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C:\Users\bellonan\Desktop\"/>
    </mc:Choice>
  </mc:AlternateContent>
  <xr:revisionPtr revIDLastSave="0" documentId="8_{10F38670-9923-481F-A325-F8F8DA25EF87}" xr6:coauthVersionLast="45" xr6:coauthVersionMax="45" xr10:uidLastSave="{00000000-0000-0000-0000-000000000000}"/>
  <bookViews>
    <workbookView xWindow="-108" yWindow="-108" windowWidth="23256" windowHeight="12576" tabRatio="930" firstSheet="1" activeTab="1" xr2:uid="{00000000-000D-0000-FFFF-FFFF00000000}"/>
  </bookViews>
  <sheets>
    <sheet name="inrichtende machten" sheetId="40" state="hidden" r:id="rId1"/>
    <sheet name="fin.&amp;subs. meelooptraject" sheetId="14" r:id="rId2"/>
    <sheet name="Blad1" sheetId="18" state="hidden" r:id="rId3"/>
    <sheet name="instellingsgegevens" sheetId="39" state="hidden" r:id="rId4"/>
    <sheet name="A" sheetId="25" r:id="rId5"/>
    <sheet name=",                              " sheetId="24" r:id="rId6"/>
    <sheet name=".                              " sheetId="23" r:id="rId7"/>
    <sheet name="-                              " sheetId="22" r:id="rId8"/>
    <sheet name="!                              " sheetId="28" r:id="rId9"/>
    <sheet name=";                              " sheetId="27" r:id="rId10"/>
    <sheet name="_                              " sheetId="30" r:id="rId11"/>
    <sheet name="$                              " sheetId="29" r:id="rId12"/>
    <sheet name="=                              " sheetId="26" r:id="rId13"/>
    <sheet name="(                              " sheetId="32" r:id="rId14"/>
    <sheet name=")                              " sheetId="31" r:id="rId15"/>
    <sheet name="£                              " sheetId="45" r:id="rId16"/>
    <sheet name="gegevensblad aanvragen" sheetId="19" r:id="rId17"/>
    <sheet name="gegevensblad beslissingen" sheetId="42" r:id="rId18"/>
    <sheet name="keuzelijsten" sheetId="44" state="hidden" r:id="rId19"/>
    <sheet name="Blad2" sheetId="16" state="hidden" r:id="rId20"/>
  </sheets>
  <definedNames>
    <definedName name="_xlnm._FilterDatabase" localSheetId="2" hidden="1">Blad1!$A$1:$A$66</definedName>
    <definedName name="_xlnm._FilterDatabase" localSheetId="3" hidden="1">instellingsgegevens!$A$1:$O$4064</definedName>
    <definedName name="_xlnm.Print_Area" localSheetId="1">'fin.&amp;subs. meelooptraject'!$A$1:$AU$153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 i="14" l="1"/>
  <c r="B15" i="16" l="1"/>
  <c r="B14" i="16"/>
  <c r="B13" i="16"/>
  <c r="E9" i="14" l="1"/>
  <c r="D124" i="14"/>
  <c r="D122" i="14"/>
  <c r="AW152" i="14" l="1"/>
  <c r="E2" i="42" s="1"/>
  <c r="S152" i="14"/>
  <c r="AQ140" i="14"/>
  <c r="F2" i="42"/>
  <c r="W87" i="14"/>
  <c r="W78" i="14"/>
  <c r="X142" i="14" l="1"/>
  <c r="AD136" i="14"/>
  <c r="D102" i="14" s="1"/>
  <c r="AC59" i="14" l="1"/>
  <c r="R142" i="14" l="1"/>
  <c r="Q142" i="14"/>
  <c r="R57" i="14" l="1"/>
  <c r="Q57" i="14" s="1"/>
  <c r="X57" i="14"/>
  <c r="AP75" i="14" l="1"/>
  <c r="AN84" i="14"/>
  <c r="B108" i="14" l="1"/>
  <c r="D10" i="14" l="1"/>
  <c r="D9" i="14"/>
  <c r="AY61" i="14" l="1"/>
  <c r="BB59" i="14" l="1"/>
  <c r="BC59" i="14"/>
  <c r="AY59" i="14" s="1"/>
  <c r="AZ59" i="14" l="1"/>
  <c r="BA59" i="14" s="1"/>
  <c r="AW59" i="14" s="1"/>
  <c r="AX59" i="14" s="1"/>
  <c r="AV59" i="14" s="1"/>
  <c r="R59" i="14" s="1"/>
  <c r="Q59" i="14" s="1"/>
  <c r="AA138" i="14"/>
  <c r="D2" i="42"/>
  <c r="C2" i="42"/>
  <c r="B2" i="42"/>
  <c r="A2" i="42"/>
  <c r="X110" i="14"/>
  <c r="Q73" i="14"/>
  <c r="AV53" i="14"/>
  <c r="AV36" i="14"/>
  <c r="H89" i="14"/>
  <c r="N89" i="14" s="1"/>
  <c r="H80" i="14"/>
  <c r="N80" i="14" s="1"/>
  <c r="AV63" i="14"/>
  <c r="AV61" i="14"/>
  <c r="A91" i="14"/>
  <c r="A89" i="14"/>
  <c r="A82" i="14"/>
  <c r="A80" i="14"/>
  <c r="AS112" i="14"/>
  <c r="Q106" i="14" l="1"/>
  <c r="D101" i="14" s="1"/>
  <c r="H91" i="14"/>
  <c r="N91" i="14" s="1"/>
  <c r="H82" i="14"/>
  <c r="N82" i="14" s="1"/>
  <c r="AK80" i="14" s="1"/>
  <c r="S2" i="19" l="1"/>
  <c r="AB69" i="14" l="1"/>
  <c r="X2" i="19"/>
  <c r="W2" i="19"/>
  <c r="V2" i="19"/>
  <c r="U2" i="19"/>
  <c r="T2" i="19"/>
  <c r="R2" i="19"/>
  <c r="Q2" i="19"/>
  <c r="P2" i="19"/>
  <c r="O2" i="19"/>
  <c r="N2" i="19"/>
  <c r="M2" i="19"/>
  <c r="L2" i="19"/>
  <c r="K2" i="19"/>
  <c r="J2" i="19"/>
  <c r="I2" i="19"/>
  <c r="H2" i="19"/>
  <c r="A2" i="19" l="1"/>
  <c r="AK89" i="14"/>
  <c r="D100" i="14" l="1"/>
  <c r="D99" i="14"/>
  <c r="F46" i="14"/>
  <c r="W26" i="14"/>
  <c r="AV55" i="14"/>
  <c r="AH48" i="14" s="1"/>
  <c r="Z38" i="14"/>
  <c r="AV40" i="14" l="1"/>
  <c r="V34" i="14"/>
  <c r="G2" i="19" s="1"/>
  <c r="S34" i="14"/>
  <c r="F2" i="19" s="1"/>
  <c r="S32" i="14"/>
  <c r="E2" i="19" s="1"/>
  <c r="S30" i="14"/>
  <c r="D2" i="19" s="1"/>
  <c r="S28" i="14"/>
  <c r="A26" i="14" s="1"/>
  <c r="D26" i="14" s="1"/>
  <c r="R26" i="14" l="1"/>
  <c r="AV25" i="14" s="1"/>
  <c r="D98" i="14" s="1"/>
  <c r="AF106" i="14" s="1"/>
  <c r="D28" i="14"/>
  <c r="V28" i="14"/>
  <c r="C2" i="19" s="1"/>
  <c r="B2" i="19"/>
  <c r="AE106" i="14" l="1"/>
  <c r="A33" i="18"/>
  <c r="A32" i="18"/>
  <c r="A31" i="18"/>
  <c r="A30" i="18"/>
  <c r="A29" i="18"/>
  <c r="A28" i="18"/>
  <c r="A27" i="18"/>
  <c r="A26" i="18"/>
  <c r="A25" i="18"/>
  <c r="A24" i="18"/>
  <c r="A2" i="18" l="1"/>
  <c r="A4" i="18" l="1"/>
  <c r="A3" i="18"/>
  <c r="B3" i="18" s="1"/>
  <c r="A5" i="18" l="1"/>
  <c r="A6" i="18" l="1"/>
  <c r="A7" i="18" l="1"/>
  <c r="A8" i="18" l="1"/>
  <c r="A9" i="18" l="1"/>
  <c r="A10" i="18" l="1"/>
  <c r="A11" i="18" l="1"/>
  <c r="A12" i="18" l="1"/>
  <c r="A13" i="18" l="1"/>
  <c r="A14" i="18" l="1"/>
  <c r="A15" i="18" l="1"/>
  <c r="A16" i="18"/>
  <c r="A17" i="18" l="1"/>
  <c r="A18" i="18" l="1"/>
  <c r="A19" i="18" l="1"/>
  <c r="A20" i="18" l="1"/>
  <c r="A21" i="18" l="1"/>
  <c r="A23" i="18"/>
  <c r="A22" i="18" l="1"/>
  <c r="B38" i="18" l="1"/>
  <c r="B33" i="18"/>
  <c r="B34" i="18" l="1"/>
  <c r="D34" i="18" s="1"/>
  <c r="D38" i="18"/>
  <c r="B37" i="18"/>
  <c r="D37" i="18" s="1"/>
  <c r="B36" i="18"/>
  <c r="D36" i="18" s="1"/>
  <c r="D33" i="18"/>
  <c r="B35" i="18"/>
  <c r="D35" i="18" s="1"/>
  <c r="B47" i="18" l="1"/>
  <c r="D47" i="18" s="1"/>
  <c r="B46" i="18"/>
  <c r="D46" i="18" s="1"/>
  <c r="B45" i="18"/>
  <c r="D45" i="18" s="1"/>
  <c r="B44" i="18"/>
  <c r="D44" i="18" s="1"/>
  <c r="B43" i="18"/>
  <c r="D43" i="18" s="1"/>
  <c r="B42" i="18"/>
  <c r="B41" i="18"/>
  <c r="B40" i="18"/>
  <c r="B39" i="18"/>
  <c r="D42" i="18" l="1"/>
  <c r="D39" i="18"/>
  <c r="D40" i="18"/>
  <c r="D41" i="18"/>
  <c r="B6" i="16" l="1"/>
  <c r="B12" i="16"/>
  <c r="B11" i="16"/>
  <c r="B10" i="16"/>
  <c r="B9" i="16"/>
  <c r="B8" i="16"/>
  <c r="B7" i="16"/>
  <c r="B32" i="18" l="1"/>
  <c r="B29" i="18"/>
  <c r="B4" i="18"/>
  <c r="B28" i="18"/>
  <c r="B12" i="18"/>
  <c r="B10" i="18"/>
  <c r="B9" i="18"/>
  <c r="B19" i="18"/>
  <c r="D19" i="18" s="1"/>
  <c r="B5" i="18"/>
  <c r="B14" i="18"/>
  <c r="B24" i="18"/>
  <c r="B8" i="18"/>
  <c r="B2" i="18"/>
  <c r="B23" i="18"/>
  <c r="B7" i="18"/>
  <c r="B13" i="18"/>
  <c r="B18" i="18"/>
  <c r="B6" i="18"/>
  <c r="B20" i="18"/>
  <c r="D20" i="18" s="1"/>
  <c r="B25" i="18"/>
  <c r="B11" i="18"/>
  <c r="B21" i="18"/>
  <c r="B22" i="18"/>
  <c r="B15" i="18"/>
  <c r="B27" i="18"/>
  <c r="B16" i="18"/>
  <c r="B17" i="18"/>
  <c r="B26" i="18"/>
  <c r="D32" i="18" l="1"/>
  <c r="B31" i="18"/>
  <c r="B30" i="18"/>
  <c r="D29" i="18"/>
  <c r="D7" i="18"/>
  <c r="D16" i="18"/>
  <c r="D24" i="18"/>
  <c r="D4" i="18"/>
  <c r="D21" i="18"/>
  <c r="D18" i="18"/>
  <c r="D5" i="18"/>
  <c r="D2" i="18"/>
  <c r="D12" i="18"/>
  <c r="D27" i="18"/>
  <c r="D13" i="18"/>
  <c r="D28" i="18"/>
  <c r="D26" i="18"/>
  <c r="D3" i="18"/>
  <c r="D17" i="18"/>
  <c r="D22" i="18"/>
  <c r="D11" i="18"/>
  <c r="D8" i="18"/>
  <c r="D10" i="18"/>
  <c r="D15" i="18"/>
  <c r="D6" i="18"/>
  <c r="D23" i="18"/>
  <c r="D14" i="18"/>
  <c r="D9" i="18"/>
  <c r="D25" i="18"/>
  <c r="C34" i="18" l="1"/>
  <c r="C17" i="18"/>
  <c r="C36" i="18"/>
  <c r="C37" i="18"/>
  <c r="C32" i="18"/>
  <c r="C35" i="18"/>
  <c r="C33" i="18"/>
  <c r="C47" i="18"/>
  <c r="C44" i="18"/>
  <c r="C40" i="18"/>
  <c r="C43" i="18"/>
  <c r="C41" i="18"/>
  <c r="C45" i="18"/>
  <c r="C46" i="18"/>
  <c r="C42" i="18"/>
  <c r="C39" i="18"/>
  <c r="C38" i="18"/>
  <c r="C15" i="18"/>
  <c r="C25" i="18"/>
  <c r="C8" i="18"/>
  <c r="C29" i="18"/>
  <c r="C3" i="18"/>
  <c r="C28" i="18"/>
  <c r="C13" i="18"/>
  <c r="C12" i="18"/>
  <c r="C14" i="18"/>
  <c r="C27" i="18"/>
  <c r="C5" i="18"/>
  <c r="C10" i="18"/>
  <c r="C11" i="18"/>
  <c r="C26" i="18"/>
  <c r="C2" i="18"/>
  <c r="C4" i="18"/>
  <c r="C19" i="18"/>
  <c r="D30" i="18"/>
  <c r="C30" i="18"/>
  <c r="C20" i="18"/>
  <c r="C22" i="18"/>
  <c r="C18" i="18"/>
  <c r="C6" i="18"/>
  <c r="C21" i="18"/>
  <c r="C7" i="18"/>
  <c r="C16" i="18"/>
  <c r="C23" i="18"/>
  <c r="C31" i="18"/>
  <c r="D31" i="18"/>
  <c r="C24" i="18"/>
  <c r="C9" i="18"/>
  <c r="C49" i="18" l="1"/>
  <c r="Y2" i="19" l="1"/>
</calcChain>
</file>

<file path=xl/sharedStrings.xml><?xml version="1.0" encoding="utf-8"?>
<sst xmlns="http://schemas.openxmlformats.org/spreadsheetml/2006/main" count="43725" uniqueCount="22480">
  <si>
    <t>02-377.32.35</t>
  </si>
  <si>
    <t>HOEILAART</t>
  </si>
  <si>
    <t>02-657.01.40</t>
  </si>
  <si>
    <t>DILBEEK</t>
  </si>
  <si>
    <t>02-568.18.32</t>
  </si>
  <si>
    <t>HAACHT</t>
  </si>
  <si>
    <t>016-60.38.55</t>
  </si>
  <si>
    <t>BETEKOM</t>
  </si>
  <si>
    <t>016-56.25.72</t>
  </si>
  <si>
    <t>02-461.39.56</t>
  </si>
  <si>
    <t>DILSEN-STOKKEM</t>
  </si>
  <si>
    <t>089-79.08.69</t>
  </si>
  <si>
    <t>ZONHOVEN</t>
  </si>
  <si>
    <t>GIJZEGEM</t>
  </si>
  <si>
    <t>053-72.93.66</t>
  </si>
  <si>
    <t>03-232.88.28</t>
  </si>
  <si>
    <t>DE HAAN</t>
  </si>
  <si>
    <t>KINROOI</t>
  </si>
  <si>
    <t>089-70.25.46</t>
  </si>
  <si>
    <t>03-828.25.87</t>
  </si>
  <si>
    <t>AARTSELAAR</t>
  </si>
  <si>
    <t>03-887.62.49</t>
  </si>
  <si>
    <t>GRIMBERGEN</t>
  </si>
  <si>
    <t>02-270.94.80</t>
  </si>
  <si>
    <t>011-73.43.51</t>
  </si>
  <si>
    <t>MELSELE</t>
  </si>
  <si>
    <t>03-775.74.76</t>
  </si>
  <si>
    <t>Gemeentelijke Basisschool (FR)</t>
  </si>
  <si>
    <t>LINKEBEEK</t>
  </si>
  <si>
    <t>02-380.88.11</t>
  </si>
  <si>
    <t>089-84.99.10</t>
  </si>
  <si>
    <t>NIEUWKERKEN-WAAS</t>
  </si>
  <si>
    <t>014-41.33.53</t>
  </si>
  <si>
    <t>09-355.76.17</t>
  </si>
  <si>
    <t>ZAVENTEM</t>
  </si>
  <si>
    <t>02-720.09.89</t>
  </si>
  <si>
    <t>WESTERLO</t>
  </si>
  <si>
    <t>014-54.82.90</t>
  </si>
  <si>
    <t>053-62.21.58</t>
  </si>
  <si>
    <t>STEENHUFFEL</t>
  </si>
  <si>
    <t>052-30.35.82</t>
  </si>
  <si>
    <t>DEINZE</t>
  </si>
  <si>
    <t>GO! basisschool 't Plant'zoentje</t>
  </si>
  <si>
    <t>02-474.06.20</t>
  </si>
  <si>
    <t>TONGERLO</t>
  </si>
  <si>
    <t>014-54.42.87</t>
  </si>
  <si>
    <t>015-27.29.86</t>
  </si>
  <si>
    <t>GANSHOREN</t>
  </si>
  <si>
    <t>02-426.12.45</t>
  </si>
  <si>
    <t>schooljaar 2011-2012</t>
  </si>
  <si>
    <t>schooljaar 2012-2013</t>
  </si>
  <si>
    <t>schooljaar 2014-2015</t>
  </si>
  <si>
    <t>schooljaar 2015-2016</t>
  </si>
  <si>
    <t>schooljaar 2016-2017</t>
  </si>
  <si>
    <t>schooljaar 2017-2018</t>
  </si>
  <si>
    <t>grensdatum 1</t>
  </si>
  <si>
    <t>grensdatum 2</t>
  </si>
  <si>
    <t>Koning Albert II-laan 15, 1210 BRUSSEL</t>
  </si>
  <si>
    <t>datum</t>
  </si>
  <si>
    <t>voor- en achternaam</t>
  </si>
  <si>
    <t>Waarvoor dient dit formulier?</t>
  </si>
  <si>
    <t>postnummer en gemeente</t>
  </si>
  <si>
    <t>Waarom vult u dit formulier in Excel in?</t>
  </si>
  <si>
    <t>straat en nummer</t>
  </si>
  <si>
    <t>schooljaar 2013-2014</t>
  </si>
  <si>
    <t>Gemeentelijke Lagere School</t>
  </si>
  <si>
    <t>09-222.01.10</t>
  </si>
  <si>
    <t>Vrije Basisschool</t>
  </si>
  <si>
    <t>050-40.45.07</t>
  </si>
  <si>
    <t>Vrije Lagere School</t>
  </si>
  <si>
    <t>HAMONT-ACHEL</t>
  </si>
  <si>
    <t>011-44.55.61</t>
  </si>
  <si>
    <t>TESSENDERLO</t>
  </si>
  <si>
    <t>Gemeentelijke Basisschool</t>
  </si>
  <si>
    <t>DIEPENBEEK</t>
  </si>
  <si>
    <t>011-32.33.68</t>
  </si>
  <si>
    <t>ZUTENDAAL</t>
  </si>
  <si>
    <t>089-61.20.21</t>
  </si>
  <si>
    <t>EISDEN</t>
  </si>
  <si>
    <t>089-76.41.76</t>
  </si>
  <si>
    <t>NEEROETEREN</t>
  </si>
  <si>
    <t>089-86.33.40</t>
  </si>
  <si>
    <t>PEER</t>
  </si>
  <si>
    <t>011-61.12.35</t>
  </si>
  <si>
    <t>089-81.13.08</t>
  </si>
  <si>
    <t>LOMMEL</t>
  </si>
  <si>
    <t>011-54.05.16</t>
  </si>
  <si>
    <t>BILZEN</t>
  </si>
  <si>
    <t>089-49.12.48</t>
  </si>
  <si>
    <t>GO! basisschool De Linde</t>
  </si>
  <si>
    <t>BORGLOON</t>
  </si>
  <si>
    <t>012-74.13.95</t>
  </si>
  <si>
    <t>HASSELT</t>
  </si>
  <si>
    <t>011-21.17.64</t>
  </si>
  <si>
    <t>RIEMST</t>
  </si>
  <si>
    <t>012-23.58.16</t>
  </si>
  <si>
    <t>GENK</t>
  </si>
  <si>
    <t>MAASEIK</t>
  </si>
  <si>
    <t>MAASMECHELEN</t>
  </si>
  <si>
    <t>BERINGEN</t>
  </si>
  <si>
    <t>011-42.27.86</t>
  </si>
  <si>
    <t>Vrije Kleuterschool</t>
  </si>
  <si>
    <t>LUMMEN</t>
  </si>
  <si>
    <t>013-52.19.43</t>
  </si>
  <si>
    <t>089-76.34.99</t>
  </si>
  <si>
    <t>TONGEREN</t>
  </si>
  <si>
    <t>HOUTHALEN-HELCHTEREN</t>
  </si>
  <si>
    <t>011-60.48.33</t>
  </si>
  <si>
    <t>BOCHOLT</t>
  </si>
  <si>
    <t>HEPPEN</t>
  </si>
  <si>
    <t>011-34.35.49</t>
  </si>
  <si>
    <t>ZONNEBEKE</t>
  </si>
  <si>
    <t>051-77.82.44</t>
  </si>
  <si>
    <t>013-66.27.36</t>
  </si>
  <si>
    <t>VEURNE</t>
  </si>
  <si>
    <t>LANAKEN</t>
  </si>
  <si>
    <t>089-71.40.76</t>
  </si>
  <si>
    <t>089-85.48.24</t>
  </si>
  <si>
    <t>HALEN</t>
  </si>
  <si>
    <t>013-44.43.61</t>
  </si>
  <si>
    <t>SINT-KATELIJNE-WAVER</t>
  </si>
  <si>
    <t>015-56.05.30</t>
  </si>
  <si>
    <t>GEEL</t>
  </si>
  <si>
    <t>014-56.64.40</t>
  </si>
  <si>
    <t>STEKENE</t>
  </si>
  <si>
    <t>03-779.79.00</t>
  </si>
  <si>
    <t>EVERGEM</t>
  </si>
  <si>
    <t>SNAASKERKE</t>
  </si>
  <si>
    <t>059-27.82.95</t>
  </si>
  <si>
    <t>WIJNEGEM</t>
  </si>
  <si>
    <t>03-353.16.89</t>
  </si>
  <si>
    <t>WEMMEL</t>
  </si>
  <si>
    <t>LAKEN</t>
  </si>
  <si>
    <t>ANDERLECHT</t>
  </si>
  <si>
    <t>02-522.66.59</t>
  </si>
  <si>
    <t>DUFFEL</t>
  </si>
  <si>
    <t>REET</t>
  </si>
  <si>
    <t>03-888.43.02</t>
  </si>
  <si>
    <t>ZELE</t>
  </si>
  <si>
    <t>052-44.69.31</t>
  </si>
  <si>
    <t>LOKEREN</t>
  </si>
  <si>
    <t>09-348.53.64</t>
  </si>
  <si>
    <t>HUMBEEK</t>
  </si>
  <si>
    <t>02-269.59.75</t>
  </si>
  <si>
    <t>BELLINGEN</t>
  </si>
  <si>
    <t>02-360.32.78</t>
  </si>
  <si>
    <t>SINT-JANS-MOLENBEEK</t>
  </si>
  <si>
    <t>089-56.69.85</t>
  </si>
  <si>
    <t>TURNHOUT</t>
  </si>
  <si>
    <t>014-41.18.87</t>
  </si>
  <si>
    <t>KUURNE</t>
  </si>
  <si>
    <t>056-71.40.99</t>
  </si>
  <si>
    <t>Gemeentelijke Kleuterschool</t>
  </si>
  <si>
    <t>ZWEVEGEM</t>
  </si>
  <si>
    <t>056-28.54.50</t>
  </si>
  <si>
    <t>OOSTENDE</t>
  </si>
  <si>
    <t>VARSENARE</t>
  </si>
  <si>
    <t>050-38.65.43</t>
  </si>
  <si>
    <t>LAUWE</t>
  </si>
  <si>
    <t>056-41.14.72</t>
  </si>
  <si>
    <t>IZEGEM</t>
  </si>
  <si>
    <t>051-30.21.26</t>
  </si>
  <si>
    <t>RANST</t>
  </si>
  <si>
    <t>03-475.14.48</t>
  </si>
  <si>
    <t>MERKEM</t>
  </si>
  <si>
    <t>051-54.54.33</t>
  </si>
  <si>
    <t>HARELBEKE</t>
  </si>
  <si>
    <t>BASSEVELDE</t>
  </si>
  <si>
    <t>09-238.46.05</t>
  </si>
  <si>
    <t>GAVERE</t>
  </si>
  <si>
    <t>09-384.31.68</t>
  </si>
  <si>
    <t>MERKSPLAS</t>
  </si>
  <si>
    <t>014-63.34.93</t>
  </si>
  <si>
    <t>Stedelijke Basisschool</t>
  </si>
  <si>
    <t>EREMBODEGEM</t>
  </si>
  <si>
    <t>OUTRIJVE</t>
  </si>
  <si>
    <t>056-64.79.53</t>
  </si>
  <si>
    <t>ZOERSEL</t>
  </si>
  <si>
    <t>03-298.08.28</t>
  </si>
  <si>
    <t>052-33.52.23</t>
  </si>
  <si>
    <t>MEULEBEKE</t>
  </si>
  <si>
    <t>051-48.71.49</t>
  </si>
  <si>
    <t>056-75.53.76</t>
  </si>
  <si>
    <t>03-383.30.37</t>
  </si>
  <si>
    <t>OUD-TURNHOUT</t>
  </si>
  <si>
    <t>014-45.36.75</t>
  </si>
  <si>
    <t>SCHERPENHEUVEL</t>
  </si>
  <si>
    <t>013-77.20.30</t>
  </si>
  <si>
    <t>BLAASVELD</t>
  </si>
  <si>
    <t>03-886.57.09</t>
  </si>
  <si>
    <t>MERCHTEM</t>
  </si>
  <si>
    <t>052-37.19.35</t>
  </si>
  <si>
    <t>RAVELS</t>
  </si>
  <si>
    <t>014-65.63.86</t>
  </si>
  <si>
    <t>MORKHOVEN</t>
  </si>
  <si>
    <t>014-26.35.05</t>
  </si>
  <si>
    <t>KEERBERGEN</t>
  </si>
  <si>
    <t>SINT-PIETERS-WOLUWE</t>
  </si>
  <si>
    <t>02-773.18.03</t>
  </si>
  <si>
    <t>03-292.63.50</t>
  </si>
  <si>
    <t>EPPEGEM</t>
  </si>
  <si>
    <t>015-61.88.40</t>
  </si>
  <si>
    <t>03-292.97.97</t>
  </si>
  <si>
    <t>03-201.51.20</t>
  </si>
  <si>
    <t>03-293.24.24</t>
  </si>
  <si>
    <t>KURINGEN</t>
  </si>
  <si>
    <t>011-25.52.88</t>
  </si>
  <si>
    <t>BRASSCHAAT</t>
  </si>
  <si>
    <t>03-640.30.34</t>
  </si>
  <si>
    <t>WEVELGEM</t>
  </si>
  <si>
    <t>KOKSIJDE</t>
  </si>
  <si>
    <t>058-51.17.44</t>
  </si>
  <si>
    <t>KOEKELARE</t>
  </si>
  <si>
    <t>051-59.12.11</t>
  </si>
  <si>
    <t>011-64.17.34</t>
  </si>
  <si>
    <t>EERNEGEM</t>
  </si>
  <si>
    <t>059-29.99.88</t>
  </si>
  <si>
    <t>HEUSDEN-ZOLDER</t>
  </si>
  <si>
    <t>De Zevensprong</t>
  </si>
  <si>
    <t>STADEN</t>
  </si>
  <si>
    <t>051-70.07.47</t>
  </si>
  <si>
    <t>WILRIJK</t>
  </si>
  <si>
    <t>03-827.25.20</t>
  </si>
  <si>
    <t>MECHELEN</t>
  </si>
  <si>
    <t>015-21.08.31</t>
  </si>
  <si>
    <t>WINGENE</t>
  </si>
  <si>
    <t>051-65.75.57</t>
  </si>
  <si>
    <t>BAASRODE</t>
  </si>
  <si>
    <t>052-34.59.11</t>
  </si>
  <si>
    <t>GERAARDSBERGEN</t>
  </si>
  <si>
    <t>054-41.26.43</t>
  </si>
  <si>
    <t>SINT-MARTENS-LATEM</t>
  </si>
  <si>
    <t>09-282.49.46</t>
  </si>
  <si>
    <t>ELVERDINGE</t>
  </si>
  <si>
    <t>057-42.22.68</t>
  </si>
  <si>
    <t>HOVE</t>
  </si>
  <si>
    <t>03-460.11.51</t>
  </si>
  <si>
    <t>WUUSTWEZEL</t>
  </si>
  <si>
    <t>BORNEM</t>
  </si>
  <si>
    <t>RETIE</t>
  </si>
  <si>
    <t>014-37.75.55</t>
  </si>
  <si>
    <t>SINT-TRUIDEN</t>
  </si>
  <si>
    <t>011-68.94.15</t>
  </si>
  <si>
    <t>ROTSELAAR</t>
  </si>
  <si>
    <t>KAPELLE-OP-DEN-BOS</t>
  </si>
  <si>
    <t>015-71.18.01</t>
  </si>
  <si>
    <t>TERVUREN</t>
  </si>
  <si>
    <t>02-767.62.76</t>
  </si>
  <si>
    <t>ROOSDAAL</t>
  </si>
  <si>
    <t>054-33.33.46</t>
  </si>
  <si>
    <t>JETTE</t>
  </si>
  <si>
    <t>02-426.97.69</t>
  </si>
  <si>
    <t>SINT-PIETERS-LEEUW</t>
  </si>
  <si>
    <t>BAAL</t>
  </si>
  <si>
    <t>016-53.40.23</t>
  </si>
  <si>
    <t>OEDELEM</t>
  </si>
  <si>
    <t>050-78.97.22</t>
  </si>
  <si>
    <t>MALDEGEM</t>
  </si>
  <si>
    <t>TORHOUT</t>
  </si>
  <si>
    <t>050-23.15.11</t>
  </si>
  <si>
    <t>BOECHOUT</t>
  </si>
  <si>
    <t>03-454.50.71</t>
  </si>
  <si>
    <t>KALMTHOUT</t>
  </si>
  <si>
    <t>02-521.01.11</t>
  </si>
  <si>
    <t>LUBBEEK</t>
  </si>
  <si>
    <t>016-63.42.78</t>
  </si>
  <si>
    <t>ROESELARE</t>
  </si>
  <si>
    <t>051-26.47.33</t>
  </si>
  <si>
    <t>WAREGEM</t>
  </si>
  <si>
    <t>056-60.32.70</t>
  </si>
  <si>
    <t>ANZEGEM</t>
  </si>
  <si>
    <t>056-68.88.30</t>
  </si>
  <si>
    <t>03-234.02.68</t>
  </si>
  <si>
    <t>BRUGGE</t>
  </si>
  <si>
    <t>ICHTEGEM</t>
  </si>
  <si>
    <t>051-58.97.94</t>
  </si>
  <si>
    <t>KORTRIJK</t>
  </si>
  <si>
    <t>056-20.10.64</t>
  </si>
  <si>
    <t>POPERINGE</t>
  </si>
  <si>
    <t>HOOGSTRATEN</t>
  </si>
  <si>
    <t>Lindestraat 123_A</t>
  </si>
  <si>
    <t>03-897.98.16</t>
  </si>
  <si>
    <t>Sint-Vincentius</t>
  </si>
  <si>
    <t>BALEN</t>
  </si>
  <si>
    <t>03-455.48.06</t>
  </si>
  <si>
    <t>KNOKKE</t>
  </si>
  <si>
    <t>050-63.08.60</t>
  </si>
  <si>
    <t>STEENOKKERZEEL</t>
  </si>
  <si>
    <t>02-759.97.43</t>
  </si>
  <si>
    <t>ZOTTEGEM</t>
  </si>
  <si>
    <t>09-360.05.96</t>
  </si>
  <si>
    <t>ASSEBROEK</t>
  </si>
  <si>
    <t>050-35.55.98</t>
  </si>
  <si>
    <t>GROBBENDONK</t>
  </si>
  <si>
    <t>EVERBERG</t>
  </si>
  <si>
    <t>02-759.96.22</t>
  </si>
  <si>
    <t>BEERSE</t>
  </si>
  <si>
    <t>BLANKENBERGE</t>
  </si>
  <si>
    <t>050-41.14.89</t>
  </si>
  <si>
    <t>GENT</t>
  </si>
  <si>
    <t>GROTENBERGE</t>
  </si>
  <si>
    <t>09-360.44.06</t>
  </si>
  <si>
    <t>SINT-MICHIELS</t>
  </si>
  <si>
    <t>059-70.55.63</t>
  </si>
  <si>
    <t>MEERLE</t>
  </si>
  <si>
    <t>03-315.80.53</t>
  </si>
  <si>
    <t>HERENT</t>
  </si>
  <si>
    <t>016-20.82.74</t>
  </si>
  <si>
    <t>LIEDEKERKE</t>
  </si>
  <si>
    <t>053-64.57.60</t>
  </si>
  <si>
    <t>OPWIJK</t>
  </si>
  <si>
    <t>TIENEN</t>
  </si>
  <si>
    <t>AARSELE</t>
  </si>
  <si>
    <t>051-63.31.08</t>
  </si>
  <si>
    <t>OOSTKAMP</t>
  </si>
  <si>
    <t>050-82.68.44</t>
  </si>
  <si>
    <t>GO! basisschool De Startbaan</t>
  </si>
  <si>
    <t>056-41.23.21</t>
  </si>
  <si>
    <t>GO! basisschool De Plataan</t>
  </si>
  <si>
    <t>051-20.70.55</t>
  </si>
  <si>
    <t>IEPER</t>
  </si>
  <si>
    <t>057-21.82.39</t>
  </si>
  <si>
    <t>09-372.75.79</t>
  </si>
  <si>
    <t>OLSENE</t>
  </si>
  <si>
    <t>09-388.73.00</t>
  </si>
  <si>
    <t>09-222.11.68</t>
  </si>
  <si>
    <t>SINT-NIKLAAS</t>
  </si>
  <si>
    <t>03-780.71.65</t>
  </si>
  <si>
    <t>OOSTAKKER</t>
  </si>
  <si>
    <t>SERSKAMP</t>
  </si>
  <si>
    <t>09-369.47.61</t>
  </si>
  <si>
    <t>DENDERWINDEKE</t>
  </si>
  <si>
    <t>054-33.51.97</t>
  </si>
  <si>
    <t>09-349.44.23</t>
  </si>
  <si>
    <t>GO! basisschool De Bij</t>
  </si>
  <si>
    <t>OUDENAARDE</t>
  </si>
  <si>
    <t>055-30.30.43</t>
  </si>
  <si>
    <t>SINT-AMANDSBERG</t>
  </si>
  <si>
    <t>056-21.52.56</t>
  </si>
  <si>
    <t>MARKE</t>
  </si>
  <si>
    <t>056-21.08.31</t>
  </si>
  <si>
    <t>RONSE</t>
  </si>
  <si>
    <t>VRASENE</t>
  </si>
  <si>
    <t>EEKLO</t>
  </si>
  <si>
    <t>WETTEREN</t>
  </si>
  <si>
    <t>09-369.23.91</t>
  </si>
  <si>
    <t>HERZELE</t>
  </si>
  <si>
    <t>053-62.36.98</t>
  </si>
  <si>
    <t>HAASDONK</t>
  </si>
  <si>
    <t>03-775.72.00</t>
  </si>
  <si>
    <t>LEDE</t>
  </si>
  <si>
    <t>MELLE</t>
  </si>
  <si>
    <t>09-252.27.87</t>
  </si>
  <si>
    <t>LEMBEKE</t>
  </si>
  <si>
    <t>09-377.80.04</t>
  </si>
  <si>
    <t>STEENDORP</t>
  </si>
  <si>
    <t>03-774.23.10</t>
  </si>
  <si>
    <t>ADEGEM</t>
  </si>
  <si>
    <t>09-377.27.52</t>
  </si>
  <si>
    <t>HEUSDEN</t>
  </si>
  <si>
    <t>09-230.81.51</t>
  </si>
  <si>
    <t>09-369.79.80</t>
  </si>
  <si>
    <t>HAMME</t>
  </si>
  <si>
    <t>052-47.03.45</t>
  </si>
  <si>
    <t>OVERMERE</t>
  </si>
  <si>
    <t>09-367.68.36</t>
  </si>
  <si>
    <t>MERELBEKE</t>
  </si>
  <si>
    <t>09-362.64.95</t>
  </si>
  <si>
    <t>09-360.31.15</t>
  </si>
  <si>
    <t>LEBBEKE</t>
  </si>
  <si>
    <t>052-41.14.18</t>
  </si>
  <si>
    <t>OKEGEM</t>
  </si>
  <si>
    <t>054-32.60.65</t>
  </si>
  <si>
    <t>GO! basisschool De Vierklaver</t>
  </si>
  <si>
    <t>TEMSE</t>
  </si>
  <si>
    <t>03-771.08.84</t>
  </si>
  <si>
    <t>AALTER</t>
  </si>
  <si>
    <t>09-336.00.00</t>
  </si>
  <si>
    <t>ZELZATE</t>
  </si>
  <si>
    <t>09-344.00.32</t>
  </si>
  <si>
    <t>LOCHRISTI</t>
  </si>
  <si>
    <t>ASTENE</t>
  </si>
  <si>
    <t>09-386.59.85</t>
  </si>
  <si>
    <t>HOBOKEN</t>
  </si>
  <si>
    <t>03-827.78.78</t>
  </si>
  <si>
    <t>SCHOTEN</t>
  </si>
  <si>
    <t>03-645.90.44</t>
  </si>
  <si>
    <t>09-384.24.76</t>
  </si>
  <si>
    <t>MOL</t>
  </si>
  <si>
    <t>014-31.50.00</t>
  </si>
  <si>
    <t>03-888.35.56</t>
  </si>
  <si>
    <t>014-51.29.29</t>
  </si>
  <si>
    <t>KAPELLEN</t>
  </si>
  <si>
    <t>03-664.36.23</t>
  </si>
  <si>
    <t>VORSELAAR</t>
  </si>
  <si>
    <t>014-50.93.48</t>
  </si>
  <si>
    <t>WESTMALLE</t>
  </si>
  <si>
    <t>03-312.18.16</t>
  </si>
  <si>
    <t>LICHTERVELDE</t>
  </si>
  <si>
    <t>051-72.25.28</t>
  </si>
  <si>
    <t>03-651.68.16</t>
  </si>
  <si>
    <t>KASTERLEE</t>
  </si>
  <si>
    <t>014-85.00.69</t>
  </si>
  <si>
    <t>RIJKEVORSEL</t>
  </si>
  <si>
    <t>03-314.61.87</t>
  </si>
  <si>
    <t>MERKSEM</t>
  </si>
  <si>
    <t>03-645.31.30</t>
  </si>
  <si>
    <t>ESSEN</t>
  </si>
  <si>
    <t>03-667.37.23</t>
  </si>
  <si>
    <t>MEERHOUT</t>
  </si>
  <si>
    <t>014-30.31.62</t>
  </si>
  <si>
    <t>KRUIBEKE</t>
  </si>
  <si>
    <t>03-774.28.76</t>
  </si>
  <si>
    <t>03-201.48.80</t>
  </si>
  <si>
    <t>BERCHEM</t>
  </si>
  <si>
    <t>03-286.78.90</t>
  </si>
  <si>
    <t>EDEGEM</t>
  </si>
  <si>
    <t>03-666.73.93</t>
  </si>
  <si>
    <t>STABROEK</t>
  </si>
  <si>
    <t>03-568.31.92</t>
  </si>
  <si>
    <t>PUTTE</t>
  </si>
  <si>
    <t>015-75.66.41</t>
  </si>
  <si>
    <t>014-58.91.30</t>
  </si>
  <si>
    <t>DEURNE</t>
  </si>
  <si>
    <t>09-223.68.44</t>
  </si>
  <si>
    <t>014-41.71.48</t>
  </si>
  <si>
    <t>03-658.79.45</t>
  </si>
  <si>
    <t>EKEREN</t>
  </si>
  <si>
    <t>03-541.39.40</t>
  </si>
  <si>
    <t>LIER</t>
  </si>
  <si>
    <t>03-491.92.35</t>
  </si>
  <si>
    <t>03-239.17.88</t>
  </si>
  <si>
    <t>SCHAARBEEK</t>
  </si>
  <si>
    <t>052-35.82.65</t>
  </si>
  <si>
    <t>HEVERLEE</t>
  </si>
  <si>
    <t>SCHRIEK</t>
  </si>
  <si>
    <t>015-73.04.56</t>
  </si>
  <si>
    <t>UKKEL</t>
  </si>
  <si>
    <t>02-332.33.30</t>
  </si>
  <si>
    <t>ZOUTLEEUW</t>
  </si>
  <si>
    <t>011-78.20.88</t>
  </si>
  <si>
    <t>SINT-LAMBRECHTS-WOLUWE</t>
  </si>
  <si>
    <t>02-772.60.97</t>
  </si>
  <si>
    <t>ETTERBEEK</t>
  </si>
  <si>
    <t>02-649.57.20</t>
  </si>
  <si>
    <t>HALLE</t>
  </si>
  <si>
    <t>02-356.99.04</t>
  </si>
  <si>
    <t>WOLVERTEM</t>
  </si>
  <si>
    <t>ALSEMBERG</t>
  </si>
  <si>
    <t>02-381.08.38</t>
  </si>
  <si>
    <t>GO! basisschool atheneum Etterbeek</t>
  </si>
  <si>
    <t>02-732.17.04</t>
  </si>
  <si>
    <t>015-31.28.22</t>
  </si>
  <si>
    <t>HERENTALS</t>
  </si>
  <si>
    <t>014-28.68.90</t>
  </si>
  <si>
    <t>015-76.75.22</t>
  </si>
  <si>
    <t>056-24.04.40</t>
  </si>
  <si>
    <t>VILVOORDE</t>
  </si>
  <si>
    <t>02-254.88.44</t>
  </si>
  <si>
    <t>PELLENBERG</t>
  </si>
  <si>
    <t>016-46.02.28</t>
  </si>
  <si>
    <t>02-421.08.60</t>
  </si>
  <si>
    <t>SINT-KATHERINA-LOMBEEK</t>
  </si>
  <si>
    <t>02-582.18.84</t>
  </si>
  <si>
    <t>DIEST</t>
  </si>
  <si>
    <t>ZELLIK</t>
  </si>
  <si>
    <t>02-466.64.87</t>
  </si>
  <si>
    <t>03-779.76.59</t>
  </si>
  <si>
    <t>GIERLE</t>
  </si>
  <si>
    <t>014-55.76.01</t>
  </si>
  <si>
    <t>03-651.75.39</t>
  </si>
  <si>
    <t>057-30.92.10</t>
  </si>
  <si>
    <t>055-33.45.60</t>
  </si>
  <si>
    <t>02-215.02.03</t>
  </si>
  <si>
    <t>011-49.23.93</t>
  </si>
  <si>
    <t>03-778.38.90</t>
  </si>
  <si>
    <t>GO! basisschool De Kleurenplaneet</t>
  </si>
  <si>
    <t>09-381.55.05</t>
  </si>
  <si>
    <t>OOSTROZEBEKE</t>
  </si>
  <si>
    <t>056-66.80.60</t>
  </si>
  <si>
    <t>02-520.08.48</t>
  </si>
  <si>
    <t>VBSBO De Wikke</t>
  </si>
  <si>
    <t>056-72.43.45</t>
  </si>
  <si>
    <t>WATERMAAL-BOSVOORDE</t>
  </si>
  <si>
    <t>02-673.88.68</t>
  </si>
  <si>
    <t>Kruisekestraat 461_A</t>
  </si>
  <si>
    <t>WERVIK</t>
  </si>
  <si>
    <t>056-31.42.55</t>
  </si>
  <si>
    <t>VLSBO Ritmica</t>
  </si>
  <si>
    <t>03-340.40.45</t>
  </si>
  <si>
    <t>REKKEM</t>
  </si>
  <si>
    <t>056-41.35.93</t>
  </si>
  <si>
    <t>052-35.70.76</t>
  </si>
  <si>
    <t>09-374.05.00</t>
  </si>
  <si>
    <t>HULSHOUT</t>
  </si>
  <si>
    <t>015-22.22.98</t>
  </si>
  <si>
    <t>014-63.30.00</t>
  </si>
  <si>
    <t>Vrije Basisschool (MS)</t>
  </si>
  <si>
    <t>050-39.69.79</t>
  </si>
  <si>
    <t>03-777.82.82</t>
  </si>
  <si>
    <t>DEERLIJK</t>
  </si>
  <si>
    <t>056-70.31.92</t>
  </si>
  <si>
    <t>Katholiek Basisonderwijs Hamont-Achel</t>
  </si>
  <si>
    <t>011-53.68.54</t>
  </si>
  <si>
    <t>NIJLEN</t>
  </si>
  <si>
    <t>03-410.01.30</t>
  </si>
  <si>
    <t>056-22.81.89</t>
  </si>
  <si>
    <t>09-225.54.85</t>
  </si>
  <si>
    <t>09-259.21.01</t>
  </si>
  <si>
    <t>DENDERLEEUW</t>
  </si>
  <si>
    <t>053-67.06.10</t>
  </si>
  <si>
    <t>09-377.56.44</t>
  </si>
  <si>
    <t>LEUVEN</t>
  </si>
  <si>
    <t>011-82.43.66</t>
  </si>
  <si>
    <t>012-74.21.16</t>
  </si>
  <si>
    <t>GO! basisschool Unescoschool</t>
  </si>
  <si>
    <t>02-468.16.16</t>
  </si>
  <si>
    <t>09-235.72.60</t>
  </si>
  <si>
    <t>016-81.98.02</t>
  </si>
  <si>
    <t>////////////////////////////////////////////////////////////////////////////////////////////////////////////////////////////////////////////////////////////////////////////////////////////////////////////////////////////////////////////////////////////////////</t>
  </si>
  <si>
    <t>Afdeling Basisonderwijs, DKO en CLB</t>
  </si>
  <si>
    <t>VLS De Robbert</t>
  </si>
  <si>
    <t>VBS Sint-Willibrordus</t>
  </si>
  <si>
    <t>VBS De Wissel</t>
  </si>
  <si>
    <t>VBS De Wilg</t>
  </si>
  <si>
    <t>VKS De Wegwijzer</t>
  </si>
  <si>
    <t>VBS Mozaiek</t>
  </si>
  <si>
    <t>VBS De Schakel</t>
  </si>
  <si>
    <t>VBS De Heppening</t>
  </si>
  <si>
    <t>VBS Aan De Basis</t>
  </si>
  <si>
    <t>VLS Sint-Lambertus</t>
  </si>
  <si>
    <t>GBS Reynaerdijn</t>
  </si>
  <si>
    <t>VBS Toermalijn Geel</t>
  </si>
  <si>
    <t>VBS Regina Assumpta</t>
  </si>
  <si>
    <t>ANTWERPEN</t>
  </si>
  <si>
    <t>GBS Staakte</t>
  </si>
  <si>
    <t>VKS Sint-Niklaasinstituut</t>
  </si>
  <si>
    <t>VBS St- Michiel</t>
  </si>
  <si>
    <t>059-70.55.62</t>
  </si>
  <si>
    <t>VBS De Wassenaard</t>
  </si>
  <si>
    <t>VBS Heilig Hart</t>
  </si>
  <si>
    <t>VBS 't Brugje</t>
  </si>
  <si>
    <t>GBS De Vierklaver B/G/V</t>
  </si>
  <si>
    <t>015-50.90.68</t>
  </si>
  <si>
    <t>GBS Kuringen</t>
  </si>
  <si>
    <t>VBS Corneliusschool</t>
  </si>
  <si>
    <t>VBS 't Molenholleke</t>
  </si>
  <si>
    <t>GBS De Klinker</t>
  </si>
  <si>
    <t>VBS Wildenburg</t>
  </si>
  <si>
    <t>03-669.62.89</t>
  </si>
  <si>
    <t>VBS Klim-Op</t>
  </si>
  <si>
    <t>ALKEN</t>
  </si>
  <si>
    <t>011-31.26.83</t>
  </si>
  <si>
    <t>016-61.64.70</t>
  </si>
  <si>
    <t>VBS Ter Bunen</t>
  </si>
  <si>
    <t>GBS Veeweide</t>
  </si>
  <si>
    <t>VBS De Schatkist</t>
  </si>
  <si>
    <t>VBS Kinderland</t>
  </si>
  <si>
    <t>VBS Sint-Pieter</t>
  </si>
  <si>
    <t>VBS Sint-Lodewijkscollege-afd.Immaculata</t>
  </si>
  <si>
    <t>VLS Westdiep</t>
  </si>
  <si>
    <t>GLS De Zonnebloem</t>
  </si>
  <si>
    <t>013-39.04.85</t>
  </si>
  <si>
    <t>VBS 't Fort</t>
  </si>
  <si>
    <t>VBS Nieuwen Bosch</t>
  </si>
  <si>
    <t>VBS De Wijzer</t>
  </si>
  <si>
    <t>VBS Lyceum Heilige Familie</t>
  </si>
  <si>
    <t>SIJSELE</t>
  </si>
  <si>
    <t>050-36.32.25</t>
  </si>
  <si>
    <t>VBS KBO-Sint-Jozef 2</t>
  </si>
  <si>
    <t>GBS De Oogappel</t>
  </si>
  <si>
    <t>SEMMERZAKE</t>
  </si>
  <si>
    <t>VBS Sint-Barbaracollege</t>
  </si>
  <si>
    <t>VBS Mozaïek</t>
  </si>
  <si>
    <t>VLS Zilverenhoek Maria Immaculata</t>
  </si>
  <si>
    <t>GBS Het Beverbos</t>
  </si>
  <si>
    <t>HOFSTADE</t>
  </si>
  <si>
    <t>015-61.09.84</t>
  </si>
  <si>
    <t>VBS Champagnat</t>
  </si>
  <si>
    <t>014-31.63.23</t>
  </si>
  <si>
    <t>013-33.46.31</t>
  </si>
  <si>
    <t>GLS De Griffel</t>
  </si>
  <si>
    <t>VBS Nieuwland</t>
  </si>
  <si>
    <t>EKSEL</t>
  </si>
  <si>
    <t>VKS OLV van Gaverland</t>
  </si>
  <si>
    <t>GBS De Droomballon</t>
  </si>
  <si>
    <t>VBS St.Jozef</t>
  </si>
  <si>
    <t>VBS Heilig-Hartcollege</t>
  </si>
  <si>
    <t>VLS H. Familie</t>
  </si>
  <si>
    <t>schooljaar 2018-2019</t>
  </si>
  <si>
    <t>schooljaar 2019-2020</t>
  </si>
  <si>
    <t>schooljaar 2020-2021</t>
  </si>
  <si>
    <t>schooljaar 2021-2022</t>
  </si>
  <si>
    <t>schooljaar 2022-2023</t>
  </si>
  <si>
    <t>schooljaar 2023-2024</t>
  </si>
  <si>
    <t>GLS De Oester</t>
  </si>
  <si>
    <t>OETINGEN</t>
  </si>
  <si>
    <t>054-56.60.23</t>
  </si>
  <si>
    <t>GBS Mooi-Bos</t>
  </si>
  <si>
    <t>GBS</t>
  </si>
  <si>
    <t>VLS Sint-Michielscollege</t>
  </si>
  <si>
    <t>VBS Lohrangrin</t>
  </si>
  <si>
    <t>VBS Mater Dei</t>
  </si>
  <si>
    <t>VBS Sint-Lievenscollege</t>
  </si>
  <si>
    <t>VBS 1 Bloemendaal</t>
  </si>
  <si>
    <t>VBS Voorzienigheid</t>
  </si>
  <si>
    <t>VBS Lutgardis</t>
  </si>
  <si>
    <t>VBS Onze-Lieve-Vrouwcollege</t>
  </si>
  <si>
    <t>VBS</t>
  </si>
  <si>
    <t>VBS De Stapsteen</t>
  </si>
  <si>
    <t>GO! LS De UitvLinder/FS 't Perenboompje</t>
  </si>
  <si>
    <t>VBS Royke</t>
  </si>
  <si>
    <t>AS</t>
  </si>
  <si>
    <t>089-65.71.76</t>
  </si>
  <si>
    <t>BREE</t>
  </si>
  <si>
    <t>VBS Wegwijs</t>
  </si>
  <si>
    <t>GBS Mozaïek</t>
  </si>
  <si>
    <t>VBS Spring in't Veld</t>
  </si>
  <si>
    <t>GBS De Wonderwijzer</t>
  </si>
  <si>
    <t>HALLE-BOOIENHOVEN</t>
  </si>
  <si>
    <t>011-78.27.94</t>
  </si>
  <si>
    <t>VLS Ter Dreef</t>
  </si>
  <si>
    <t>GBS De Waterleest</t>
  </si>
  <si>
    <t>056-96.98.87</t>
  </si>
  <si>
    <t>GO! basisschool De Lettertuin</t>
  </si>
  <si>
    <t>Vrije Jenaplanschool De Krullevaar</t>
  </si>
  <si>
    <t>011-27.23.08</t>
  </si>
  <si>
    <t>059-23.57.26</t>
  </si>
  <si>
    <t>VBS De Pepel</t>
  </si>
  <si>
    <t>GBS Tervuren</t>
  </si>
  <si>
    <t>02-569.55.78</t>
  </si>
  <si>
    <t>VLS Arkorum 04 College Grauwzusters</t>
  </si>
  <si>
    <t>VBS Sint-Barbaracollega</t>
  </si>
  <si>
    <t>GBS De Negensprong</t>
  </si>
  <si>
    <t>VLS De Kraal</t>
  </si>
  <si>
    <t>VBS De Leertrommel</t>
  </si>
  <si>
    <t>VBS Sint-Henricus</t>
  </si>
  <si>
    <t>DENDERMONDE</t>
  </si>
  <si>
    <t>09-384.10.31</t>
  </si>
  <si>
    <t>AALST</t>
  </si>
  <si>
    <t>053-21.16.44</t>
  </si>
  <si>
    <t>WIEKEVORST</t>
  </si>
  <si>
    <t>014-26.09.83</t>
  </si>
  <si>
    <t>03-663.52.70</t>
  </si>
  <si>
    <t>VBS Het Hinkelpad</t>
  </si>
  <si>
    <t>03-449.85.59</t>
  </si>
  <si>
    <t>GBS De Boot</t>
  </si>
  <si>
    <t>VBS Sint-Victor Alsemberg</t>
  </si>
  <si>
    <t>GBS school 3212</t>
  </si>
  <si>
    <t>GLS De Regenboog</t>
  </si>
  <si>
    <t>VBS Don Bosco</t>
  </si>
  <si>
    <t>VLS Sint- Clemensschool</t>
  </si>
  <si>
    <t>VBS Don Bosco De Puzzel</t>
  </si>
  <si>
    <t>VKS Prinsenhof</t>
  </si>
  <si>
    <t>09-251.13.32</t>
  </si>
  <si>
    <t>SINT-HUIBRECHTS-LILLE</t>
  </si>
  <si>
    <t>011-64.57.82</t>
  </si>
  <si>
    <t>LEOPOLDSBURG</t>
  </si>
  <si>
    <t>011-40.12.12</t>
  </si>
  <si>
    <t>VBS BaLu</t>
  </si>
  <si>
    <t>089-56.04.82</t>
  </si>
  <si>
    <t>012-22.00.10</t>
  </si>
  <si>
    <t>089-46.46.17</t>
  </si>
  <si>
    <t>VLSBO De Boemerang</t>
  </si>
  <si>
    <t>089-46.34.14</t>
  </si>
  <si>
    <t>SBS De Burgstraat</t>
  </si>
  <si>
    <t>02-356.78.89</t>
  </si>
  <si>
    <t>VBS De Kouter-basis Zele</t>
  </si>
  <si>
    <t>VSB Heilige Familie</t>
  </si>
  <si>
    <t>GBS Centrum</t>
  </si>
  <si>
    <t>056-73.34.90</t>
  </si>
  <si>
    <t>VBS De Wegwijzer</t>
  </si>
  <si>
    <t>03-334.39.80</t>
  </si>
  <si>
    <t>VBS Sint-Jozefsschool</t>
  </si>
  <si>
    <t>050-33.21.86</t>
  </si>
  <si>
    <t>MARIEKERKE</t>
  </si>
  <si>
    <t>052-34.03.75</t>
  </si>
  <si>
    <t>VBS Sint-Annaschool</t>
  </si>
  <si>
    <t>VBS Oefenschool Torhout</t>
  </si>
  <si>
    <t>03-690.46.45</t>
  </si>
  <si>
    <t>VBS Keukeldam-Sint-Petrus</t>
  </si>
  <si>
    <t>VBS De Dames</t>
  </si>
  <si>
    <t>VBS Klein Seminarie</t>
  </si>
  <si>
    <t>GO! BS De Linde</t>
  </si>
  <si>
    <t>DADIZELE</t>
  </si>
  <si>
    <t>056-50.93.17</t>
  </si>
  <si>
    <t>Gemeentelijke Basisschool_De Pluim</t>
  </si>
  <si>
    <t>014-61.13.48</t>
  </si>
  <si>
    <t>LANGEMARK-POELKAPELLE</t>
  </si>
  <si>
    <t>057-48.83.00</t>
  </si>
  <si>
    <t>GBS De Lijsterboom</t>
  </si>
  <si>
    <t>BLANDEN</t>
  </si>
  <si>
    <t>016-39.41.50</t>
  </si>
  <si>
    <t>VBS OLVO</t>
  </si>
  <si>
    <t>HEIST-AAN-ZEE</t>
  </si>
  <si>
    <t>050-51.29.25</t>
  </si>
  <si>
    <t>VBS Sint-Vincentius</t>
  </si>
  <si>
    <t>VKS Duizendvoet</t>
  </si>
  <si>
    <t>NUKERKE</t>
  </si>
  <si>
    <t>055-21.04.69</t>
  </si>
  <si>
    <t>VBS Sint-Janscollege Visitatie</t>
  </si>
  <si>
    <t>09-228.52.67</t>
  </si>
  <si>
    <t>03-750.17.65</t>
  </si>
  <si>
    <t>053-80.49.65</t>
  </si>
  <si>
    <t>VBS Sint-Vincentiusschool</t>
  </si>
  <si>
    <t>VBS KOHa Zouaaf</t>
  </si>
  <si>
    <t>VLS Sint-Agnes</t>
  </si>
  <si>
    <t>VBS Wonderwijzer</t>
  </si>
  <si>
    <t>SCHILDE</t>
  </si>
  <si>
    <t>03-384.06.28</t>
  </si>
  <si>
    <t>014-37.83.13</t>
  </si>
  <si>
    <t>LINT</t>
  </si>
  <si>
    <t>03-455.31.41</t>
  </si>
  <si>
    <t>GO! freinetschool De Zwierezwaai</t>
  </si>
  <si>
    <t>02-252.62.04</t>
  </si>
  <si>
    <t>VBS De Toren</t>
  </si>
  <si>
    <t>056-60.25.53</t>
  </si>
  <si>
    <t>OELEGEM</t>
  </si>
  <si>
    <t>03-383.10.31</t>
  </si>
  <si>
    <t>VBS 't Grafiekje</t>
  </si>
  <si>
    <t>Scholen en leerlingen</t>
  </si>
  <si>
    <t>089-76.47.81</t>
  </si>
  <si>
    <t>VLS Campus "Sint-Jan"</t>
  </si>
  <si>
    <t>VBS Houtmarkt 72</t>
  </si>
  <si>
    <t>VBS Heilig Graf</t>
  </si>
  <si>
    <t>GBS De Knipoog</t>
  </si>
  <si>
    <t>VBS Kouterkind Merkem</t>
  </si>
  <si>
    <t>053-72.34.71</t>
  </si>
  <si>
    <t>VBS Sint- Jan Berchmans Outrijve</t>
  </si>
  <si>
    <t>VLS Sint-Amandus</t>
  </si>
  <si>
    <t>VBS Delta</t>
  </si>
  <si>
    <t>VBS Onze-Lieve-Vrouw</t>
  </si>
  <si>
    <t>GBS De Kleine Wereld</t>
  </si>
  <si>
    <t>GBS Dworp</t>
  </si>
  <si>
    <t>DWORP</t>
  </si>
  <si>
    <t>02-359.16.98</t>
  </si>
  <si>
    <t>VBS De Graankorrel Kruiseke</t>
  </si>
  <si>
    <t>012-26.88.32</t>
  </si>
  <si>
    <t>GBS De Schakel</t>
  </si>
  <si>
    <t>GBS Gibo Driehoek</t>
  </si>
  <si>
    <t>GO! BS Het Schrijvertje</t>
  </si>
  <si>
    <t>014-31.11.50</t>
  </si>
  <si>
    <t>Vrije Basisschool Sint-Martinusschool</t>
  </si>
  <si>
    <t>050-31.21.39</t>
  </si>
  <si>
    <t>VBS 't Brugske Dadizele</t>
  </si>
  <si>
    <t>VBS Ons Kasteeltje</t>
  </si>
  <si>
    <t>014-74.42.80</t>
  </si>
  <si>
    <t>Vrije Basisschool Ter Ham</t>
  </si>
  <si>
    <t>VBS OLVA Katrientje</t>
  </si>
  <si>
    <t>SINT-KRUIS</t>
  </si>
  <si>
    <t>050-36.18.48</t>
  </si>
  <si>
    <t>GBS Schransdries</t>
  </si>
  <si>
    <t>VBS Sint-Jozef Sint-Pieter Campus Westst</t>
  </si>
  <si>
    <t>VLS KLIM</t>
  </si>
  <si>
    <t>09-220.62.79</t>
  </si>
  <si>
    <t>VBS Sancta Maria</t>
  </si>
  <si>
    <t>VBS De Vliegenier</t>
  </si>
  <si>
    <t>09-210.31.10</t>
  </si>
  <si>
    <t>09-331.53.63</t>
  </si>
  <si>
    <t>VBS Mariaschool</t>
  </si>
  <si>
    <t>VBS Mater Dei Gooreind</t>
  </si>
  <si>
    <t>VLS Windekind</t>
  </si>
  <si>
    <t>GBS De Duizendpoot</t>
  </si>
  <si>
    <t>GO! BS De Stappe</t>
  </si>
  <si>
    <t>VBS Heilige Familie</t>
  </si>
  <si>
    <t>VBS Paridaens</t>
  </si>
  <si>
    <t>016-31.07.90</t>
  </si>
  <si>
    <t>02-892.23.60</t>
  </si>
  <si>
    <t>GBS G.L.O.C.</t>
  </si>
  <si>
    <t>GO! BS Alice Nahon</t>
  </si>
  <si>
    <t>VBS School met de Bijbel De Ark</t>
  </si>
  <si>
    <t>Vrije Lagere School Regina Ceali</t>
  </si>
  <si>
    <t>GO! basisschool Eureka</t>
  </si>
  <si>
    <t>050-21.33.21</t>
  </si>
  <si>
    <t>DROGENBOS</t>
  </si>
  <si>
    <t>02-377.32.84</t>
  </si>
  <si>
    <t>GBS Cade</t>
  </si>
  <si>
    <t>VKS</t>
  </si>
  <si>
    <t>03-827.92.93</t>
  </si>
  <si>
    <t>KOEKELBERG</t>
  </si>
  <si>
    <t>GO! BS De Spreeuwen</t>
  </si>
  <si>
    <t>089-36.35.33</t>
  </si>
  <si>
    <t>Vrije Basisschool Mandelbloesem</t>
  </si>
  <si>
    <t>VLS</t>
  </si>
  <si>
    <t>VLS Kindercampus Mozaïek</t>
  </si>
  <si>
    <t>Vrije Basisschool De Geluksvlinder</t>
  </si>
  <si>
    <t>VBS Lutselus</t>
  </si>
  <si>
    <t>011-32.35.70</t>
  </si>
  <si>
    <t>GLS</t>
  </si>
  <si>
    <t>GBS 't Steltje</t>
  </si>
  <si>
    <t>TESTELT</t>
  </si>
  <si>
    <t>013-77.27.38</t>
  </si>
  <si>
    <t>GBS Qworzo</t>
  </si>
  <si>
    <t>GKS De Kleine Picasso</t>
  </si>
  <si>
    <t>VBS De Zeeboon</t>
  </si>
  <si>
    <t>VBS 't Kantoor</t>
  </si>
  <si>
    <t>GBS Jongslag</t>
  </si>
  <si>
    <t>VBS De Kleiheuvel</t>
  </si>
  <si>
    <t>050-71.52.07</t>
  </si>
  <si>
    <t>SINT-GILLIS-DENDERMONDE</t>
  </si>
  <si>
    <t>052-21.82.39</t>
  </si>
  <si>
    <t>GO! basisschool De Suikerspin</t>
  </si>
  <si>
    <t>016-81.83.88</t>
  </si>
  <si>
    <t>VBS Sint-Maarten</t>
  </si>
  <si>
    <t>053-46.33.00</t>
  </si>
  <si>
    <t>GO! BS De Wereldbrug</t>
  </si>
  <si>
    <t>09-341.82.37</t>
  </si>
  <si>
    <t>GO! BS Atheneum</t>
  </si>
  <si>
    <t>Vrije Basisschool Sint-Laurens</t>
  </si>
  <si>
    <t>03-324.55.93</t>
  </si>
  <si>
    <t>VBS Sint-Victor</t>
  </si>
  <si>
    <t>SBS Bollekensschool</t>
  </si>
  <si>
    <t>VLS Sint-Ursula Klim Op</t>
  </si>
  <si>
    <t>VBS Heilig- Hart &amp; College</t>
  </si>
  <si>
    <t>GO! BS Wonderwijs</t>
  </si>
  <si>
    <t>VBS (W)onderwijs 1</t>
  </si>
  <si>
    <t>VLS Sint-Michiel</t>
  </si>
  <si>
    <t>OUDSBERGEN</t>
  </si>
  <si>
    <t>GO! BS De Duizendpoot</t>
  </si>
  <si>
    <t>GO! BS De Sprong</t>
  </si>
  <si>
    <t>GO! BS Op Het Boseind Maasmechelen</t>
  </si>
  <si>
    <t>SBS De Octopus</t>
  </si>
  <si>
    <t>051-26.44.40</t>
  </si>
  <si>
    <t>058-31.37.41</t>
  </si>
  <si>
    <t>SLEIDINGE</t>
  </si>
  <si>
    <t>09-357.75.21</t>
  </si>
  <si>
    <t>GLS De Notelaar</t>
  </si>
  <si>
    <t>GO! BS Zilverberk</t>
  </si>
  <si>
    <t>VBS Maria Assumpta Donderberg</t>
  </si>
  <si>
    <t>NEDER-OVER-HEEMBEEK</t>
  </si>
  <si>
    <t>02-269.09.79</t>
  </si>
  <si>
    <t>PUURS-SINT-AMANDS</t>
  </si>
  <si>
    <t>VBS Sint-Antonius</t>
  </si>
  <si>
    <t>SKS De Bijtjes</t>
  </si>
  <si>
    <t>SBS Crea 16</t>
  </si>
  <si>
    <t>SBS Optimist</t>
  </si>
  <si>
    <t>SBS Musica</t>
  </si>
  <si>
    <t>SLS De Tandem</t>
  </si>
  <si>
    <t>MOORSELE</t>
  </si>
  <si>
    <t>056-42.54.17</t>
  </si>
  <si>
    <t>PELT</t>
  </si>
  <si>
    <t>GO! Next Wonderwijs</t>
  </si>
  <si>
    <t>VBSBO Klimop</t>
  </si>
  <si>
    <t>DIKSMUIDE</t>
  </si>
  <si>
    <t>051-50.13.75</t>
  </si>
  <si>
    <t>GBS De Bosmier</t>
  </si>
  <si>
    <t>VBS Grotenberge</t>
  </si>
  <si>
    <t>GBS Meer/Meerseldreef</t>
  </si>
  <si>
    <t>VBS De Leeuw</t>
  </si>
  <si>
    <t>ZEDELGEM</t>
  </si>
  <si>
    <t>050-20.97.90</t>
  </si>
  <si>
    <t>DE PINTE</t>
  </si>
  <si>
    <t>09-282.80.40</t>
  </si>
  <si>
    <t>LIEVEGEM</t>
  </si>
  <si>
    <t>GBS GIBO Wichelen</t>
  </si>
  <si>
    <t>VBS KCD</t>
  </si>
  <si>
    <t>Vrije Basisschool Glorieux 3</t>
  </si>
  <si>
    <t>VBS De Meidoorn</t>
  </si>
  <si>
    <t>VBS De Hei(r)akker</t>
  </si>
  <si>
    <t>052-25.17.78</t>
  </si>
  <si>
    <t>GO! BS Graaf Van Egmont</t>
  </si>
  <si>
    <t>VBS Lebbeke B</t>
  </si>
  <si>
    <t>VBS Munkzwalm VZW</t>
  </si>
  <si>
    <t>MUNKZWALM</t>
  </si>
  <si>
    <t>055-49.81.43</t>
  </si>
  <si>
    <t>KRUISEM</t>
  </si>
  <si>
    <t>VLS Sint-Jan</t>
  </si>
  <si>
    <t>GBS Klim-Op</t>
  </si>
  <si>
    <t>VBS Trapop</t>
  </si>
  <si>
    <t>VBS Sint-Salvator</t>
  </si>
  <si>
    <t>GO! basisschool De Trampoline</t>
  </si>
  <si>
    <t>0478-48.12.69</t>
  </si>
  <si>
    <t>VBS De Kriekelaar</t>
  </si>
  <si>
    <t>VBS De Groeituin</t>
  </si>
  <si>
    <t>GBS Ket &amp; Co</t>
  </si>
  <si>
    <t>GO! BS De Kleine Prins</t>
  </si>
  <si>
    <t>013-35.14.70</t>
  </si>
  <si>
    <t>VBS De Droomgaard</t>
  </si>
  <si>
    <t>GO! BS Stippe Stap</t>
  </si>
  <si>
    <t>GBS 't Groentje</t>
  </si>
  <si>
    <t>02-251.27.13</t>
  </si>
  <si>
    <t>011-63.26.06</t>
  </si>
  <si>
    <t>nummer_instelling</t>
  </si>
  <si>
    <t>korte_naam_instell</t>
  </si>
  <si>
    <t>Adres</t>
  </si>
  <si>
    <t>postnummer</t>
  </si>
  <si>
    <t>naam_gemeente</t>
  </si>
  <si>
    <t>telefoonnr</t>
  </si>
  <si>
    <t>GO! basisschool De Kleurdoos</t>
  </si>
  <si>
    <t>Moutstraat 24</t>
  </si>
  <si>
    <t>BRUSSEL</t>
  </si>
  <si>
    <t>02-512.49.79</t>
  </si>
  <si>
    <t>Karel Bogaerdstraat 4</t>
  </si>
  <si>
    <t>GO! basisschool Hendrik Conscience</t>
  </si>
  <si>
    <t>Gustave Latinislaan 94</t>
  </si>
  <si>
    <t>02-215.99.95</t>
  </si>
  <si>
    <t>Edmond Mesenslaan 2</t>
  </si>
  <si>
    <t>GO! tehuis en basisschool Etterbeek</t>
  </si>
  <si>
    <t>Pater Eudore Devroyestraat 29</t>
  </si>
  <si>
    <t>02-734.19.05</t>
  </si>
  <si>
    <t>GO! basisschool De Wimpel</t>
  </si>
  <si>
    <t>Cansstraat 14</t>
  </si>
  <si>
    <t>ELSENE</t>
  </si>
  <si>
    <t>02-511.52.30</t>
  </si>
  <si>
    <t>GO! basisschool De Bron</t>
  </si>
  <si>
    <t>Bronstraat 86_A</t>
  </si>
  <si>
    <t>SINT-GILLIS</t>
  </si>
  <si>
    <t>02-538.54.52</t>
  </si>
  <si>
    <t>GO! LS Toverfluit</t>
  </si>
  <si>
    <t>Toverfluitstraat 21</t>
  </si>
  <si>
    <t>02-413.11.30</t>
  </si>
  <si>
    <t>Frans Vervaeckstraat 47</t>
  </si>
  <si>
    <t>02-421.54.00</t>
  </si>
  <si>
    <t>Klein-Berchemstraat 1</t>
  </si>
  <si>
    <t>GO! basisschool Zavelberg</t>
  </si>
  <si>
    <t>Oscar Ruelensplein 13</t>
  </si>
  <si>
    <t>SINT-AGATHA-BERCHEM</t>
  </si>
  <si>
    <t>02-482.01.05</t>
  </si>
  <si>
    <t>GO! BS Kasteel Beiaard</t>
  </si>
  <si>
    <t>Kruipweg 23</t>
  </si>
  <si>
    <t>02-268.18.97</t>
  </si>
  <si>
    <t>GO! basisschool De Weg - wijzer</t>
  </si>
  <si>
    <t>Sint-Vincentiusstraat 29</t>
  </si>
  <si>
    <t>EVERE</t>
  </si>
  <si>
    <t>02-241.58.09</t>
  </si>
  <si>
    <t>Grote Prijzenlaan 59</t>
  </si>
  <si>
    <t>02-770.85.56</t>
  </si>
  <si>
    <t>GO! basisschool De Stadsmus</t>
  </si>
  <si>
    <t>Henri de Brouckèrelaan 16</t>
  </si>
  <si>
    <t>OUDERGEM</t>
  </si>
  <si>
    <t>02-672.87.18</t>
  </si>
  <si>
    <t>GO! basisschool De Bloeiende Kerselaar</t>
  </si>
  <si>
    <t>Louis Vander Swaelmenlaan 25</t>
  </si>
  <si>
    <t>02-660.39.41</t>
  </si>
  <si>
    <t>GO! BS Floreal</t>
  </si>
  <si>
    <t>Floréallaan 14</t>
  </si>
  <si>
    <t>02-340.68.90</t>
  </si>
  <si>
    <t>GO! BS Floralia</t>
  </si>
  <si>
    <t>Floraliënstraat 29</t>
  </si>
  <si>
    <t>02-771.59.71</t>
  </si>
  <si>
    <t>Auguste Demaeghtlaan 40</t>
  </si>
  <si>
    <t>02-363.82.42</t>
  </si>
  <si>
    <t>Pastoor Bernaertsstraat 28</t>
  </si>
  <si>
    <t>GO! BS Markevallei</t>
  </si>
  <si>
    <t>Waardestraat 17</t>
  </si>
  <si>
    <t>HERNE</t>
  </si>
  <si>
    <t>GO! BS De Groene Parel</t>
  </si>
  <si>
    <t>Albert Van Cotthemstraat 110</t>
  </si>
  <si>
    <t>02-377.82.12</t>
  </si>
  <si>
    <t>GO! BS De Key</t>
  </si>
  <si>
    <t>Karel Keymolenstraat 39</t>
  </si>
  <si>
    <t>LENNIK</t>
  </si>
  <si>
    <t>02-532.33.65</t>
  </si>
  <si>
    <t>GO! BS Vijverbeek</t>
  </si>
  <si>
    <t>ASSE</t>
  </si>
  <si>
    <t>02-451.61.02</t>
  </si>
  <si>
    <t>GO! BS De Vlinder</t>
  </si>
  <si>
    <t>Kasteelstraat 76</t>
  </si>
  <si>
    <t>02-569.39.47</t>
  </si>
  <si>
    <t>Keizerstraat 35</t>
  </si>
  <si>
    <t>TERNAT</t>
  </si>
  <si>
    <t>02-582.52.76</t>
  </si>
  <si>
    <t>Kleemputtenstraat 16</t>
  </si>
  <si>
    <t>Ledeganckstraat (Karel) 16</t>
  </si>
  <si>
    <t>02-251.35.61</t>
  </si>
  <si>
    <t>GO! BS Kaleido</t>
  </si>
  <si>
    <t>Leuvensestraat 117</t>
  </si>
  <si>
    <t>02-251.58.17</t>
  </si>
  <si>
    <t>GO! BS De Sterrenhemel</t>
  </si>
  <si>
    <t>Koning Albertlaan 1</t>
  </si>
  <si>
    <t>MACHELEN</t>
  </si>
  <si>
    <t>02-251.39.31</t>
  </si>
  <si>
    <t>GO! basisschool De Regenboog</t>
  </si>
  <si>
    <t>Speelbroek 38</t>
  </si>
  <si>
    <t>02-269.31.45</t>
  </si>
  <si>
    <t>GO! basisschool De Zonnebloem</t>
  </si>
  <si>
    <t>Karel Baudewijnslaan 26</t>
  </si>
  <si>
    <t>02-269.52.22</t>
  </si>
  <si>
    <t>GO! BS De Duizendpootrakkers</t>
  </si>
  <si>
    <t>Ringlaan 2</t>
  </si>
  <si>
    <t>052-35.56.16</t>
  </si>
  <si>
    <t>GO! BS 't Kasteeltje</t>
  </si>
  <si>
    <t>Stafh. Braffortlaan 6</t>
  </si>
  <si>
    <t>OVERIJSE</t>
  </si>
  <si>
    <t>02-688.22.31</t>
  </si>
  <si>
    <t>GO! BS De Vleugel</t>
  </si>
  <si>
    <t>Spoorwegstraat 27</t>
  </si>
  <si>
    <t>02-720.17.92</t>
  </si>
  <si>
    <t>GO! basisschool De KATtensprong</t>
  </si>
  <si>
    <t>Hippolyte Boulengerlaan 7</t>
  </si>
  <si>
    <t>02-766.11.12</t>
  </si>
  <si>
    <t>GO! BS Het Groene Dal</t>
  </si>
  <si>
    <t>Willem Matstraat 4</t>
  </si>
  <si>
    <t>02-657.42.98</t>
  </si>
  <si>
    <t>GO! basisschool De Pijl Antwerpen</t>
  </si>
  <si>
    <t>Pijlstraat 2</t>
  </si>
  <si>
    <t>03-232.71.50</t>
  </si>
  <si>
    <t>GO! basisschool De Spits</t>
  </si>
  <si>
    <t>Thonetlaan 106</t>
  </si>
  <si>
    <t>GO! basisschool Het Laerhof</t>
  </si>
  <si>
    <t>Laarsebaan 100</t>
  </si>
  <si>
    <t>03-645.08.06</t>
  </si>
  <si>
    <t>GO! BS 3Hoek Ekeren</t>
  </si>
  <si>
    <t>Kloosterstraat 39</t>
  </si>
  <si>
    <t>03-541.62.54</t>
  </si>
  <si>
    <t>GO! BS Irishof</t>
  </si>
  <si>
    <t>Kapelsestraat 37</t>
  </si>
  <si>
    <t>03-660.13.04</t>
  </si>
  <si>
    <t>Geelvinckstraat 15</t>
  </si>
  <si>
    <t>GO! KS Het Notendopje</t>
  </si>
  <si>
    <t>Veldstraat 80</t>
  </si>
  <si>
    <t>03-354.30.23</t>
  </si>
  <si>
    <t>GO! BS Vijverhof</t>
  </si>
  <si>
    <t>August Jonckersstraat 65</t>
  </si>
  <si>
    <t>03-658.61.81</t>
  </si>
  <si>
    <t>GO! BS De Brug</t>
  </si>
  <si>
    <t>Brugstraat 83</t>
  </si>
  <si>
    <t>SINT-JOB-IN-'T-GOOR</t>
  </si>
  <si>
    <t>03-636.11.44</t>
  </si>
  <si>
    <t>Augustijnslei 54</t>
  </si>
  <si>
    <t>GO! BS 't Park</t>
  </si>
  <si>
    <t>Herentalsebaan 54</t>
  </si>
  <si>
    <t>OOSTMALLE</t>
  </si>
  <si>
    <t>03-312.02.31</t>
  </si>
  <si>
    <t>GO! BS Klim-op</t>
  </si>
  <si>
    <t>Heybleukenstraat 21</t>
  </si>
  <si>
    <t>03-383.25.95</t>
  </si>
  <si>
    <t>GO!BS Daltonschool De Vinkjes</t>
  </si>
  <si>
    <t>Nieuwe Buiten 1</t>
  </si>
  <si>
    <t>03-669.63.61</t>
  </si>
  <si>
    <t>GO! BS De 4sprong-3D</t>
  </si>
  <si>
    <t>Ganzendries 14</t>
  </si>
  <si>
    <t>03-666.98.35</t>
  </si>
  <si>
    <t>Hofstraat 14</t>
  </si>
  <si>
    <t>03-667.25.03</t>
  </si>
  <si>
    <t>GO! BS Plantijntje</t>
  </si>
  <si>
    <t>Plantin en Moretuslei 163</t>
  </si>
  <si>
    <t>BORGERHOUT</t>
  </si>
  <si>
    <t>03-235.36.90</t>
  </si>
  <si>
    <t>Luit. Karel Caluwaertsstraat 41</t>
  </si>
  <si>
    <t>WOMMELGEM</t>
  </si>
  <si>
    <t>03-353.73.01</t>
  </si>
  <si>
    <t>GO! BS Vennebos</t>
  </si>
  <si>
    <t>Kasteeldreef 24</t>
  </si>
  <si>
    <t>03-383.08.15</t>
  </si>
  <si>
    <t>GO! leefschool 't Zandhofje</t>
  </si>
  <si>
    <t>Liersebaan 51</t>
  </si>
  <si>
    <t>ZANDHOVEN</t>
  </si>
  <si>
    <t>03-484.34.48</t>
  </si>
  <si>
    <t>Albert Kanaalstraat 31</t>
  </si>
  <si>
    <t>03-481.82.92</t>
  </si>
  <si>
    <t>GO! BS 't Klavertje</t>
  </si>
  <si>
    <t>Vonckstraat 44</t>
  </si>
  <si>
    <t>HERENTHOUT</t>
  </si>
  <si>
    <t>014-51.13.39</t>
  </si>
  <si>
    <t>Wijngaardstraat 13</t>
  </si>
  <si>
    <t>014-51.33.82</t>
  </si>
  <si>
    <t>GO! BS Kameleon</t>
  </si>
  <si>
    <t>Hertoginstraat 124</t>
  </si>
  <si>
    <t>014-41.41.78</t>
  </si>
  <si>
    <t>GO! BS De Smiskens</t>
  </si>
  <si>
    <t>Smiskensstraat 58</t>
  </si>
  <si>
    <t>014-41.30.76</t>
  </si>
  <si>
    <t>GO! BS 't Locomotiefje</t>
  </si>
  <si>
    <t>Karel Van Nyenlaan 12</t>
  </si>
  <si>
    <t>014-61.38.40</t>
  </si>
  <si>
    <t>GO! BS Talentenschool Blink</t>
  </si>
  <si>
    <t>Bovenheide 27</t>
  </si>
  <si>
    <t>014-65.59.44</t>
  </si>
  <si>
    <t>Guido Gezellestraat 10</t>
  </si>
  <si>
    <t>GO! BS De Vesten</t>
  </si>
  <si>
    <t>Augustijnenlaan 31</t>
  </si>
  <si>
    <t>014-21.10.60</t>
  </si>
  <si>
    <t>GO! freinetschool De Vlindertuin</t>
  </si>
  <si>
    <t>Berg 10</t>
  </si>
  <si>
    <t>LILLE</t>
  </si>
  <si>
    <t>014-88.06.35</t>
  </si>
  <si>
    <t>GO! BS Willem Tell</t>
  </si>
  <si>
    <t>Voortkapelseweg 2</t>
  </si>
  <si>
    <t>OLEN</t>
  </si>
  <si>
    <t>014-26.30.58</t>
  </si>
  <si>
    <t>GO! BS De Luchtballon</t>
  </si>
  <si>
    <t>Lebonstraat 45</t>
  </si>
  <si>
    <t>014-58.60.46</t>
  </si>
  <si>
    <t>GO! BS De Zevensprong</t>
  </si>
  <si>
    <t>Netestraat 33</t>
  </si>
  <si>
    <t>DESSEL</t>
  </si>
  <si>
    <t>014-37.74.82</t>
  </si>
  <si>
    <t>Boudewijnlaan 15_1</t>
  </si>
  <si>
    <t>014-81.17.38</t>
  </si>
  <si>
    <t>Eeuwfeestlaan 190</t>
  </si>
  <si>
    <t>03-480.05.69</t>
  </si>
  <si>
    <t>Arthur Vanderpoortenlaan 35</t>
  </si>
  <si>
    <t>03-480.78.80</t>
  </si>
  <si>
    <t>GO! BS Bisterveld</t>
  </si>
  <si>
    <t>Nieuwstraat 26</t>
  </si>
  <si>
    <t>KESSEL</t>
  </si>
  <si>
    <t>03-480.20.39</t>
  </si>
  <si>
    <t>Hof van Riethlaan 3</t>
  </si>
  <si>
    <t>MORTSEL</t>
  </si>
  <si>
    <t>03-449.89.05</t>
  </si>
  <si>
    <t>GO! BS 't Kofschip</t>
  </si>
  <si>
    <t>Baron de Celleslaan 1</t>
  </si>
  <si>
    <t>03-448.13.43</t>
  </si>
  <si>
    <t>Boechoutsesteenweg 31</t>
  </si>
  <si>
    <t>GO! BS De Schans</t>
  </si>
  <si>
    <t>Kruisschanslei 42</t>
  </si>
  <si>
    <t>KONTICH</t>
  </si>
  <si>
    <t>03-457.32.73</t>
  </si>
  <si>
    <t>GO! BS Kiliaan</t>
  </si>
  <si>
    <t>Rooienberg 52</t>
  </si>
  <si>
    <t>015-31.17.52</t>
  </si>
  <si>
    <t>Dorpsstraat 63</t>
  </si>
  <si>
    <t>KONINGSHOOIKT</t>
  </si>
  <si>
    <t>03-482.14.15</t>
  </si>
  <si>
    <t>GO! BS Parkschool Ieperman</t>
  </si>
  <si>
    <t>Kerkelei 43</t>
  </si>
  <si>
    <t>03-827.11.18</t>
  </si>
  <si>
    <t>GO! basisschool Mercator</t>
  </si>
  <si>
    <t>Geeraard de Cremerstraat 91_A</t>
  </si>
  <si>
    <t>RUPELMONDE</t>
  </si>
  <si>
    <t>03-774.18.23</t>
  </si>
  <si>
    <t>GO! BS De Blokkendoos</t>
  </si>
  <si>
    <t>Leon Gilliotlaan 58</t>
  </si>
  <si>
    <t>03-887.66.91</t>
  </si>
  <si>
    <t>GO! BS De Hoeksteen</t>
  </si>
  <si>
    <t>Tuyaertsstraat 53</t>
  </si>
  <si>
    <t>BOOM</t>
  </si>
  <si>
    <t>03-888.02.17</t>
  </si>
  <si>
    <t>GO! BS Park</t>
  </si>
  <si>
    <t>Van Leriuslaan 221</t>
  </si>
  <si>
    <t>03-888.20.18</t>
  </si>
  <si>
    <t>Molenstraat 7</t>
  </si>
  <si>
    <t>03-889.15.30</t>
  </si>
  <si>
    <t>Jan Van Droogenbroeckstraat 49</t>
  </si>
  <si>
    <t>052-33.21.05</t>
  </si>
  <si>
    <t>GO! basissch. De Klimroos-De Wijsneus</t>
  </si>
  <si>
    <t>Clemens De Landtsheerlaan 3</t>
  </si>
  <si>
    <t>03-771.07.12</t>
  </si>
  <si>
    <t>GO! basisschool De Tovertuin</t>
  </si>
  <si>
    <t>Slachthuisstraat 68</t>
  </si>
  <si>
    <t>03-766.64.44</t>
  </si>
  <si>
    <t>GO! basisschool De Watertoren</t>
  </si>
  <si>
    <t>Watertorenstraat 1</t>
  </si>
  <si>
    <t>03-780.79.15</t>
  </si>
  <si>
    <t>GO! BS Het Laar</t>
  </si>
  <si>
    <t>Laarstraat 10</t>
  </si>
  <si>
    <t>ZWIJNDRECHT</t>
  </si>
  <si>
    <t>03-252.80.95</t>
  </si>
  <si>
    <t>GO! basisschool De Bever</t>
  </si>
  <si>
    <t>Donkvijverstraat 30</t>
  </si>
  <si>
    <t>BEVEREN-WAAS</t>
  </si>
  <si>
    <t>03-750.96.85</t>
  </si>
  <si>
    <t>GO! basisschool Reynaert</t>
  </si>
  <si>
    <t>Kattestraat 68</t>
  </si>
  <si>
    <t>03-774.15.68</t>
  </si>
  <si>
    <t>Buitenstraat 2</t>
  </si>
  <si>
    <t>SINT-GILLIS-WAAS</t>
  </si>
  <si>
    <t>03-770.57.11</t>
  </si>
  <si>
    <t>Beukenlaan 9</t>
  </si>
  <si>
    <t>KIELDRECHT</t>
  </si>
  <si>
    <t>03-773.47.90</t>
  </si>
  <si>
    <t>GO! BS Dubbelsprong</t>
  </si>
  <si>
    <t>Zandpoortvest 9</t>
  </si>
  <si>
    <t>015-20.32.36</t>
  </si>
  <si>
    <t>GO! BS Lyceum</t>
  </si>
  <si>
    <t>Caputsteenstraat 51</t>
  </si>
  <si>
    <t>015-20.43.09</t>
  </si>
  <si>
    <t>Schoolstraat 10</t>
  </si>
  <si>
    <t>BONHEIDEN</t>
  </si>
  <si>
    <t>GO! BS Atheneum Keerbergen</t>
  </si>
  <si>
    <t>Vlieghavenlaan 18</t>
  </si>
  <si>
    <t>015-23.53.61</t>
  </si>
  <si>
    <t>Mechelbaan 559</t>
  </si>
  <si>
    <t>GO! BS Dr Jozef Weyns</t>
  </si>
  <si>
    <t>Jan De Cordesstr. 58</t>
  </si>
  <si>
    <t>BEERZEL</t>
  </si>
  <si>
    <t>015-76.71.21</t>
  </si>
  <si>
    <t>GO! BS Ter Berken</t>
  </si>
  <si>
    <t>Ambroossteenweg 13</t>
  </si>
  <si>
    <t>015-61.23.69</t>
  </si>
  <si>
    <t>GO! BS Hertog Karel</t>
  </si>
  <si>
    <t>Hoogveldweg 5</t>
  </si>
  <si>
    <t>WILSELE</t>
  </si>
  <si>
    <t>016-44.46.37</t>
  </si>
  <si>
    <t>GO! BS Pee &amp; Nel</t>
  </si>
  <si>
    <t>Jean-Baptiste Van Monsstraat 6</t>
  </si>
  <si>
    <t>016-20.74.51</t>
  </si>
  <si>
    <t>GO! BS De Klare Bron/De Grasmus</t>
  </si>
  <si>
    <t>Jules Vandenbemptlaan 14</t>
  </si>
  <si>
    <t>016-22.26.73</t>
  </si>
  <si>
    <t>GO! BS Hertog Jan</t>
  </si>
  <si>
    <t>Kerkhoflaan 28</t>
  </si>
  <si>
    <t>KORTENBERG</t>
  </si>
  <si>
    <t>02-759.68.25</t>
  </si>
  <si>
    <t>GO! BS Spectrum</t>
  </si>
  <si>
    <t>Tiendeschuurstraat 17</t>
  </si>
  <si>
    <t>KAMPENHOUT</t>
  </si>
  <si>
    <t>016-65.54.27</t>
  </si>
  <si>
    <t>GO! BS 't Wensbos</t>
  </si>
  <si>
    <t>Frans Coeckelbergsstraat 17_A</t>
  </si>
  <si>
    <t>HEIST-OP-DEN-BERG</t>
  </si>
  <si>
    <t>0477-82.11.21</t>
  </si>
  <si>
    <t>GO! BS De Cocon</t>
  </si>
  <si>
    <t>Veldonkstraat 10</t>
  </si>
  <si>
    <t>TREMELO</t>
  </si>
  <si>
    <t>016-53.16.98</t>
  </si>
  <si>
    <t>GO! basisschool De Letterboom</t>
  </si>
  <si>
    <t>Kerkstraat 10</t>
  </si>
  <si>
    <t>HERSELT</t>
  </si>
  <si>
    <t>014-54.49.80</t>
  </si>
  <si>
    <t>GO! Daltonschool Het Leerlabo</t>
  </si>
  <si>
    <t>Spikdorenveld 22</t>
  </si>
  <si>
    <t>014-53.86.53</t>
  </si>
  <si>
    <t>GO! BS Regenboog</t>
  </si>
  <si>
    <t>Schoolstraat 2</t>
  </si>
  <si>
    <t>KESSEL-LO</t>
  </si>
  <si>
    <t>016-25.74.46</t>
  </si>
  <si>
    <t>GO! BS De Winge</t>
  </si>
  <si>
    <t>Halensebaan 16</t>
  </si>
  <si>
    <t>SINT-JORIS-WINGE</t>
  </si>
  <si>
    <t>016-63.45.32</t>
  </si>
  <si>
    <t>GO! BS Zonnedorp</t>
  </si>
  <si>
    <t>Bogaardenlaan 8</t>
  </si>
  <si>
    <t>AARSCHOT</t>
  </si>
  <si>
    <t>016-68.98.20</t>
  </si>
  <si>
    <t>GO! BS De Hoogvlieger</t>
  </si>
  <si>
    <t>Herseltsesteenweg 221</t>
  </si>
  <si>
    <t>016-56.62.64</t>
  </si>
  <si>
    <t>GO! BS Dol-fijn</t>
  </si>
  <si>
    <t>Ebdries 11</t>
  </si>
  <si>
    <t>RILLAAR</t>
  </si>
  <si>
    <t>016-50.91.00</t>
  </si>
  <si>
    <t>GO! freinetschool De Pit</t>
  </si>
  <si>
    <t>Overstraat 37</t>
  </si>
  <si>
    <t>013-31.16.87</t>
  </si>
  <si>
    <t>Weerstandsplein 1</t>
  </si>
  <si>
    <t>GO! BS Klein Atheneum</t>
  </si>
  <si>
    <t>Oude Vestenstraat 12</t>
  </si>
  <si>
    <t>016-81.68.45</t>
  </si>
  <si>
    <t>Oudebaan 317</t>
  </si>
  <si>
    <t>016-53.90.13</t>
  </si>
  <si>
    <t>GO! BS Hof Pepijn</t>
  </si>
  <si>
    <t>Bondgenotenlaan 6</t>
  </si>
  <si>
    <t>LANDEN</t>
  </si>
  <si>
    <t>011-88.17.93</t>
  </si>
  <si>
    <t>GO! BS De Regent</t>
  </si>
  <si>
    <t>Nielstraat 1_A</t>
  </si>
  <si>
    <t>GINGELOM</t>
  </si>
  <si>
    <t>011-88.23.24</t>
  </si>
  <si>
    <t>GO! Next BS de Puzzel</t>
  </si>
  <si>
    <t>Runkstersteenweg 210</t>
  </si>
  <si>
    <t>011-27.17.12</t>
  </si>
  <si>
    <t>GO! Next BS Het Kleine Atheneum</t>
  </si>
  <si>
    <t>Maastrichtersteenweg 23</t>
  </si>
  <si>
    <t>011-22.41.19</t>
  </si>
  <si>
    <t>GO!BS Daltonschool Hasselt</t>
  </si>
  <si>
    <t>Boomkensstraat 52</t>
  </si>
  <si>
    <t>011-25.31.00</t>
  </si>
  <si>
    <t>GO! Next BS Kosmos</t>
  </si>
  <si>
    <t>Gulden Boomkensweg 8</t>
  </si>
  <si>
    <t>011-82.48.31</t>
  </si>
  <si>
    <t>GO! Next BS Mozaïek</t>
  </si>
  <si>
    <t>Huidevettersstraat 3</t>
  </si>
  <si>
    <t>011-51.60.43</t>
  </si>
  <si>
    <t>GO! BS Park van Genk</t>
  </si>
  <si>
    <t>Weg naar Zwartberg 147</t>
  </si>
  <si>
    <t>089-38.23.04</t>
  </si>
  <si>
    <t>GO! Next DS Zolder</t>
  </si>
  <si>
    <t>Het Bergske 17</t>
  </si>
  <si>
    <t>ZOLDER</t>
  </si>
  <si>
    <t>011-53.36.70</t>
  </si>
  <si>
    <t>GO! Next BS het Lyceum</t>
  </si>
  <si>
    <t>Gazometerstraat 2</t>
  </si>
  <si>
    <t>011-85.05.30</t>
  </si>
  <si>
    <t>GO! BS 't Ateljeeke</t>
  </si>
  <si>
    <t>Hospitaalstraat 91</t>
  </si>
  <si>
    <t>KOERSEL</t>
  </si>
  <si>
    <t>011-42.29.47</t>
  </si>
  <si>
    <t>GO! BS Ter Duinen</t>
  </si>
  <si>
    <t>Rode Kruisplein 8</t>
  </si>
  <si>
    <t>HECHTEL</t>
  </si>
  <si>
    <t>011-73.47.11</t>
  </si>
  <si>
    <t>Noordervest 33</t>
  </si>
  <si>
    <t>Kiëstraat 1</t>
  </si>
  <si>
    <t>011-79.25.21</t>
  </si>
  <si>
    <t>GO! BS VOX Pelt</t>
  </si>
  <si>
    <t>Leopoldlaan 45</t>
  </si>
  <si>
    <t>011-80.05.84</t>
  </si>
  <si>
    <t>Koleneind 1</t>
  </si>
  <si>
    <t>011-44.53.34</t>
  </si>
  <si>
    <t>GO! BS De Brug Bocholt</t>
  </si>
  <si>
    <t>Brugstraat 34</t>
  </si>
  <si>
    <t>089-46.19.51</t>
  </si>
  <si>
    <t>GO! BS De Reinpad-Gelieren Genk</t>
  </si>
  <si>
    <t>Weg Naar As 199</t>
  </si>
  <si>
    <t>089-32.23.10</t>
  </si>
  <si>
    <t>GO! BS Europaschool</t>
  </si>
  <si>
    <t>Keinkesstraat 19</t>
  </si>
  <si>
    <t>089-35.53.35</t>
  </si>
  <si>
    <t>GO! basisschool Freinet On The Move</t>
  </si>
  <si>
    <t>Ijzersteenweg 10</t>
  </si>
  <si>
    <t>089-65.60.31</t>
  </si>
  <si>
    <t>Halmstraat 12</t>
  </si>
  <si>
    <t>GO! BS Het Kompas</t>
  </si>
  <si>
    <t>Zonhoverweg 67</t>
  </si>
  <si>
    <t>089-35.35.30</t>
  </si>
  <si>
    <t>Oude Baan 372</t>
  </si>
  <si>
    <t>Heikampstraat 35</t>
  </si>
  <si>
    <t>089-76.42.28</t>
  </si>
  <si>
    <t>GO! Tehuis en basisschool Kubik</t>
  </si>
  <si>
    <t>Heikampstraat 37</t>
  </si>
  <si>
    <t>089-76.45.50</t>
  </si>
  <si>
    <t>Brammertstraatje 12</t>
  </si>
  <si>
    <t>089-56.96.85</t>
  </si>
  <si>
    <t>GO! BS De Lettertuin</t>
  </si>
  <si>
    <t>Weg naar Opoeteren 13</t>
  </si>
  <si>
    <t>089-85.44.63</t>
  </si>
  <si>
    <t>Kerkplein 3</t>
  </si>
  <si>
    <t>GO! BS De Springplank</t>
  </si>
  <si>
    <t>Scholtisplein 21</t>
  </si>
  <si>
    <t>089-86.43.25</t>
  </si>
  <si>
    <t>Burgemeester Philipslaan 78</t>
  </si>
  <si>
    <t>GO! BS Klimaatschool</t>
  </si>
  <si>
    <t>Regenboogstraat 5_A</t>
  </si>
  <si>
    <t>089-47.13.86</t>
  </si>
  <si>
    <t>GO! BS Atheneeke</t>
  </si>
  <si>
    <t>Moerenstraat 4</t>
  </si>
  <si>
    <t>012-39.89.39</t>
  </si>
  <si>
    <t>GO! BS Merlijn Tongeren</t>
  </si>
  <si>
    <t>Sacramentstraat 70</t>
  </si>
  <si>
    <t>012-23.30.31</t>
  </si>
  <si>
    <t>GO! freinetschool De Mijlpaal</t>
  </si>
  <si>
    <t>Koninksemsteenweg 174</t>
  </si>
  <si>
    <t>012-24.20.40</t>
  </si>
  <si>
    <t>GO! BS GoBiLijn</t>
  </si>
  <si>
    <t>Sint Martinusstraat 3</t>
  </si>
  <si>
    <t>089-41.52.87</t>
  </si>
  <si>
    <t>GO! BS Momentum</t>
  </si>
  <si>
    <t>Grevensmolenweg 21</t>
  </si>
  <si>
    <t>011-68.38.13</t>
  </si>
  <si>
    <t>GO! BS Schuttershof Sint- Truiden</t>
  </si>
  <si>
    <t>Tichelrijlaan 1</t>
  </si>
  <si>
    <t>011-68.43.89</t>
  </si>
  <si>
    <t>GO! Next BS de Eik</t>
  </si>
  <si>
    <t>Zonneveldweg 9</t>
  </si>
  <si>
    <t>WELLEN</t>
  </si>
  <si>
    <t>012-67.24.40</t>
  </si>
  <si>
    <t>GO! BS De Bilter Heers</t>
  </si>
  <si>
    <t>Nieuwe Steenweg 20</t>
  </si>
  <si>
    <t>HEERS</t>
  </si>
  <si>
    <t>011-48.57.84</t>
  </si>
  <si>
    <t>GO! Next BS Herx</t>
  </si>
  <si>
    <t>Dokter Vanweddingenlaan 10_1</t>
  </si>
  <si>
    <t>HERK-DE-STAD</t>
  </si>
  <si>
    <t>013-53.93.23</t>
  </si>
  <si>
    <t>GO! BS De Berk</t>
  </si>
  <si>
    <t>Tessenderlosesteenweg 82</t>
  </si>
  <si>
    <t>PAAL</t>
  </si>
  <si>
    <t>011-42.28.82</t>
  </si>
  <si>
    <t>GO! BS De Klimop Ham</t>
  </si>
  <si>
    <t>Speelstraat 1</t>
  </si>
  <si>
    <t>HAM</t>
  </si>
  <si>
    <t>013-66.16.91</t>
  </si>
  <si>
    <t>Atheneumstraat 2</t>
  </si>
  <si>
    <t>GO! basisschool De Letterberg</t>
  </si>
  <si>
    <t>Gerhagenstraat 62</t>
  </si>
  <si>
    <t>013-66.27.47</t>
  </si>
  <si>
    <t>GO! BS De Wissel</t>
  </si>
  <si>
    <t>Kapellestraat 9</t>
  </si>
  <si>
    <t>VEERLE</t>
  </si>
  <si>
    <t>014-84.12.02</t>
  </si>
  <si>
    <t>GO! basisschool De Boomgaard</t>
  </si>
  <si>
    <t>Veldstraat 81</t>
  </si>
  <si>
    <t>014-30.02.66</t>
  </si>
  <si>
    <t>GO! basisschool De Taalkoffer</t>
  </si>
  <si>
    <t>KOMEN-WAASTEN</t>
  </si>
  <si>
    <t>056-55.78.62</t>
  </si>
  <si>
    <t>GO! basisschool Brugge Centrum</t>
  </si>
  <si>
    <t>Spiegelrei 15</t>
  </si>
  <si>
    <t>050-33.20.21</t>
  </si>
  <si>
    <t>Hugo Losschaertstraat 5_A</t>
  </si>
  <si>
    <t>050-33.36.92</t>
  </si>
  <si>
    <t>GO! basisschool Koning Boudewijn</t>
  </si>
  <si>
    <t>Marechalstraat 48</t>
  </si>
  <si>
    <t>050-84.19.71</t>
  </si>
  <si>
    <t>GO! BS De Drie Beertjes</t>
  </si>
  <si>
    <t>Parkstraat 4</t>
  </si>
  <si>
    <t>BEERNEM</t>
  </si>
  <si>
    <t>050-78.81.87</t>
  </si>
  <si>
    <t>RUDDERVOORDE</t>
  </si>
  <si>
    <t>Torhoutstraat 65</t>
  </si>
  <si>
    <t>051-72.24.57</t>
  </si>
  <si>
    <t>Rijselstraat 110</t>
  </si>
  <si>
    <t>GO! basisschool 't Klavertje</t>
  </si>
  <si>
    <t>Diksmuidestraat 1</t>
  </si>
  <si>
    <t>051-70.12.48</t>
  </si>
  <si>
    <t>GO! basisschool W'ijzer</t>
  </si>
  <si>
    <t>Grauwe Broedersstraat 73</t>
  </si>
  <si>
    <t>051-50.21.88</t>
  </si>
  <si>
    <t>Manitobalaan 48</t>
  </si>
  <si>
    <t>SINT-ANDRIES</t>
  </si>
  <si>
    <t>050-38.63.81</t>
  </si>
  <si>
    <t>GO! basisschool De Glimlach</t>
  </si>
  <si>
    <t>Sint-Elooistraat 2</t>
  </si>
  <si>
    <t>050-20.94.09</t>
  </si>
  <si>
    <t>GO! basisschool Permekeschool</t>
  </si>
  <si>
    <t>Varsenareweg 7_C</t>
  </si>
  <si>
    <t>JABBEKE</t>
  </si>
  <si>
    <t>050-81.14.02</t>
  </si>
  <si>
    <t>GO! basisschool Arnoldus</t>
  </si>
  <si>
    <t>Brouwerijstraat 8</t>
  </si>
  <si>
    <t>OUDENBURG</t>
  </si>
  <si>
    <t>059-26.68.47</t>
  </si>
  <si>
    <t>GO! basisschool De Klimop</t>
  </si>
  <si>
    <t>Putbekestraat 30</t>
  </si>
  <si>
    <t>GISTEL</t>
  </si>
  <si>
    <t>059-27.87.35</t>
  </si>
  <si>
    <t>Ringlaan 18</t>
  </si>
  <si>
    <t>GO! BS miniMAKZ</t>
  </si>
  <si>
    <t>Piers de Raveschootlaan 54</t>
  </si>
  <si>
    <t>KNOKKE-HEIST</t>
  </si>
  <si>
    <t>050-60.45.89</t>
  </si>
  <si>
    <t>Brieversweg 185</t>
  </si>
  <si>
    <t>GO! basisschool Jan Fevijn</t>
  </si>
  <si>
    <t>Daverlostraat 132</t>
  </si>
  <si>
    <t>050-36.68.82</t>
  </si>
  <si>
    <t>GO! basisschool D'oefenschool</t>
  </si>
  <si>
    <t>Van Maerlantstraat 1</t>
  </si>
  <si>
    <t>050-43.25.30</t>
  </si>
  <si>
    <t>GO! basisschool Zilvermeeuw</t>
  </si>
  <si>
    <t>Groenestraat 69</t>
  </si>
  <si>
    <t>050-43.35.01</t>
  </si>
  <si>
    <t>GO! basisschool De Groeiboom</t>
  </si>
  <si>
    <t>Hendrik Serruyslaan 28</t>
  </si>
  <si>
    <t>059-70.89.30</t>
  </si>
  <si>
    <t>GO! basisschool Stene</t>
  </si>
  <si>
    <t>Steensedijk 352</t>
  </si>
  <si>
    <t>059-50.06.91</t>
  </si>
  <si>
    <t>Haverstraat 9</t>
  </si>
  <si>
    <t>059-50.10.99</t>
  </si>
  <si>
    <t>GO! basisschool Einstein</t>
  </si>
  <si>
    <t>Einsteinlaan 1</t>
  </si>
  <si>
    <t>059-23.37.52</t>
  </si>
  <si>
    <t>GO! basisschool De Vierboete</t>
  </si>
  <si>
    <t>Arsenaalstraat 35</t>
  </si>
  <si>
    <t>NIEUWPOORT</t>
  </si>
  <si>
    <t>058-23.56.60</t>
  </si>
  <si>
    <t>Albert Fastenaekelslaan 24</t>
  </si>
  <si>
    <t>GO! basisschool De Tuimelaar</t>
  </si>
  <si>
    <t>Verenigingstraat 17</t>
  </si>
  <si>
    <t>DE PANNE</t>
  </si>
  <si>
    <t>058-41.33.13</t>
  </si>
  <si>
    <t>GO! basisschool Veurne</t>
  </si>
  <si>
    <t>Noordstraat 25</t>
  </si>
  <si>
    <t>058-31.64.33</t>
  </si>
  <si>
    <t>GO! BS Drie Hofsteden</t>
  </si>
  <si>
    <t>Minister De Taeyelaan 11</t>
  </si>
  <si>
    <t>056-22.39.52</t>
  </si>
  <si>
    <t>GO! basisschool Het Open Groene</t>
  </si>
  <si>
    <t>Kalvariestraat 70</t>
  </si>
  <si>
    <t>056-21.93.54</t>
  </si>
  <si>
    <t>GO! basisschool Ter Molen</t>
  </si>
  <si>
    <t>Grote Molenstraat 113</t>
  </si>
  <si>
    <t>056-41.30.14</t>
  </si>
  <si>
    <t>GO! basisschool De Windroos</t>
  </si>
  <si>
    <t>Hendrik Consciencestraat 1_B</t>
  </si>
  <si>
    <t>056-75.85.51</t>
  </si>
  <si>
    <t>GO! basisschool De driesprong</t>
  </si>
  <si>
    <t>Kapel ter Rustestraat 3</t>
  </si>
  <si>
    <t>056-71.36.52</t>
  </si>
  <si>
    <t>GO! basisschool De Toekomst</t>
  </si>
  <si>
    <t>Kerkhofstraat 51</t>
  </si>
  <si>
    <t>AVELGEM</t>
  </si>
  <si>
    <t>056-65.01.41</t>
  </si>
  <si>
    <t>Veldstraat 17</t>
  </si>
  <si>
    <t>GO! Futura Basisschool Wervik</t>
  </si>
  <si>
    <t>Hellestraat 15</t>
  </si>
  <si>
    <t>056-31.27.03</t>
  </si>
  <si>
    <t>GO! basisschool Ter Berken</t>
  </si>
  <si>
    <t>Korte Ieperstraat 27</t>
  </si>
  <si>
    <t>LANGEMARK</t>
  </si>
  <si>
    <t>057-48.85.87</t>
  </si>
  <si>
    <t>GO! methodeschool Bloei!</t>
  </si>
  <si>
    <t>Kortwagenstraat 2</t>
  </si>
  <si>
    <t>LEDEGEM</t>
  </si>
  <si>
    <t>056-50.02.60</t>
  </si>
  <si>
    <t>GO! basisschool Bellevue</t>
  </si>
  <si>
    <t>Bellevuestraat 28</t>
  </si>
  <si>
    <t>051-30.66.50</t>
  </si>
  <si>
    <t>Albrecht Rodenbachlaan 58</t>
  </si>
  <si>
    <t>HEULE</t>
  </si>
  <si>
    <t>056-35.18.08</t>
  </si>
  <si>
    <t>Boomgaardstraat 21</t>
  </si>
  <si>
    <t>056-71.36.53</t>
  </si>
  <si>
    <t>GO! basisschool Ter Gavers</t>
  </si>
  <si>
    <t>Arendsstraat 62_B</t>
  </si>
  <si>
    <t>056-71.92.22</t>
  </si>
  <si>
    <t>GO! basisschool Het Wonderbos Ingelmunst</t>
  </si>
  <si>
    <t>Meulebekestraat 38</t>
  </si>
  <si>
    <t>INGELMUNSTER</t>
  </si>
  <si>
    <t>051-30.26.23</t>
  </si>
  <si>
    <t>GO! basisschool TalentenSprong Waregem</t>
  </si>
  <si>
    <t>Nieuwhuizenstraat 7</t>
  </si>
  <si>
    <t>056-60.10.17</t>
  </si>
  <si>
    <t>Meersstraat 13</t>
  </si>
  <si>
    <t>Groenestraat 174</t>
  </si>
  <si>
    <t>051-27.27.72</t>
  </si>
  <si>
    <t>GO! basisschool Windekind</t>
  </si>
  <si>
    <t>Blinde-Rodenbachstraat 44</t>
  </si>
  <si>
    <t>RUMBEKE</t>
  </si>
  <si>
    <t>051-20.41.93</t>
  </si>
  <si>
    <t>Tulpenlaan 14</t>
  </si>
  <si>
    <t>TIELT</t>
  </si>
  <si>
    <t>051-40.27.63</t>
  </si>
  <si>
    <t>GO! basisschool De Mote</t>
  </si>
  <si>
    <t>Minneplein 44</t>
  </si>
  <si>
    <t>057-20.13.67</t>
  </si>
  <si>
    <t>GO! basisschool Ter Elzen</t>
  </si>
  <si>
    <t>Schoolstraat 19</t>
  </si>
  <si>
    <t>WIJTSCHATE</t>
  </si>
  <si>
    <t>057-44.50.50</t>
  </si>
  <si>
    <t>GO! basisschool Groei</t>
  </si>
  <si>
    <t>Groezeweg 8</t>
  </si>
  <si>
    <t>VLAMERTINGE</t>
  </si>
  <si>
    <t>057-20.33.18</t>
  </si>
  <si>
    <t>057-33.41.32</t>
  </si>
  <si>
    <t>GO! basisschool Voskenslaan</t>
  </si>
  <si>
    <t>Voskenslaan 60</t>
  </si>
  <si>
    <t>09-240.00.51</t>
  </si>
  <si>
    <t>GO! basisschool De Kleine Icarus</t>
  </si>
  <si>
    <t>Karel Lodewijk Ledeganckstraat 4</t>
  </si>
  <si>
    <t>09-243.30.98</t>
  </si>
  <si>
    <t>Goedlevenstraat 78</t>
  </si>
  <si>
    <t>GO! BS Het Molenschip</t>
  </si>
  <si>
    <t>Vurstjen 33</t>
  </si>
  <si>
    <t>09-216.44.96</t>
  </si>
  <si>
    <t>GO! basisschool De Reigers</t>
  </si>
  <si>
    <t>Leegstraat 2</t>
  </si>
  <si>
    <t>09-345.59.56</t>
  </si>
  <si>
    <t>Kroonstraat 2_bis</t>
  </si>
  <si>
    <t>ERTVELDE</t>
  </si>
  <si>
    <t>09-344.63.74</t>
  </si>
  <si>
    <t>GO! basisschool 't Zwaluwnest</t>
  </si>
  <si>
    <t>Zwaluwlaan 64</t>
  </si>
  <si>
    <t>WACHTEBEKE</t>
  </si>
  <si>
    <t>09-345.90.20</t>
  </si>
  <si>
    <t>GO! BS De Molenberg</t>
  </si>
  <si>
    <t>Kerkstraat 153_A</t>
  </si>
  <si>
    <t>03-779.74.38</t>
  </si>
  <si>
    <t>GO! BS De Madelief</t>
  </si>
  <si>
    <t>09-348.11.03</t>
  </si>
  <si>
    <t>Azalealaan 2</t>
  </si>
  <si>
    <t>09-348.28.07</t>
  </si>
  <si>
    <t>GO! basisschool Leefschool Eikenkring</t>
  </si>
  <si>
    <t>Zeveneken-Dorp 6</t>
  </si>
  <si>
    <t>ZEVENEKEN</t>
  </si>
  <si>
    <t>09-355.63.40</t>
  </si>
  <si>
    <t>GO! BS De Wijze Boom</t>
  </si>
  <si>
    <t>Sint-Baafskouterstraat 129</t>
  </si>
  <si>
    <t>09-218.86.76</t>
  </si>
  <si>
    <t>Alois De Beulelaan 17</t>
  </si>
  <si>
    <t>052-21.34.23</t>
  </si>
  <si>
    <t>GO! sportBS in beweging Hamme</t>
  </si>
  <si>
    <t>Verbindingsstraat 66</t>
  </si>
  <si>
    <t>052-49.99.75</t>
  </si>
  <si>
    <t>GO! basisschool Kouterbos</t>
  </si>
  <si>
    <t>Kouterstraat 3</t>
  </si>
  <si>
    <t>WAASMUNSTER</t>
  </si>
  <si>
    <t>052-46.99.88</t>
  </si>
  <si>
    <t>GO! BS Campus Kompas</t>
  </si>
  <si>
    <t>Noordlaan 10</t>
  </si>
  <si>
    <t>09-365.60.30</t>
  </si>
  <si>
    <t>GO! basisschool De Klaver</t>
  </si>
  <si>
    <t>Meersstraat 17</t>
  </si>
  <si>
    <t>DESTELBERGEN</t>
  </si>
  <si>
    <t>09-230.87.11</t>
  </si>
  <si>
    <t>GO! basisschool Gentbrugge</t>
  </si>
  <si>
    <t>Hazenakker 1</t>
  </si>
  <si>
    <t>GENTBRUGGE</t>
  </si>
  <si>
    <t>09-210.51.50</t>
  </si>
  <si>
    <t>GO! basisschool Merelbeke</t>
  </si>
  <si>
    <t>Gaversesteenweg 195</t>
  </si>
  <si>
    <t>09-231.64.57</t>
  </si>
  <si>
    <t>GO! basisschool De Leefschool</t>
  </si>
  <si>
    <t>Groenweg 4</t>
  </si>
  <si>
    <t>OOSTERZELE</t>
  </si>
  <si>
    <t>09-362.49.63</t>
  </si>
  <si>
    <t>GO! BS De 2 Meersen</t>
  </si>
  <si>
    <t>Nerenweg 7</t>
  </si>
  <si>
    <t>KALKEN</t>
  </si>
  <si>
    <t>09-367.56.88</t>
  </si>
  <si>
    <t>GO! BS Ten Berge Berlare</t>
  </si>
  <si>
    <t>Galgenbergstraat 39</t>
  </si>
  <si>
    <t>BERLARE</t>
  </si>
  <si>
    <t>052-42.35.04</t>
  </si>
  <si>
    <t>GO! basisschool De Nieuwe Arend</t>
  </si>
  <si>
    <t>Binnenstraat 308</t>
  </si>
  <si>
    <t>053-81.05.65</t>
  </si>
  <si>
    <t>GO! basisschool Atheneum</t>
  </si>
  <si>
    <t>Graanmarkt 14</t>
  </si>
  <si>
    <t>GO! basisschool Park</t>
  </si>
  <si>
    <t>Eikstraat 8</t>
  </si>
  <si>
    <t>053-60.82.55</t>
  </si>
  <si>
    <t>Meirveld 13</t>
  </si>
  <si>
    <t>053-46.34.00</t>
  </si>
  <si>
    <t>Zuidlaan 3</t>
  </si>
  <si>
    <t>GO! BS De Bijenkorf</t>
  </si>
  <si>
    <t>Koning Albertstraat 45</t>
  </si>
  <si>
    <t>052-21.40.40</t>
  </si>
  <si>
    <t>GO! BS Vierhuizen &amp; Meir</t>
  </si>
  <si>
    <t>Vierhuizen 19</t>
  </si>
  <si>
    <t>BUGGENHOUT</t>
  </si>
  <si>
    <t>052-33.28.18</t>
  </si>
  <si>
    <t>GO! BS 't Konkelgoed</t>
  </si>
  <si>
    <t>Centrumstraat 24</t>
  </si>
  <si>
    <t>052-41.19.48</t>
  </si>
  <si>
    <t>GO! basisschool Faluintjes</t>
  </si>
  <si>
    <t>Leirekenstraat 11</t>
  </si>
  <si>
    <t>MOORSEL</t>
  </si>
  <si>
    <t>053-77.39.78</t>
  </si>
  <si>
    <t>GO! basisschool Ninove</t>
  </si>
  <si>
    <t>Dreefstraat 33</t>
  </si>
  <si>
    <t>NINOVE</t>
  </si>
  <si>
    <t>054-33.32.32</t>
  </si>
  <si>
    <t>GO! basisschool Meerbeke</t>
  </si>
  <si>
    <t>Kapellestraat 2</t>
  </si>
  <si>
    <t>MEERBEKE</t>
  </si>
  <si>
    <t>054-33.42.99</t>
  </si>
  <si>
    <t>GO! basisschool L.P.Boon</t>
  </si>
  <si>
    <t>Leuvestraat 37</t>
  </si>
  <si>
    <t>053-46.43.00</t>
  </si>
  <si>
    <t>GO! BS De Krekel</t>
  </si>
  <si>
    <t>Kattestraat 22</t>
  </si>
  <si>
    <t>HAALTERT</t>
  </si>
  <si>
    <t>053-84.03.79</t>
  </si>
  <si>
    <t>GO! BS Atheneum Denderleeuw</t>
  </si>
  <si>
    <t>De Nayerstraat 11_A</t>
  </si>
  <si>
    <t>GO! BS Molenveld</t>
  </si>
  <si>
    <t>Molenstraat 33</t>
  </si>
  <si>
    <t>DENDERHOUTEM</t>
  </si>
  <si>
    <t>054-33.36.18</t>
  </si>
  <si>
    <t>GO! basisschool Centrum</t>
  </si>
  <si>
    <t>Buizemontstraat 70</t>
  </si>
  <si>
    <t>054-41.22.74</t>
  </si>
  <si>
    <t>GO! basisschool Dender</t>
  </si>
  <si>
    <t>Sasweg 11</t>
  </si>
  <si>
    <t>054-41.31.69</t>
  </si>
  <si>
    <t>GO! BS Hofkouter</t>
  </si>
  <si>
    <t>Schoolstraat 4</t>
  </si>
  <si>
    <t>SINT-LIEVENS-HOUTEM</t>
  </si>
  <si>
    <t>053-62.29.36</t>
  </si>
  <si>
    <t>GO! basisschool De trampoline</t>
  </si>
  <si>
    <t>De Tramzate 9</t>
  </si>
  <si>
    <t>053-60.71.20</t>
  </si>
  <si>
    <t>GO! basisschool Klim Op</t>
  </si>
  <si>
    <t>Jan De Coomanstraat 35</t>
  </si>
  <si>
    <t>ZANDBERGEN</t>
  </si>
  <si>
    <t>054-33.43.00</t>
  </si>
  <si>
    <t>GO! basisschool Dr. O. Decroly</t>
  </si>
  <si>
    <t>Koningin Astridplein 1</t>
  </si>
  <si>
    <t>055-21.16.15</t>
  </si>
  <si>
    <t>GO! BS Atheneum Zottegem</t>
  </si>
  <si>
    <t>Meerlaan 25</t>
  </si>
  <si>
    <t>09-326.78.40</t>
  </si>
  <si>
    <t>Lyceumstraat 12</t>
  </si>
  <si>
    <t>GO! BS De Zonnewijzer</t>
  </si>
  <si>
    <t>Zwalmlaan 3</t>
  </si>
  <si>
    <t>ZWALM</t>
  </si>
  <si>
    <t>055-49.99.95</t>
  </si>
  <si>
    <t>GO! basisschool De Rijdtmeersen</t>
  </si>
  <si>
    <t>Kasteelstraat 32</t>
  </si>
  <si>
    <t>BRAKEL</t>
  </si>
  <si>
    <t>055-42.45.07</t>
  </si>
  <si>
    <t>GO! basisschool Omer Wattez</t>
  </si>
  <si>
    <t>SCHORISSE</t>
  </si>
  <si>
    <t>055-45.57.88</t>
  </si>
  <si>
    <t>Aalststraat 180</t>
  </si>
  <si>
    <t>GO! basisschool De Kleine Prins</t>
  </si>
  <si>
    <t>Kasteellaan 1</t>
  </si>
  <si>
    <t>09-282.46.02</t>
  </si>
  <si>
    <t>GO! basisschool School van Morgen</t>
  </si>
  <si>
    <t>Stropstraat 21</t>
  </si>
  <si>
    <t>NAZARETH</t>
  </si>
  <si>
    <t>09-385.44.52</t>
  </si>
  <si>
    <t>GO! basisschool De Keimolen</t>
  </si>
  <si>
    <t>Olsensesteenweg 2</t>
  </si>
  <si>
    <t>09-383.56.14</t>
  </si>
  <si>
    <t>GO! basisschool Erasmus</t>
  </si>
  <si>
    <t>Volhardingslaan 5</t>
  </si>
  <si>
    <t>09-381.56.09</t>
  </si>
  <si>
    <t>GO! basisschool Mijlpaal</t>
  </si>
  <si>
    <t>Groenewandeling 80</t>
  </si>
  <si>
    <t>DRONGEN</t>
  </si>
  <si>
    <t>09-226.75.00</t>
  </si>
  <si>
    <t>GO! basisschool De Beuk</t>
  </si>
  <si>
    <t>Stationsstraat 128</t>
  </si>
  <si>
    <t>09-374.42.77</t>
  </si>
  <si>
    <t>GO! basisschool Het Klavertje Vier</t>
  </si>
  <si>
    <t>Aalterseweg 1</t>
  </si>
  <si>
    <t>09-374.33.66</t>
  </si>
  <si>
    <t>Eikelstraat 41_B</t>
  </si>
  <si>
    <t>GO! BS De Wijze Eik Mariakerke</t>
  </si>
  <si>
    <t>Eeklostraat 121</t>
  </si>
  <si>
    <t>MARIAKERKE</t>
  </si>
  <si>
    <t>09-226.52.80</t>
  </si>
  <si>
    <t>GO! basisschool De Zandloper</t>
  </si>
  <si>
    <t>Zandstraat 25_A</t>
  </si>
  <si>
    <t>09-372.71.53</t>
  </si>
  <si>
    <t>GO! basisschool De Driesprong</t>
  </si>
  <si>
    <t>Katsweg 1</t>
  </si>
  <si>
    <t>050-72.88.85</t>
  </si>
  <si>
    <t>GO! MPI Heemschool</t>
  </si>
  <si>
    <t>Beizegemstraat 132</t>
  </si>
  <si>
    <t>02-262.03.20</t>
  </si>
  <si>
    <t>GO! LSBO Lentekind</t>
  </si>
  <si>
    <t>Karel Keymolenstraat 35_B</t>
  </si>
  <si>
    <t>02-532.51.16</t>
  </si>
  <si>
    <t>GO! LSBO De Eekhoorn</t>
  </si>
  <si>
    <t>Is. Meyskensstraat 75</t>
  </si>
  <si>
    <t>02-460.43.62</t>
  </si>
  <si>
    <t>GO! BSBO Wilgenduin</t>
  </si>
  <si>
    <t>Vogelenzangstraat 115</t>
  </si>
  <si>
    <t>03-666.60.24</t>
  </si>
  <si>
    <t>GO! MPI Zonnebos</t>
  </si>
  <si>
    <t>Moerstraat 50_1</t>
  </si>
  <si>
    <t>'S GRAVENWEZEL</t>
  </si>
  <si>
    <t>03-680.12.60</t>
  </si>
  <si>
    <t>GO! MPI de 3master basisonderwijs</t>
  </si>
  <si>
    <t>Pater Damiaanstraat 10</t>
  </si>
  <si>
    <t>014-85.00.62</t>
  </si>
  <si>
    <t>GO! BSBO Groenlaar</t>
  </si>
  <si>
    <t>Predikherenhoevestraat 31</t>
  </si>
  <si>
    <t>03-888.40.16</t>
  </si>
  <si>
    <t>GO! MPI Kompas</t>
  </si>
  <si>
    <t>Eekhoornstraat 1</t>
  </si>
  <si>
    <t>03-776.50.18</t>
  </si>
  <si>
    <t>GO! BSBO Woudlucht</t>
  </si>
  <si>
    <t>Prosperdreef 3</t>
  </si>
  <si>
    <t>016-38.06.66</t>
  </si>
  <si>
    <t>GO! BSBO De Bloesem</t>
  </si>
  <si>
    <t>Halmaalweg 31</t>
  </si>
  <si>
    <t>011-67.25.55</t>
  </si>
  <si>
    <t>GO! Next BSBO Heideland</t>
  </si>
  <si>
    <t>Westlaan 191</t>
  </si>
  <si>
    <t>011-42.66.64</t>
  </si>
  <si>
    <t>GO! MPI De Luchtballon</t>
  </si>
  <si>
    <t>Richter 25</t>
  </si>
  <si>
    <t>089-50.00.50</t>
  </si>
  <si>
    <t>GO! BSBO Mikado</t>
  </si>
  <si>
    <t>Bosweg 71</t>
  </si>
  <si>
    <t>089-76.02.77</t>
  </si>
  <si>
    <t>GO! Next MPI De Dageraad</t>
  </si>
  <si>
    <t>Tapstraat 12</t>
  </si>
  <si>
    <t>KORTESSEM</t>
  </si>
  <si>
    <t>011-37.92.11</t>
  </si>
  <si>
    <t>GO! MPI Helix</t>
  </si>
  <si>
    <t>Speelpleinstraat 75</t>
  </si>
  <si>
    <t>011-55.02.00</t>
  </si>
  <si>
    <t>GO! MPI Westhoek</t>
  </si>
  <si>
    <t>Pylyserlaan 132</t>
  </si>
  <si>
    <t>058-51.15.15</t>
  </si>
  <si>
    <t>GO! MPI De Kaproenen</t>
  </si>
  <si>
    <t>Kaproenenhof 32</t>
  </si>
  <si>
    <t>050-39.06.23</t>
  </si>
  <si>
    <t>GO! MPI De Bevertjes</t>
  </si>
  <si>
    <t>Beernemstraat 4</t>
  </si>
  <si>
    <t>050-79.91.91</t>
  </si>
  <si>
    <t>GO! MPI De Vloedlijn</t>
  </si>
  <si>
    <t>Maurits Sabbestraat 2</t>
  </si>
  <si>
    <t>059-50.74.90</t>
  </si>
  <si>
    <t>GO! MPI Pottelberg</t>
  </si>
  <si>
    <t>Pottelberg 5</t>
  </si>
  <si>
    <t>056-22.66.86</t>
  </si>
  <si>
    <t>GO! Futura Basisschool buo</t>
  </si>
  <si>
    <t>Guido Gezellestraat 91</t>
  </si>
  <si>
    <t>056-51.29.44</t>
  </si>
  <si>
    <t>GO! MPI Sterrebos</t>
  </si>
  <si>
    <t>Bornstraat 52</t>
  </si>
  <si>
    <t>051-22.63.19</t>
  </si>
  <si>
    <t>GO! MPI De Oase</t>
  </si>
  <si>
    <t>Voskenslaan 362</t>
  </si>
  <si>
    <t>09-220.18.30</t>
  </si>
  <si>
    <t>GO! MPI Vindingrijk</t>
  </si>
  <si>
    <t>Vurstjen 25</t>
  </si>
  <si>
    <t>09-253.99.56</t>
  </si>
  <si>
    <t>GO! BSBO Klim Op</t>
  </si>
  <si>
    <t>Krommestraat 7</t>
  </si>
  <si>
    <t>09-348.53.58</t>
  </si>
  <si>
    <t>GO! BSBO De Horizon</t>
  </si>
  <si>
    <t>Molendreef 57</t>
  </si>
  <si>
    <t>053-72.96.42</t>
  </si>
  <si>
    <t>GO! BSBO De Brug</t>
  </si>
  <si>
    <t>Koebrugstraat 7</t>
  </si>
  <si>
    <t>ERPE</t>
  </si>
  <si>
    <t>053-80.07.77</t>
  </si>
  <si>
    <t>GO! BSBO De Drempel</t>
  </si>
  <si>
    <t>Schillebeekstraat 20_A</t>
  </si>
  <si>
    <t>054-41.25.41</t>
  </si>
  <si>
    <t>GO! MPI 't Craeneveld</t>
  </si>
  <si>
    <t>Serpentsstraat 63</t>
  </si>
  <si>
    <t>055-31.39.64</t>
  </si>
  <si>
    <t>Rogier van der Weydenstraat 28</t>
  </si>
  <si>
    <t>02-512.32.81</t>
  </si>
  <si>
    <t>GBS Klavertje Vier</t>
  </si>
  <si>
    <t>Groendreef 16</t>
  </si>
  <si>
    <t>02-274.09.25</t>
  </si>
  <si>
    <t>VBS KATOBA Maria Boodschap Brussel</t>
  </si>
  <si>
    <t>Vlaamsesteenweg 155</t>
  </si>
  <si>
    <t>02-218.21.14</t>
  </si>
  <si>
    <t>VBS Sint-Joris</t>
  </si>
  <si>
    <t>Cellebroersstraat 16</t>
  </si>
  <si>
    <t>0472-21.59.53</t>
  </si>
  <si>
    <t>Leo XIII-straat 11</t>
  </si>
  <si>
    <t>02-268.47.51</t>
  </si>
  <si>
    <t>VBS Sint-Ursula</t>
  </si>
  <si>
    <t>Dieudonné Lefèvrestraat 41</t>
  </si>
  <si>
    <t>02-428.56.94</t>
  </si>
  <si>
    <t>VBS Sint-Albert</t>
  </si>
  <si>
    <t>Haeckstraat 61_1</t>
  </si>
  <si>
    <t>02-427.08.02</t>
  </si>
  <si>
    <t>Mutsaardlaan 69</t>
  </si>
  <si>
    <t>02-260.11.50</t>
  </si>
  <si>
    <t>Reper-Vrevenstraat 100</t>
  </si>
  <si>
    <t>02-474.11.40</t>
  </si>
  <si>
    <t>Verdunstraat 381</t>
  </si>
  <si>
    <t>HAREN</t>
  </si>
  <si>
    <t>02-247.03.00</t>
  </si>
  <si>
    <t>GBS Regenboog</t>
  </si>
  <si>
    <t>Ulensstraat 83</t>
  </si>
  <si>
    <t>02-426.40.42</t>
  </si>
  <si>
    <t>GBS Sint-Joost-aan-Zee</t>
  </si>
  <si>
    <t>Grensstraat 67</t>
  </si>
  <si>
    <t>SINT-JOOST-TEN-NODE</t>
  </si>
  <si>
    <t>02-201.28.94</t>
  </si>
  <si>
    <t>Helmetsesteenweg 216</t>
  </si>
  <si>
    <t>02-242.66.28</t>
  </si>
  <si>
    <t>02-241.73.87</t>
  </si>
  <si>
    <t>Rubensstraat 108</t>
  </si>
  <si>
    <t>02-216.10.61</t>
  </si>
  <si>
    <t>Richard Vandeveldestraat 4</t>
  </si>
  <si>
    <t>John Waterloo Wilsonstraat 21</t>
  </si>
  <si>
    <t>02-230.75.28</t>
  </si>
  <si>
    <t>Generaal Fivéstraat 42</t>
  </si>
  <si>
    <t>Emile de Becolaan 57</t>
  </si>
  <si>
    <t>02-648.74.30</t>
  </si>
  <si>
    <t>Fernand Bernierstraat 16</t>
  </si>
  <si>
    <t>02-538.06.28</t>
  </si>
  <si>
    <t>VKS Paruckschool</t>
  </si>
  <si>
    <t>Paruckstraat 20</t>
  </si>
  <si>
    <t>02-410.83.64</t>
  </si>
  <si>
    <t>Georges Moreaustraat 104</t>
  </si>
  <si>
    <t>02-523.30.38</t>
  </si>
  <si>
    <t>VBS R. Van Belle</t>
  </si>
  <si>
    <t>Itterbeekse Laan 550</t>
  </si>
  <si>
    <t>02-527.15.84</t>
  </si>
  <si>
    <t>Dokter Jacobsstraat 49</t>
  </si>
  <si>
    <t>02-521.90.44</t>
  </si>
  <si>
    <t>Veeweidestraat 82</t>
  </si>
  <si>
    <t>GBS Goede Lucht</t>
  </si>
  <si>
    <t>Séverineplein 1_A</t>
  </si>
  <si>
    <t>02-522.69.78</t>
  </si>
  <si>
    <t>GBS De Vijvers</t>
  </si>
  <si>
    <t>Pierre Longinstraat 1</t>
  </si>
  <si>
    <t>02-523.76.77</t>
  </si>
  <si>
    <t>GBS Dertien</t>
  </si>
  <si>
    <t>Wayezstraat 56</t>
  </si>
  <si>
    <t>02-521.72.18</t>
  </si>
  <si>
    <t>GBS Het Rad</t>
  </si>
  <si>
    <t>Guillaume Melckmanslaan 18_b</t>
  </si>
  <si>
    <t>02-524.23.21</t>
  </si>
  <si>
    <t>Adolphe Willemynsstraat 213</t>
  </si>
  <si>
    <t>VBS Sint-Guido</t>
  </si>
  <si>
    <t>Dokter Jacobsstraat 67</t>
  </si>
  <si>
    <t>VBS Instituut Maria Onbevlekt</t>
  </si>
  <si>
    <t>Resedastraat 61</t>
  </si>
  <si>
    <t>02-524.18.90</t>
  </si>
  <si>
    <t>Bergense Steenweg 1421</t>
  </si>
  <si>
    <t>VBS De Groene School</t>
  </si>
  <si>
    <t>Bloeistraat 41</t>
  </si>
  <si>
    <t>02-523.40.19</t>
  </si>
  <si>
    <t>VBS Sint- Albertus</t>
  </si>
  <si>
    <t>Bloemkwekersstraat 128</t>
  </si>
  <si>
    <t>VBS Sint-Jozef</t>
  </si>
  <si>
    <t>Kerkstraat 83</t>
  </si>
  <si>
    <t>02-465.86.71</t>
  </si>
  <si>
    <t>Klokbloemenstraat 14</t>
  </si>
  <si>
    <t>VBS Sint-Martinus</t>
  </si>
  <si>
    <t>Palokestraat 79</t>
  </si>
  <si>
    <t>02-522.08.86</t>
  </si>
  <si>
    <t>VBS Imelda</t>
  </si>
  <si>
    <t>Ninoofsesteenweg 130</t>
  </si>
  <si>
    <t>02-410.37.85</t>
  </si>
  <si>
    <t>Jean-Baptiste Decockstraat 54</t>
  </si>
  <si>
    <t>GBS Windroos</t>
  </si>
  <si>
    <t>Kortrijkstraat 52</t>
  </si>
  <si>
    <t>02-410.08.00</t>
  </si>
  <si>
    <t>GBS Paloke</t>
  </si>
  <si>
    <t>Ninoofsesteenweg 1001</t>
  </si>
  <si>
    <t>02-523.47.95</t>
  </si>
  <si>
    <t>GBS De Knapzak</t>
  </si>
  <si>
    <t>Soldatenstraat 19</t>
  </si>
  <si>
    <t>02-465.30.97</t>
  </si>
  <si>
    <t>VBS Instituut van de Ursulinen</t>
  </si>
  <si>
    <t>Herkoliersstraat 65</t>
  </si>
  <si>
    <t>02-411.86.40</t>
  </si>
  <si>
    <t>GBS De Kadeekes</t>
  </si>
  <si>
    <t>Herkoliersstraat 68</t>
  </si>
  <si>
    <t>02-414.08.66</t>
  </si>
  <si>
    <t>VBS Sint-Lutgardis</t>
  </si>
  <si>
    <t>Jean De Greefstraat 3</t>
  </si>
  <si>
    <t>02-427.12.69</t>
  </si>
  <si>
    <t>Landsroemlaan 126</t>
  </si>
  <si>
    <t>VBS Vier Winden</t>
  </si>
  <si>
    <t>Steenweg op Merchtem 9</t>
  </si>
  <si>
    <t>02-411.73.14</t>
  </si>
  <si>
    <t>Dansettestraat 30</t>
  </si>
  <si>
    <t>02-421.19.07</t>
  </si>
  <si>
    <t>GBS Poelbos</t>
  </si>
  <si>
    <t>Laarbeeklaan 110</t>
  </si>
  <si>
    <t>02-479.58.92</t>
  </si>
  <si>
    <t>Léon Theodorstraat 167</t>
  </si>
  <si>
    <t>02-423.42.65</t>
  </si>
  <si>
    <t>VBS Sint-Michiels</t>
  </si>
  <si>
    <t>Leopold I straat 362</t>
  </si>
  <si>
    <t>02-428.68.02</t>
  </si>
  <si>
    <t>Heilig-Hartlaan 6</t>
  </si>
  <si>
    <t>02-479.62.42</t>
  </si>
  <si>
    <t>Driegatenstraat 2</t>
  </si>
  <si>
    <t>02-266.82.50</t>
  </si>
  <si>
    <t>VBS Kameleon</t>
  </si>
  <si>
    <t>Beemdgrachtstraat 2</t>
  </si>
  <si>
    <t>02-215.90.20</t>
  </si>
  <si>
    <t>GBS Everheide</t>
  </si>
  <si>
    <t>Windmolenstraat 39</t>
  </si>
  <si>
    <t>02-247.63.63</t>
  </si>
  <si>
    <t>Edward Dekosterstraat 38</t>
  </si>
  <si>
    <t>02-242.92.83</t>
  </si>
  <si>
    <t>VBS Heilig Hart van Maria</t>
  </si>
  <si>
    <t>Oud-Strijderslaan 61_b</t>
  </si>
  <si>
    <t>02-705.25.65</t>
  </si>
  <si>
    <t>Pater Damiaanstraat 40</t>
  </si>
  <si>
    <t>02-216.21.27</t>
  </si>
  <si>
    <t>GBS Stokkel</t>
  </si>
  <si>
    <t>Henri Vandermaelenstraat 61</t>
  </si>
  <si>
    <t>02-773.18.53</t>
  </si>
  <si>
    <t>Woluwelaan 18</t>
  </si>
  <si>
    <t>02-761.03.90</t>
  </si>
  <si>
    <t>VKS Mater Dei</t>
  </si>
  <si>
    <t>Duizend Meterlaan 13</t>
  </si>
  <si>
    <t>02-779.09.94</t>
  </si>
  <si>
    <t>VLS Mater Dei</t>
  </si>
  <si>
    <t>Luchtvaartlaan 70</t>
  </si>
  <si>
    <t>VBS Lutgardiscollege Wonderwoud</t>
  </si>
  <si>
    <t>Emile Steenostraat 4</t>
  </si>
  <si>
    <t>02-673.06.34</t>
  </si>
  <si>
    <t>St-Juliaanskerklaan 16</t>
  </si>
  <si>
    <t>02-673.79.98</t>
  </si>
  <si>
    <t>Jagersveld 5</t>
  </si>
  <si>
    <t>VBS De Wemelweide</t>
  </si>
  <si>
    <t>Léopold Wienerlaan 32</t>
  </si>
  <si>
    <t>02-660.87.91</t>
  </si>
  <si>
    <t>Baron Guillaume Van Hammestraat 20</t>
  </si>
  <si>
    <t>Sint-Jobsesteenweg 608</t>
  </si>
  <si>
    <t>02-375.53.20</t>
  </si>
  <si>
    <t>Horzelstraat 28</t>
  </si>
  <si>
    <t>02-376.19.08</t>
  </si>
  <si>
    <t>GBS De Wereldbrug</t>
  </si>
  <si>
    <t>Hallestraat 34</t>
  </si>
  <si>
    <t>VORST</t>
  </si>
  <si>
    <t>02-376.92.15</t>
  </si>
  <si>
    <t>Wijngaardstraat 22</t>
  </si>
  <si>
    <t>02-344.54.49</t>
  </si>
  <si>
    <t>VBS Sint-Augustinus</t>
  </si>
  <si>
    <t>Sint-Augustinuslaan 16</t>
  </si>
  <si>
    <t>02-345.82.94</t>
  </si>
  <si>
    <t>GBS Prinses Paola</t>
  </si>
  <si>
    <t>Heilige-Familieplein 1</t>
  </si>
  <si>
    <t>02-761.75.30</t>
  </si>
  <si>
    <t>VBS Angelusinstituut</t>
  </si>
  <si>
    <t>Roodebeeksteenweg 586</t>
  </si>
  <si>
    <t>02-770.28.40</t>
  </si>
  <si>
    <t>Fabrystraat 40</t>
  </si>
  <si>
    <t>Albert Dumontlaan 1</t>
  </si>
  <si>
    <t>02-762.14.08</t>
  </si>
  <si>
    <t>Handbooghof 10</t>
  </si>
  <si>
    <t>02-363.80.41</t>
  </si>
  <si>
    <t>VBS 1</t>
  </si>
  <si>
    <t>Lenniksesteenweg 2</t>
  </si>
  <si>
    <t>02-360.01.44</t>
  </si>
  <si>
    <t>GBS Huizingen</t>
  </si>
  <si>
    <t>A. Vaucampslaan 80</t>
  </si>
  <si>
    <t>HUIZINGEN</t>
  </si>
  <si>
    <t>02-359.15.85</t>
  </si>
  <si>
    <t>Alsembergsesteenweg 569</t>
  </si>
  <si>
    <t>Arthur Puesstraat 46_a</t>
  </si>
  <si>
    <t>LEMBEEK</t>
  </si>
  <si>
    <t>02-356.41.85</t>
  </si>
  <si>
    <t>Heerweg 75</t>
  </si>
  <si>
    <t>02-361.13.62</t>
  </si>
  <si>
    <t>GBS De Regenboog</t>
  </si>
  <si>
    <t>Steenweg Asse 162</t>
  </si>
  <si>
    <t>HERFELINGEN</t>
  </si>
  <si>
    <t>054-56.64.08</t>
  </si>
  <si>
    <t>VBS De Bloesem</t>
  </si>
  <si>
    <t>Kapellestraat 18</t>
  </si>
  <si>
    <t>02-396.18.45</t>
  </si>
  <si>
    <t>GBS Herhout</t>
  </si>
  <si>
    <t>Winterkeer 54</t>
  </si>
  <si>
    <t>TOLLEMBEEK</t>
  </si>
  <si>
    <t>VBS Sint-Catharinacollege</t>
  </si>
  <si>
    <t>Zikastraat 66</t>
  </si>
  <si>
    <t>MOERBEKE</t>
  </si>
  <si>
    <t>054-41.42.30</t>
  </si>
  <si>
    <t>GBS Ak'Cent Bever</t>
  </si>
  <si>
    <t>Kerkhove 14</t>
  </si>
  <si>
    <t>BEVER</t>
  </si>
  <si>
    <t>054-58.09.60</t>
  </si>
  <si>
    <t>GBS Den Top</t>
  </si>
  <si>
    <t>Garebaan 5</t>
  </si>
  <si>
    <t>02-377.19.51</t>
  </si>
  <si>
    <t>Arthur Quintusstraat 45</t>
  </si>
  <si>
    <t>02-377.16.29</t>
  </si>
  <si>
    <t>Gustave Gibonstraat 1_A</t>
  </si>
  <si>
    <t>02-377.70.42</t>
  </si>
  <si>
    <t>Jules Sermonstraat 15</t>
  </si>
  <si>
    <t>GBS Wegwijzer</t>
  </si>
  <si>
    <t>Schoolstraat 14</t>
  </si>
  <si>
    <t>RUISBROEK</t>
  </si>
  <si>
    <t>02-378.07.43</t>
  </si>
  <si>
    <t>VBS Jan Ruusbroec</t>
  </si>
  <si>
    <t>Fabriekstraat 3</t>
  </si>
  <si>
    <t>02-377.67.59</t>
  </si>
  <si>
    <t>Steenweg op Drogenbos 252</t>
  </si>
  <si>
    <t>Grote Baan 228</t>
  </si>
  <si>
    <t>02-377.57.43</t>
  </si>
  <si>
    <t>Arthur Van Dormaelstraat 2_A</t>
  </si>
  <si>
    <t>02-380.77.16</t>
  </si>
  <si>
    <t>VLS Onze- Lieve- Vrouwinstituut</t>
  </si>
  <si>
    <t>Kloosterweg 1</t>
  </si>
  <si>
    <t>SINT-GENESIUS-RODE</t>
  </si>
  <si>
    <t>02-380.10.15</t>
  </si>
  <si>
    <t>Vrije Basisschool (FR)</t>
  </si>
  <si>
    <t>Eikenlaan 13</t>
  </si>
  <si>
    <t>02-358.45.80</t>
  </si>
  <si>
    <t>Wauterbos 1</t>
  </si>
  <si>
    <t>02-380.98.84</t>
  </si>
  <si>
    <t>Vredelaan 25</t>
  </si>
  <si>
    <t>02-358.34.44</t>
  </si>
  <si>
    <t>Brusselsesteenweg 20</t>
  </si>
  <si>
    <t>VBS Sint-Victor Beersel</t>
  </si>
  <si>
    <t>Hoogstraat 52</t>
  </si>
  <si>
    <t>BEERSEL</t>
  </si>
  <si>
    <t>02-378.16.52</t>
  </si>
  <si>
    <t>GBS Blokbos</t>
  </si>
  <si>
    <t>Beerselsestraat 2</t>
  </si>
  <si>
    <t>LOT</t>
  </si>
  <si>
    <t>02-359.16.66</t>
  </si>
  <si>
    <t>VBS Harten Troef</t>
  </si>
  <si>
    <t>Boekhoutstraat 1</t>
  </si>
  <si>
    <t>PEPINGEN</t>
  </si>
  <si>
    <t>02-356.62.83</t>
  </si>
  <si>
    <t>Kareelstraat 19</t>
  </si>
  <si>
    <t>VBS De Kleine Prins</t>
  </si>
  <si>
    <t>Kroonstraat 40</t>
  </si>
  <si>
    <t>GBS 't Rakkertje</t>
  </si>
  <si>
    <t>Assesteenweg 125</t>
  </si>
  <si>
    <t>02-532.48.02</t>
  </si>
  <si>
    <t>Schapenstraat 39</t>
  </si>
  <si>
    <t>SINT-MARTENS-LENNIK</t>
  </si>
  <si>
    <t>02-532.14.53</t>
  </si>
  <si>
    <t>GKS Het Nestje</t>
  </si>
  <si>
    <t>Winnepenninckxstraat 1</t>
  </si>
  <si>
    <t>LEERBEEK</t>
  </si>
  <si>
    <t>02-532.46.99</t>
  </si>
  <si>
    <t>VBS Dorpsschool Kester</t>
  </si>
  <si>
    <t>De Ham 2</t>
  </si>
  <si>
    <t>KESTER</t>
  </si>
  <si>
    <t>054-56.61.45</t>
  </si>
  <si>
    <t>Kerkplein 1</t>
  </si>
  <si>
    <t>VBS De Bron</t>
  </si>
  <si>
    <t>Bronnenweg 2</t>
  </si>
  <si>
    <t>GOOIK</t>
  </si>
  <si>
    <t>02-532.09.06</t>
  </si>
  <si>
    <t>Gemeenteplein 28</t>
  </si>
  <si>
    <t>02-452.56.55</t>
  </si>
  <si>
    <t>GBS Centrum - Krokegem</t>
  </si>
  <si>
    <t>Mollestraat 31</t>
  </si>
  <si>
    <t>02-452.95.24</t>
  </si>
  <si>
    <t>GBS Sleutelbos Walfergem</t>
  </si>
  <si>
    <t>Stevensveld 16</t>
  </si>
  <si>
    <t>02-452.27.62</t>
  </si>
  <si>
    <t>VLS De Kleine Wereld</t>
  </si>
  <si>
    <t>Nieuwstraat 72</t>
  </si>
  <si>
    <t>02-452.70.32</t>
  </si>
  <si>
    <t>Kasteelstraat 49</t>
  </si>
  <si>
    <t>MOLLEM</t>
  </si>
  <si>
    <t>02-452.50.73</t>
  </si>
  <si>
    <t>VLS Regina Celi</t>
  </si>
  <si>
    <t>Kaudenaardestraat 112</t>
  </si>
  <si>
    <t>VBS Sint Alena</t>
  </si>
  <si>
    <t>Spanjebergstraat 1</t>
  </si>
  <si>
    <t>02-569.42.74</t>
  </si>
  <si>
    <t>Marktplein 8</t>
  </si>
  <si>
    <t>VBS Ave-Mariabasisschool</t>
  </si>
  <si>
    <t>Dorp 48</t>
  </si>
  <si>
    <t>VLEZENBEEK</t>
  </si>
  <si>
    <t>02-569.07.24</t>
  </si>
  <si>
    <t>VLS Broederschool Groot-Bijgaarden/Dilbe</t>
  </si>
  <si>
    <t>Hendrik Placestraat 45</t>
  </si>
  <si>
    <t>GROOT-BIJGAARDEN</t>
  </si>
  <si>
    <t>02-466.96.60</t>
  </si>
  <si>
    <t>Konijnenberg 2</t>
  </si>
  <si>
    <t>02-466.51.90</t>
  </si>
  <si>
    <t>Noorderlaan 6</t>
  </si>
  <si>
    <t>VKS Het Klimmertje</t>
  </si>
  <si>
    <t>Kloosterstraat 3</t>
  </si>
  <si>
    <t>02-466.25.61</t>
  </si>
  <si>
    <t>GBS De Kiem</t>
  </si>
  <si>
    <t>Nieuwbaan 6</t>
  </si>
  <si>
    <t>053-66.04.73</t>
  </si>
  <si>
    <t>Meersstraat 5</t>
  </si>
  <si>
    <t>VBS 't Klavertje Vier</t>
  </si>
  <si>
    <t>Sint-Martinusstraat 10</t>
  </si>
  <si>
    <t>SINT-MARTENS-BODEGEM</t>
  </si>
  <si>
    <t>02-582.26.32</t>
  </si>
  <si>
    <t>VKS Klein Klein Kleuterke</t>
  </si>
  <si>
    <t>Brusselstraat 711</t>
  </si>
  <si>
    <t>SINT-ULRIKS-KAPELLE</t>
  </si>
  <si>
    <t>02-453.93.21</t>
  </si>
  <si>
    <t>GLS de kriebel</t>
  </si>
  <si>
    <t>Kerkstraat 1</t>
  </si>
  <si>
    <t>02-451.65.40</t>
  </si>
  <si>
    <t>VKS Trip Trap</t>
  </si>
  <si>
    <t>E. Eylenboschstraat 50</t>
  </si>
  <si>
    <t>SCHEPDAAL</t>
  </si>
  <si>
    <t>02-569.20.58</t>
  </si>
  <si>
    <t>GLS De Klimop</t>
  </si>
  <si>
    <t>Marktstraat 25</t>
  </si>
  <si>
    <t>02-568.02.50</t>
  </si>
  <si>
    <t>Kapelleweide 7</t>
  </si>
  <si>
    <t>054-32.31.02</t>
  </si>
  <si>
    <t>Brusselstraat 27</t>
  </si>
  <si>
    <t>Bosstraat 32</t>
  </si>
  <si>
    <t>BORCHTLOMBEEK</t>
  </si>
  <si>
    <t>053-66.52.88</t>
  </si>
  <si>
    <t>Opperstraat 32</t>
  </si>
  <si>
    <t>053-66.88.35</t>
  </si>
  <si>
    <t>St-Gabriëlstraat 152</t>
  </si>
  <si>
    <t>GKS Dol-Fijn</t>
  </si>
  <si>
    <t>Pamelsestraat 331</t>
  </si>
  <si>
    <t>053-66.37.19</t>
  </si>
  <si>
    <t>GO! BS Affligem</t>
  </si>
  <si>
    <t>Driesstraat 9</t>
  </si>
  <si>
    <t>TERALFENE</t>
  </si>
  <si>
    <t>053-66.60.62</t>
  </si>
  <si>
    <t>Balleistraat 20</t>
  </si>
  <si>
    <t>AFFLIGEM</t>
  </si>
  <si>
    <t>053-68.44.35</t>
  </si>
  <si>
    <t>VBS Sint-Vincentius Hekelgem</t>
  </si>
  <si>
    <t>Bellestraat 4</t>
  </si>
  <si>
    <t>053-66.36.90</t>
  </si>
  <si>
    <t>Rooseveltlaan (Franklin) 98</t>
  </si>
  <si>
    <t>GBS Kinderkoppen</t>
  </si>
  <si>
    <t>Vlierkensstraat 49</t>
  </si>
  <si>
    <t>02-251.27.43</t>
  </si>
  <si>
    <t>Trekelsstraat (Karel) 30</t>
  </si>
  <si>
    <t>02-251.10.79</t>
  </si>
  <si>
    <t>GBS De Puzzel</t>
  </si>
  <si>
    <t>Streekbaan 189</t>
  </si>
  <si>
    <t>02-267.35.33</t>
  </si>
  <si>
    <t>Groenstraat 21</t>
  </si>
  <si>
    <t>GBS De kastanjelaar</t>
  </si>
  <si>
    <t>Perksestraat 125</t>
  </si>
  <si>
    <t>02-251.27.63</t>
  </si>
  <si>
    <t>Groenstraat 244</t>
  </si>
  <si>
    <t>02-251.34.09</t>
  </si>
  <si>
    <t>Kaasmarkt 38</t>
  </si>
  <si>
    <t>02-460.11.65</t>
  </si>
  <si>
    <t>J. Vanden Broeckstraat 29</t>
  </si>
  <si>
    <t>02-462.06.31</t>
  </si>
  <si>
    <t>Winkel 56</t>
  </si>
  <si>
    <t>02-462.06.41</t>
  </si>
  <si>
    <t>Dorpsstraat 1</t>
  </si>
  <si>
    <t>RELEGEM</t>
  </si>
  <si>
    <t>02-453.98.62</t>
  </si>
  <si>
    <t>GBS 't Villegastje</t>
  </si>
  <si>
    <t>de Villegas de Clercampstraat 85</t>
  </si>
  <si>
    <t>STROMBEEK-BEVER</t>
  </si>
  <si>
    <t>02-267.19.91</t>
  </si>
  <si>
    <t>Sint-Amandsplein 31</t>
  </si>
  <si>
    <t>02-267.16.85</t>
  </si>
  <si>
    <t>VBS De Windroos</t>
  </si>
  <si>
    <t>Cornelis Peetersstraat 6</t>
  </si>
  <si>
    <t>02-251.34.46</t>
  </si>
  <si>
    <t>Jean Deschampsstraat 19</t>
  </si>
  <si>
    <t>02-253.09.85</t>
  </si>
  <si>
    <t>Prinsenstraat 17</t>
  </si>
  <si>
    <t>VLS Prinsenhof</t>
  </si>
  <si>
    <t>Prinsenstraat 19</t>
  </si>
  <si>
    <t>Nachtegaallaan 5</t>
  </si>
  <si>
    <t>VBS De Ankering</t>
  </si>
  <si>
    <t>Heienbeekstraat 26</t>
  </si>
  <si>
    <t>02-251.71.00</t>
  </si>
  <si>
    <t>GBS 't Mierken</t>
  </si>
  <si>
    <t>Gemeentehuisstraat 1</t>
  </si>
  <si>
    <t>BEIGEM</t>
  </si>
  <si>
    <t>02-269.50.17</t>
  </si>
  <si>
    <t>VBS Sinte Maarten</t>
  </si>
  <si>
    <t>Limbosweg 13</t>
  </si>
  <si>
    <t>MEISE</t>
  </si>
  <si>
    <t>02-269.49.15</t>
  </si>
  <si>
    <t>GBS De Leertuin</t>
  </si>
  <si>
    <t>Brusselsesteenweg 71</t>
  </si>
  <si>
    <t>02-892.23.50</t>
  </si>
  <si>
    <t>GBS Klim Op</t>
  </si>
  <si>
    <t>Jan Hammeneckerstraat 44</t>
  </si>
  <si>
    <t>02-892.23.70</t>
  </si>
  <si>
    <t>Hoogstraat 40</t>
  </si>
  <si>
    <t>Gasthuisstraat 21</t>
  </si>
  <si>
    <t>GBS Ten Bos</t>
  </si>
  <si>
    <t>Nieuwbaan 71</t>
  </si>
  <si>
    <t>052-37.12.20</t>
  </si>
  <si>
    <t>Maurits Sacréstraat 42</t>
  </si>
  <si>
    <t>052-37.18.53</t>
  </si>
  <si>
    <t>Gasthuisstraat 15</t>
  </si>
  <si>
    <t>052-37.28.27</t>
  </si>
  <si>
    <t>GBS De Plataan</t>
  </si>
  <si>
    <t>Stationsstraat 43</t>
  </si>
  <si>
    <t>052-37.01.38</t>
  </si>
  <si>
    <t>Nijverseelstraat 131</t>
  </si>
  <si>
    <t>052-35.04.41</t>
  </si>
  <si>
    <t>VBS De Lettertuin</t>
  </si>
  <si>
    <t>Steenweg op Vilvoorde 229</t>
  </si>
  <si>
    <t>052-35.74.43</t>
  </si>
  <si>
    <t>Schoolstraat 65_A</t>
  </si>
  <si>
    <t>Heiveld 61</t>
  </si>
  <si>
    <t>Heuvelstraat 57</t>
  </si>
  <si>
    <t>02-687.78.17</t>
  </si>
  <si>
    <t>GKS Lotharingenkruis</t>
  </si>
  <si>
    <t>Patrijzenlaan 23_a</t>
  </si>
  <si>
    <t>02-687.22.57</t>
  </si>
  <si>
    <t>Duisburgsesteenweg 134</t>
  </si>
  <si>
    <t>02-687.87.67</t>
  </si>
  <si>
    <t>Witherendreef 25</t>
  </si>
  <si>
    <t>VBS Maleizen</t>
  </si>
  <si>
    <t>Terhulpensesteenweg 524</t>
  </si>
  <si>
    <t>02-687.38.75</t>
  </si>
  <si>
    <t>GBS Jezus- Eik</t>
  </si>
  <si>
    <t>Brusselsesteenweg 592</t>
  </si>
  <si>
    <t>02-657.11.05</t>
  </si>
  <si>
    <t>Vereeckenstraat 82</t>
  </si>
  <si>
    <t>MELSBROEK</t>
  </si>
  <si>
    <t>02-751.72.95</t>
  </si>
  <si>
    <t>GBS De Fonkel</t>
  </si>
  <si>
    <t>Watermolenstraat 75</t>
  </si>
  <si>
    <t>DIEGEM</t>
  </si>
  <si>
    <t>02-720.11.88</t>
  </si>
  <si>
    <t>Desmedtstraat 42</t>
  </si>
  <si>
    <t>Leuvensesteenweg 194</t>
  </si>
  <si>
    <t>SINT-STEVENS-WOLUWE</t>
  </si>
  <si>
    <t>02-720.42.99</t>
  </si>
  <si>
    <t>Hebronlaan 17</t>
  </si>
  <si>
    <t>KRAAINEM</t>
  </si>
  <si>
    <t>02-716.32.90</t>
  </si>
  <si>
    <t>GBS De Klimboom</t>
  </si>
  <si>
    <t>Emiel Bricoutlaan 61</t>
  </si>
  <si>
    <t>02-720.15.76</t>
  </si>
  <si>
    <t>Kerkdries 22</t>
  </si>
  <si>
    <t>STERREBEEK</t>
  </si>
  <si>
    <t>02-731.19.83</t>
  </si>
  <si>
    <t>Sint-Jorisoord 1</t>
  </si>
  <si>
    <t>WEZEMBEEK-OPPEM</t>
  </si>
  <si>
    <t>02-731.58.10</t>
  </si>
  <si>
    <t>Albertlaan 44</t>
  </si>
  <si>
    <t>02-767.11.85</t>
  </si>
  <si>
    <t>Bosweg 9</t>
  </si>
  <si>
    <t>02-731.74.86</t>
  </si>
  <si>
    <t>GBS De Letterbijter</t>
  </si>
  <si>
    <t>Louis Marcelisstraat 134</t>
  </si>
  <si>
    <t>02-783.12.23</t>
  </si>
  <si>
    <t>Nieuwstraat 17</t>
  </si>
  <si>
    <t>02-767.49.73</t>
  </si>
  <si>
    <t>Paardenmarktstraat 1</t>
  </si>
  <si>
    <t>GBS Vossem</t>
  </si>
  <si>
    <t>Dorpsstraat 38</t>
  </si>
  <si>
    <t>VOSSEM</t>
  </si>
  <si>
    <t>02-767.30.93</t>
  </si>
  <si>
    <t>Waversesteenweg 2</t>
  </si>
  <si>
    <t>SBS Prins Dries</t>
  </si>
  <si>
    <t>Prinsstraat 24</t>
  </si>
  <si>
    <t>03-298.27.00</t>
  </si>
  <si>
    <t>VBS Sint-Norbertusinstituut</t>
  </si>
  <si>
    <t>Groenstraat 73</t>
  </si>
  <si>
    <t>03-235.68.55</t>
  </si>
  <si>
    <t>VBS Sint-Jan-Berchmanscollege</t>
  </si>
  <si>
    <t>Jodenstraat 15</t>
  </si>
  <si>
    <t>03-233.79.95</t>
  </si>
  <si>
    <t>Amerikalei 47</t>
  </si>
  <si>
    <t>Lange Van Ruusbroecstraat 12</t>
  </si>
  <si>
    <t>03-500.71.00</t>
  </si>
  <si>
    <t>VBS Tachkemoni</t>
  </si>
  <si>
    <t>Lange Leemstraat 313</t>
  </si>
  <si>
    <t>03-287.00.73</t>
  </si>
  <si>
    <t>VLS Sint-Henricus</t>
  </si>
  <si>
    <t>Oudesteenweg 81</t>
  </si>
  <si>
    <t>03-226.37.79</t>
  </si>
  <si>
    <t>VLS Sint-Eligiusinstituut</t>
  </si>
  <si>
    <t>Van Helmontstraat 29</t>
  </si>
  <si>
    <t>03-217.42.41</t>
  </si>
  <si>
    <t>VBS Sint-Ludgardis</t>
  </si>
  <si>
    <t>Maarschalk Gérardstraat 18</t>
  </si>
  <si>
    <t>03-233.93.20</t>
  </si>
  <si>
    <t>VBS Sint-Ludgardis Belpaire</t>
  </si>
  <si>
    <t>Haantjeslei 50</t>
  </si>
  <si>
    <t>03-213.29.89</t>
  </si>
  <si>
    <t>Frankrijklei 91</t>
  </si>
  <si>
    <t>SBS De Evenaar</t>
  </si>
  <si>
    <t>Constitutiestraat 61</t>
  </si>
  <si>
    <t>03-289.11.20</t>
  </si>
  <si>
    <t>SBS Alberreke</t>
  </si>
  <si>
    <t>Albertstraat 32</t>
  </si>
  <si>
    <t>03-292.29.70</t>
  </si>
  <si>
    <t>SBS De Wereldreiziger</t>
  </si>
  <si>
    <t>Quellinstraat 31</t>
  </si>
  <si>
    <t>03-201.62.70</t>
  </si>
  <si>
    <t>SBS Via Louiza</t>
  </si>
  <si>
    <t>Louizastraat 17</t>
  </si>
  <si>
    <t>03-334.45.90</t>
  </si>
  <si>
    <t>SBS De Vlinders</t>
  </si>
  <si>
    <t>Lange Beeldekensstraat 258</t>
  </si>
  <si>
    <t>03-432.16.50</t>
  </si>
  <si>
    <t>Lange Riddersstraat 48</t>
  </si>
  <si>
    <t>SBS Aan de Stroom</t>
  </si>
  <si>
    <t>Willem van Haechtlaan 66</t>
  </si>
  <si>
    <t>03-291.17.40</t>
  </si>
  <si>
    <t>SLS De Spiegel</t>
  </si>
  <si>
    <t>Belgiëlei 99</t>
  </si>
  <si>
    <t>03-292.43.60</t>
  </si>
  <si>
    <t>Grotehondstraat 50</t>
  </si>
  <si>
    <t>SBS De kleine wereld</t>
  </si>
  <si>
    <t>Brederodestraat 119</t>
  </si>
  <si>
    <t>03-432.02.30</t>
  </si>
  <si>
    <t>VBS Mikado</t>
  </si>
  <si>
    <t>Borgerhoutsestraat 74</t>
  </si>
  <si>
    <t>03-235.62.08</t>
  </si>
  <si>
    <t>VBS Sint-Aloysius</t>
  </si>
  <si>
    <t>Vliegenstraat 37</t>
  </si>
  <si>
    <t>03-232.47.95</t>
  </si>
  <si>
    <t>VBS Afrit Zuid</t>
  </si>
  <si>
    <t>Kronenburgstraat 30</t>
  </si>
  <si>
    <t>03-238.49.72</t>
  </si>
  <si>
    <t>VBS Sint-Maria</t>
  </si>
  <si>
    <t>Lange Kongostraat 21</t>
  </si>
  <si>
    <t>03-235.66.43</t>
  </si>
  <si>
    <t>VBS De Vuurtoren</t>
  </si>
  <si>
    <t>Lange Kongostraat 17</t>
  </si>
  <si>
    <t>03-236.43.05</t>
  </si>
  <si>
    <t>Isabellalei 107</t>
  </si>
  <si>
    <t>03-230.18.20</t>
  </si>
  <si>
    <t>Vrije basisschool</t>
  </si>
  <si>
    <t>Grotebeerstraat 31</t>
  </si>
  <si>
    <t>03-281.07.24</t>
  </si>
  <si>
    <t>Kapucinessenstraat 28</t>
  </si>
  <si>
    <t>Jacob Jordaensstraat 75</t>
  </si>
  <si>
    <t>03-233.32.52</t>
  </si>
  <si>
    <t>VBS Benoth Jerusalem</t>
  </si>
  <si>
    <t>Van Immerseelstraat 27_33</t>
  </si>
  <si>
    <t>03-232.11.33</t>
  </si>
  <si>
    <t>VBS Yavne</t>
  </si>
  <si>
    <t>Lamorinièrestraat 150</t>
  </si>
  <si>
    <t>03-281.25.35</t>
  </si>
  <si>
    <t>SBS Sportomundo</t>
  </si>
  <si>
    <t>Columbiastraat 4</t>
  </si>
  <si>
    <t>03-334.44.82</t>
  </si>
  <si>
    <t>Stuivenbergplein 37</t>
  </si>
  <si>
    <t>03-432.17.70</t>
  </si>
  <si>
    <t>VBS De Kleine Jacob</t>
  </si>
  <si>
    <t>Sint-Jacobsmarkt 43</t>
  </si>
  <si>
    <t>03-231.71.85</t>
  </si>
  <si>
    <t>Lange Nieuwstraat 74</t>
  </si>
  <si>
    <t>VBS 'T Spoor</t>
  </si>
  <si>
    <t>Demerstraat 18</t>
  </si>
  <si>
    <t>03-233.34.30</t>
  </si>
  <si>
    <t>SKS De Kameleon</t>
  </si>
  <si>
    <t>Constant Permekestraat 2</t>
  </si>
  <si>
    <t>03-292.21.80</t>
  </si>
  <si>
    <t>Offerandestraat 60</t>
  </si>
  <si>
    <t>SKS Het Vosje</t>
  </si>
  <si>
    <t>Jan De Voslei 10</t>
  </si>
  <si>
    <t>03-432.41.20</t>
  </si>
  <si>
    <t>SKS De musjes</t>
  </si>
  <si>
    <t>Pionierstraat 35</t>
  </si>
  <si>
    <t>03-224.11.80</t>
  </si>
  <si>
    <t>SBS De Sterrenkijker</t>
  </si>
  <si>
    <t>Durletstraat 8</t>
  </si>
  <si>
    <t>03-298.28.40</t>
  </si>
  <si>
    <t>Lamorinièrestraat 26</t>
  </si>
  <si>
    <t>03-281.30.00</t>
  </si>
  <si>
    <t>VBS MONTESO</t>
  </si>
  <si>
    <t>Breughelstraat 19</t>
  </si>
  <si>
    <t>03-230.55.07</t>
  </si>
  <si>
    <t>VIIde-Olympiadelaan 25</t>
  </si>
  <si>
    <t>03-820.66.05</t>
  </si>
  <si>
    <t>SBS Creatopia</t>
  </si>
  <si>
    <t>Van Peenestraat 4</t>
  </si>
  <si>
    <t>03-238.35.91</t>
  </si>
  <si>
    <t>Pestalozzistraat 5</t>
  </si>
  <si>
    <t>SBS De Piramide</t>
  </si>
  <si>
    <t>Pierenbergstraat 33</t>
  </si>
  <si>
    <t>03-293.24.80</t>
  </si>
  <si>
    <t>VBS Domino</t>
  </si>
  <si>
    <t>Jan De Voslei 23_A</t>
  </si>
  <si>
    <t>03-237.62.63</t>
  </si>
  <si>
    <t>SBS Willem Tell</t>
  </si>
  <si>
    <t>Kruisboogstraat 49</t>
  </si>
  <si>
    <t>03-291.17.30</t>
  </si>
  <si>
    <t>VBS Maria Boodschap</t>
  </si>
  <si>
    <t>Perustraat 4</t>
  </si>
  <si>
    <t>03-541.06.13</t>
  </si>
  <si>
    <t>SBS De Beren</t>
  </si>
  <si>
    <t>Antwerpsebaan 152</t>
  </si>
  <si>
    <t>03-502.18.20</t>
  </si>
  <si>
    <t>SBS De Brem</t>
  </si>
  <si>
    <t>Bremstraat 1</t>
  </si>
  <si>
    <t>03-298.29.30</t>
  </si>
  <si>
    <t>Vrije Basisschool Noordland</t>
  </si>
  <si>
    <t>Begijnhoeve 6</t>
  </si>
  <si>
    <t>03-568.78.02</t>
  </si>
  <si>
    <t>Vrije Basisschool De Brenne</t>
  </si>
  <si>
    <t>Monnikenhofstraat 3</t>
  </si>
  <si>
    <t>03-568.63.78</t>
  </si>
  <si>
    <t>SBS Apenstaartjes</t>
  </si>
  <si>
    <t>Hanegraefstraat 15</t>
  </si>
  <si>
    <t>03-432.17.65</t>
  </si>
  <si>
    <t>VBS Sint-Annacollege</t>
  </si>
  <si>
    <t>Goethestraat 1</t>
  </si>
  <si>
    <t>03-219.33.24</t>
  </si>
  <si>
    <t>Winkelstap 108</t>
  </si>
  <si>
    <t>03-645.99.15</t>
  </si>
  <si>
    <t>VBS Sint-Ludgardisschool</t>
  </si>
  <si>
    <t>Du Chastellei 48</t>
  </si>
  <si>
    <t>03-645.68.67</t>
  </si>
  <si>
    <t>Kluizeveldenstraat 104_B</t>
  </si>
  <si>
    <t>03-645.74.40</t>
  </si>
  <si>
    <t>Vrije Kleuterschool Virgo Maria</t>
  </si>
  <si>
    <t>Terlindenhofstraat 220</t>
  </si>
  <si>
    <t>03-645.56.29</t>
  </si>
  <si>
    <t>Broeder Frederikstraat 3</t>
  </si>
  <si>
    <t>03-647.05.03</t>
  </si>
  <si>
    <t>SBS De Luchtballon</t>
  </si>
  <si>
    <t>Borrewaterstraat 70</t>
  </si>
  <si>
    <t>03-334.45.80</t>
  </si>
  <si>
    <t>Oorderseweg 8</t>
  </si>
  <si>
    <t>03-541.54.42</t>
  </si>
  <si>
    <t>Alfons Jeurissenstraat 13</t>
  </si>
  <si>
    <t>Leugenberg 143</t>
  </si>
  <si>
    <t>03-665.05.51</t>
  </si>
  <si>
    <t>Prinshoeveweg 44</t>
  </si>
  <si>
    <t>03-645.61.67</t>
  </si>
  <si>
    <t>Frans Standaertlei 54</t>
  </si>
  <si>
    <t>03-605.71.52</t>
  </si>
  <si>
    <t>Vrije Basisschool De Bunt</t>
  </si>
  <si>
    <t>Waterstraat 16</t>
  </si>
  <si>
    <t>03-542.37.72</t>
  </si>
  <si>
    <t>Zilverenhoeklaan 2</t>
  </si>
  <si>
    <t>VB De Putse Knipoog</t>
  </si>
  <si>
    <t>Partizanenstraat 5</t>
  </si>
  <si>
    <t>03-664.79.20</t>
  </si>
  <si>
    <t>GLS De Platanen</t>
  </si>
  <si>
    <t>Bauwinlaan 1</t>
  </si>
  <si>
    <t>03-664.26.72</t>
  </si>
  <si>
    <t>Dorpsstraat 61</t>
  </si>
  <si>
    <t>03-568.66.65</t>
  </si>
  <si>
    <t>VBS Sint-Calasanz</t>
  </si>
  <si>
    <t>Hoge Weg 15</t>
  </si>
  <si>
    <t>HOEVENEN</t>
  </si>
  <si>
    <t>03-660.13.60</t>
  </si>
  <si>
    <t>GBS De Rekke</t>
  </si>
  <si>
    <t>Eduard de Beukelaerlaan 2</t>
  </si>
  <si>
    <t>03-665.35.44</t>
  </si>
  <si>
    <t>SBS Hoedjes Van Papier</t>
  </si>
  <si>
    <t>SKS De Groene Egel</t>
  </si>
  <si>
    <t>Maria de Heeltstraat 114</t>
  </si>
  <si>
    <t>03-324.20.64</t>
  </si>
  <si>
    <t>SKS Koekatoe</t>
  </si>
  <si>
    <t>Haviklaan 2</t>
  </si>
  <si>
    <t>03-334.39.70</t>
  </si>
  <si>
    <t>SBS Het Vliegertje</t>
  </si>
  <si>
    <t>03-334.43.50</t>
  </si>
  <si>
    <t>SBS Het Baronneke</t>
  </si>
  <si>
    <t>Baron Leroystraat 31</t>
  </si>
  <si>
    <t>03-432.01.80</t>
  </si>
  <si>
    <t>SBS Kriebel</t>
  </si>
  <si>
    <t>Confortalei 173</t>
  </si>
  <si>
    <t>03-360.50.36</t>
  </si>
  <si>
    <t>SBS De Mozaïek</t>
  </si>
  <si>
    <t>Silsburgstraat 83</t>
  </si>
  <si>
    <t>03-321.00.39</t>
  </si>
  <si>
    <t>SBS De bever</t>
  </si>
  <si>
    <t>Albert Bevernagelei 65</t>
  </si>
  <si>
    <t>03-291.15.50</t>
  </si>
  <si>
    <t>SBS De Kangoeroe</t>
  </si>
  <si>
    <t>Ruggeveldlaan 699</t>
  </si>
  <si>
    <t>03-291.14.70</t>
  </si>
  <si>
    <t>SBS De Speelvogel</t>
  </si>
  <si>
    <t>Schotensesteenweg 138</t>
  </si>
  <si>
    <t>03-432.88.10</t>
  </si>
  <si>
    <t>SBS Inpeeria</t>
  </si>
  <si>
    <t>De Gryspeerstraat 84</t>
  </si>
  <si>
    <t>03-328.03.20</t>
  </si>
  <si>
    <t>VBS Sint-Rumoldus</t>
  </si>
  <si>
    <t>Paulus Beyestraat 153</t>
  </si>
  <si>
    <t>03-325.16.88</t>
  </si>
  <si>
    <t>VBS Mariagaarde</t>
  </si>
  <si>
    <t>Griffier Schobbenslaan 45</t>
  </si>
  <si>
    <t>03-272.06.73</t>
  </si>
  <si>
    <t>VBS Drakenhof</t>
  </si>
  <si>
    <t>Drakenhoflaan 242</t>
  </si>
  <si>
    <t>03-321.56.84</t>
  </si>
  <si>
    <t>Pieter De Ridderstraat 5</t>
  </si>
  <si>
    <t>VBS Sint-Bernadette</t>
  </si>
  <si>
    <t>Antoon Van den Bosschelaan 145</t>
  </si>
  <si>
    <t>03-324.97.97</t>
  </si>
  <si>
    <t>Seraphin de Grootestraat 120</t>
  </si>
  <si>
    <t>03-325.60.94</t>
  </si>
  <si>
    <t>VBS Immaculata.</t>
  </si>
  <si>
    <t>Van Dornestraat 125</t>
  </si>
  <si>
    <t>03-325.08.69</t>
  </si>
  <si>
    <t>Kasteellei 77_B</t>
  </si>
  <si>
    <t>03-353.11.30</t>
  </si>
  <si>
    <t>VBS Oefenschool</t>
  </si>
  <si>
    <t>Turnhoutsebaan 430</t>
  </si>
  <si>
    <t>03-353.05.41</t>
  </si>
  <si>
    <t>Bergenstraat 2</t>
  </si>
  <si>
    <t>VBS Sint-Filippus</t>
  </si>
  <si>
    <t>Wijngaardlaan 7</t>
  </si>
  <si>
    <t>03-658.81.70</t>
  </si>
  <si>
    <t>VBS 1 Sint-Cordula</t>
  </si>
  <si>
    <t>Vordensteinstraat 32</t>
  </si>
  <si>
    <t>03-658.94.51</t>
  </si>
  <si>
    <t>Marialei 2</t>
  </si>
  <si>
    <t>Laaglandlei 20</t>
  </si>
  <si>
    <t>03-658.51.95</t>
  </si>
  <si>
    <t>VBS Sint-Ludgardis Schoten</t>
  </si>
  <si>
    <t>Sint-Maria-ten-Boslei 10</t>
  </si>
  <si>
    <t>03-658.48.42</t>
  </si>
  <si>
    <t>Paalstraat 309</t>
  </si>
  <si>
    <t>VBS 1 Maria-Middelares</t>
  </si>
  <si>
    <t>Hogebaan 2</t>
  </si>
  <si>
    <t>03-636.12.29</t>
  </si>
  <si>
    <t>GBS - De Heide</t>
  </si>
  <si>
    <t>Bredabaan 1093</t>
  </si>
  <si>
    <t>03-663.10.23</t>
  </si>
  <si>
    <t>GLS De Kaart</t>
  </si>
  <si>
    <t>Leeuwenstraat 50</t>
  </si>
  <si>
    <t>03-651.78.23</t>
  </si>
  <si>
    <t>GBS Mariaburg</t>
  </si>
  <si>
    <t>Annadreef 7</t>
  </si>
  <si>
    <t>03-664.46.37</t>
  </si>
  <si>
    <t>VBS Mater Dei Driehoek</t>
  </si>
  <si>
    <t>Heislag 35</t>
  </si>
  <si>
    <t>03-651.69.56</t>
  </si>
  <si>
    <t>della Faillestraat 16</t>
  </si>
  <si>
    <t>03-633.38.05</t>
  </si>
  <si>
    <t>VBS De Vlinder</t>
  </si>
  <si>
    <t>Lage Kaart 266</t>
  </si>
  <si>
    <t>03-651.50.25</t>
  </si>
  <si>
    <t>Donksesteenweg 150</t>
  </si>
  <si>
    <t>03-651.86.07</t>
  </si>
  <si>
    <t>Baillet-Latourlei 107_A</t>
  </si>
  <si>
    <t>Zegersdreef 66</t>
  </si>
  <si>
    <t>Kapelsesteenweg 74</t>
  </si>
  <si>
    <t>GBS De Horizon</t>
  </si>
  <si>
    <t>Sint Jozeflei 18</t>
  </si>
  <si>
    <t>03-312.08.85</t>
  </si>
  <si>
    <t>VBS Sint-Jan Berchmanscollege</t>
  </si>
  <si>
    <t>Kasteellaan 18</t>
  </si>
  <si>
    <t>03-312.98.88</t>
  </si>
  <si>
    <t>Oude Molenstraat 11</t>
  </si>
  <si>
    <t>Smekenstraat 12</t>
  </si>
  <si>
    <t>MALLE</t>
  </si>
  <si>
    <t>03-309.16.74</t>
  </si>
  <si>
    <t>VBS TRiangel</t>
  </si>
  <si>
    <t>Hoogstraat 19</t>
  </si>
  <si>
    <t>VLIMMEREN</t>
  </si>
  <si>
    <t>03-312.29.38</t>
  </si>
  <si>
    <t>VBS 't Klavernest</t>
  </si>
  <si>
    <t>WECHELDERZANDE</t>
  </si>
  <si>
    <t>03-312.05.92</t>
  </si>
  <si>
    <t>Kerkstraat 7</t>
  </si>
  <si>
    <t>VBS Sint-Elisabethschool</t>
  </si>
  <si>
    <t>Zandstraat 39</t>
  </si>
  <si>
    <t>03-312.35.10</t>
  </si>
  <si>
    <t>GBS Beuk &amp; Noot</t>
  </si>
  <si>
    <t>Ter Beuken 1</t>
  </si>
  <si>
    <t>03-298.08.04</t>
  </si>
  <si>
    <t>GBS De Sleutelbloem</t>
  </si>
  <si>
    <t>Schoolplein 2</t>
  </si>
  <si>
    <t>BRECHT</t>
  </si>
  <si>
    <t>03-313.81.63</t>
  </si>
  <si>
    <t>VLS Sint-Michielschool</t>
  </si>
  <si>
    <t>Venusstraat 5</t>
  </si>
  <si>
    <t>03-660.07.70</t>
  </si>
  <si>
    <t>Handelslei 72</t>
  </si>
  <si>
    <t>Dorpsstraat 12</t>
  </si>
  <si>
    <t>SINT-LENAARTS</t>
  </si>
  <si>
    <t>03-313.03.20</t>
  </si>
  <si>
    <t>Hagelkruis 2_A</t>
  </si>
  <si>
    <t>VBS Sterbos</t>
  </si>
  <si>
    <t>Molenheide 1</t>
  </si>
  <si>
    <t>03-669.72.17</t>
  </si>
  <si>
    <t>Bredabaan 124</t>
  </si>
  <si>
    <t>Oude Baan 92</t>
  </si>
  <si>
    <t>Kloosterstraat 7</t>
  </si>
  <si>
    <t>03-669.68.86</t>
  </si>
  <si>
    <t>GBS 't Blokje</t>
  </si>
  <si>
    <t>LOENHOUT</t>
  </si>
  <si>
    <t>03-690.46.55</t>
  </si>
  <si>
    <t>Heidestatieplein 6</t>
  </si>
  <si>
    <t>VBS Den Heuvel</t>
  </si>
  <si>
    <t>Heuvel 37</t>
  </si>
  <si>
    <t>03-666.95.21</t>
  </si>
  <si>
    <t>VBS De Linde</t>
  </si>
  <si>
    <t>Achterbroeksteenweg 190</t>
  </si>
  <si>
    <t>03-666.81.15</t>
  </si>
  <si>
    <t>Zonnekinddreef 2</t>
  </si>
  <si>
    <t>03-666.53.40</t>
  </si>
  <si>
    <t>Driehoekstraat 41</t>
  </si>
  <si>
    <t>03-666.95.20</t>
  </si>
  <si>
    <t>Nieuwmoer-Dorp 10</t>
  </si>
  <si>
    <t>03-667.46.85</t>
  </si>
  <si>
    <t>Kloosterstraat 76</t>
  </si>
  <si>
    <t>VLS Potlodenschool</t>
  </si>
  <si>
    <t>Maststraat 2_A</t>
  </si>
  <si>
    <t>03-667.63.47</t>
  </si>
  <si>
    <t>VBS Vincentius</t>
  </si>
  <si>
    <t>Horendonk 265</t>
  </si>
  <si>
    <t>03-667.54.91</t>
  </si>
  <si>
    <t>Rouwmoer 7_A</t>
  </si>
  <si>
    <t>03-667.33.65</t>
  </si>
  <si>
    <t>VKS Mariaberg</t>
  </si>
  <si>
    <t>Grensstraat 14</t>
  </si>
  <si>
    <t>GBS WIGO</t>
  </si>
  <si>
    <t>De Vondert 10</t>
  </si>
  <si>
    <t>03-667.57.63</t>
  </si>
  <si>
    <t>Schoenstraat 41</t>
  </si>
  <si>
    <t>03-235.05.61</t>
  </si>
  <si>
    <t>Turnhoutsebaan 79</t>
  </si>
  <si>
    <t>03-236.37.25</t>
  </si>
  <si>
    <t>VBS Franciscus</t>
  </si>
  <si>
    <t>Berchemlei 93</t>
  </si>
  <si>
    <t>03-236.04.44</t>
  </si>
  <si>
    <t>VBS Xaveriuscollege</t>
  </si>
  <si>
    <t>Collegelaan 36</t>
  </si>
  <si>
    <t>03-217.44.10</t>
  </si>
  <si>
    <t>SKS De Vlinderboom</t>
  </si>
  <si>
    <t>Te Boelaarpark 3</t>
  </si>
  <si>
    <t>03-334.03.80</t>
  </si>
  <si>
    <t>SLS De Vlinderboom</t>
  </si>
  <si>
    <t>Te Boelaarpark 5</t>
  </si>
  <si>
    <t>03-334.03.90</t>
  </si>
  <si>
    <t>SBS De Esdoorn</t>
  </si>
  <si>
    <t>Vinçottestraat 44</t>
  </si>
  <si>
    <t>03-432.17.90</t>
  </si>
  <si>
    <t>SBS Flora</t>
  </si>
  <si>
    <t>Florastraat 120</t>
  </si>
  <si>
    <t>03-291.16.80</t>
  </si>
  <si>
    <t>SBS De Horizon</t>
  </si>
  <si>
    <t>Betogingstraat 9_  .</t>
  </si>
  <si>
    <t>03-502.10.90</t>
  </si>
  <si>
    <t>de Robianostraat 11</t>
  </si>
  <si>
    <t>BORSBEEK</t>
  </si>
  <si>
    <t>03-322.53.54</t>
  </si>
  <si>
    <t>03-321.20.21</t>
  </si>
  <si>
    <t>GBS 'T Laar</t>
  </si>
  <si>
    <t>Maria Clarastraat 60</t>
  </si>
  <si>
    <t>03-322.34.34</t>
  </si>
  <si>
    <t>VBS Sint-Johannaschool</t>
  </si>
  <si>
    <t>Torenstraat 30</t>
  </si>
  <si>
    <t>03-353.78.28</t>
  </si>
  <si>
    <t>Schoolstraat 17</t>
  </si>
  <si>
    <t>VBS Annuncia-Instituut</t>
  </si>
  <si>
    <t>Gasthuisstraat 19_A</t>
  </si>
  <si>
    <t>03-485.54.58</t>
  </si>
  <si>
    <t>Heidedreef 82</t>
  </si>
  <si>
    <t>03-353.71.19</t>
  </si>
  <si>
    <t>Kleinveldweg 2_A</t>
  </si>
  <si>
    <t>GBS De Driehoek</t>
  </si>
  <si>
    <t>Schildesteenweg 12</t>
  </si>
  <si>
    <t>03-383.50.36</t>
  </si>
  <si>
    <t>Venusstraat 3</t>
  </si>
  <si>
    <t>VBS Heilig-Hart</t>
  </si>
  <si>
    <t>Oudaen 76_1</t>
  </si>
  <si>
    <t>03-658.12.46</t>
  </si>
  <si>
    <t>Frans Pauwelslei 19</t>
  </si>
  <si>
    <t>03-658.86.18</t>
  </si>
  <si>
    <t>Amelbergastraat 40</t>
  </si>
  <si>
    <t>03-484.35.89</t>
  </si>
  <si>
    <t>PULLE</t>
  </si>
  <si>
    <t>03-484.41.68</t>
  </si>
  <si>
    <t>VBS De Springplank</t>
  </si>
  <si>
    <t>Kapelstraat 19_A</t>
  </si>
  <si>
    <t>BROECHEM</t>
  </si>
  <si>
    <t>03-485.80.79</t>
  </si>
  <si>
    <t>Lostraat 51</t>
  </si>
  <si>
    <t>03-485.65.14</t>
  </si>
  <si>
    <t>GBS 't Kroontje</t>
  </si>
  <si>
    <t>Kerkstraat 37</t>
  </si>
  <si>
    <t>MASSENHOVEN</t>
  </si>
  <si>
    <t>03-484.30.87</t>
  </si>
  <si>
    <t>Veerstraat 59</t>
  </si>
  <si>
    <t>VIERSEL</t>
  </si>
  <si>
    <t>03-485.73.98</t>
  </si>
  <si>
    <t>VBS Sint-Jozefschool</t>
  </si>
  <si>
    <t>Kloosterstraat 1</t>
  </si>
  <si>
    <t>EMBLEM</t>
  </si>
  <si>
    <t>03-480.19.29</t>
  </si>
  <si>
    <t>Kerkeblokken 7</t>
  </si>
  <si>
    <t>Nonnenstraat 21</t>
  </si>
  <si>
    <t>03-481.97.43</t>
  </si>
  <si>
    <t>VBS De Zandloper</t>
  </si>
  <si>
    <t>Zandlaan 46</t>
  </si>
  <si>
    <t>03-481.87.67</t>
  </si>
  <si>
    <t>GBS Klim-op</t>
  </si>
  <si>
    <t>Albertstraat 8</t>
  </si>
  <si>
    <t>014-51.17.09</t>
  </si>
  <si>
    <t>VLS De Luchtballon</t>
  </si>
  <si>
    <t>Schoetersstraat 22</t>
  </si>
  <si>
    <t>014-51.27.64</t>
  </si>
  <si>
    <t>VKS De Luchtballon</t>
  </si>
  <si>
    <t>Zusterstraat 1</t>
  </si>
  <si>
    <t>014-51.30.78</t>
  </si>
  <si>
    <t>Bergstraat 12</t>
  </si>
  <si>
    <t>Bovenpad 7</t>
  </si>
  <si>
    <t>014-51.11.11</t>
  </si>
  <si>
    <t>VBS Klavertjedrie</t>
  </si>
  <si>
    <t>Dorp 57</t>
  </si>
  <si>
    <t>BOUWEL</t>
  </si>
  <si>
    <t>014-51.27.42</t>
  </si>
  <si>
    <t>Markt 19</t>
  </si>
  <si>
    <t>Cardijnlaan 10</t>
  </si>
  <si>
    <t>014-51.27.00</t>
  </si>
  <si>
    <t>Begijnendreef 27</t>
  </si>
  <si>
    <t>014-41.41.08</t>
  </si>
  <si>
    <t>Nijverheidstraat 11</t>
  </si>
  <si>
    <t>014-47.99.15</t>
  </si>
  <si>
    <t>Apostoliekenstraat 26</t>
  </si>
  <si>
    <t>Tramstraat 36</t>
  </si>
  <si>
    <t>014-41.96.68</t>
  </si>
  <si>
    <t>VLS Sint-Jozefcollege</t>
  </si>
  <si>
    <t>Pieter De Nefstraat 4</t>
  </si>
  <si>
    <t>014-41.17.02</t>
  </si>
  <si>
    <t>VBS Sint-Jozefcollege</t>
  </si>
  <si>
    <t>Koningin Astridlaan 33</t>
  </si>
  <si>
    <t>014-41.24.84</t>
  </si>
  <si>
    <t>Kapelweg 56</t>
  </si>
  <si>
    <t>014-41.37.92</t>
  </si>
  <si>
    <t>VBS Sint-Pietersinstituut</t>
  </si>
  <si>
    <t>Jubileumlaan 1</t>
  </si>
  <si>
    <t>014-63.99.22</t>
  </si>
  <si>
    <t>VKS Sint-Jozefcollege</t>
  </si>
  <si>
    <t>Beekstraat 3</t>
  </si>
  <si>
    <t>014-41.89.11</t>
  </si>
  <si>
    <t>VBS Het Kompas</t>
  </si>
  <si>
    <t>Past. Lambrechtsstraat 3</t>
  </si>
  <si>
    <t>03-312.37.33</t>
  </si>
  <si>
    <t>VKS Het Moleke</t>
  </si>
  <si>
    <t>Banmolenweg 9</t>
  </si>
  <si>
    <t>03-314.12.69</t>
  </si>
  <si>
    <t>GLS De Wegwijzer</t>
  </si>
  <si>
    <t>Leopoldstraat 1</t>
  </si>
  <si>
    <t>03-340.00.60</t>
  </si>
  <si>
    <t>VBS Spijker</t>
  </si>
  <si>
    <t>Antoon de Lalaingstraat 3_a</t>
  </si>
  <si>
    <t>03-314.58.08</t>
  </si>
  <si>
    <t>Vrijheid 234</t>
  </si>
  <si>
    <t>Gravin Elisabethlaan 21</t>
  </si>
  <si>
    <t>03-314.84.44</t>
  </si>
  <si>
    <t>Kapelweg 2</t>
  </si>
  <si>
    <t>VBS Scharrel</t>
  </si>
  <si>
    <t>Witherenweg 2</t>
  </si>
  <si>
    <t>MINDERHOUT</t>
  </si>
  <si>
    <t>03-314.64.21</t>
  </si>
  <si>
    <t>Ulicotenseweg 1</t>
  </si>
  <si>
    <t>03-315.82.88</t>
  </si>
  <si>
    <t>Markt 17</t>
  </si>
  <si>
    <t>Kloosterstraat 4</t>
  </si>
  <si>
    <t>BAARLE-HERTOG</t>
  </si>
  <si>
    <t>014-69.92.43</t>
  </si>
  <si>
    <t>014-61.15.22</t>
  </si>
  <si>
    <t>Albertstraat 1</t>
  </si>
  <si>
    <t>014-61.15.23</t>
  </si>
  <si>
    <t>VLS Heilig Graf</t>
  </si>
  <si>
    <t>Bergakker 4</t>
  </si>
  <si>
    <t>VOSSELAAR</t>
  </si>
  <si>
    <t>014-61.43.29</t>
  </si>
  <si>
    <t>Konijnenbergpad 5</t>
  </si>
  <si>
    <t>014-61.17.66</t>
  </si>
  <si>
    <t>Van der Bekenlaan 40</t>
  </si>
  <si>
    <t>Heerestraat 140</t>
  </si>
  <si>
    <t>014-41.00.24</t>
  </si>
  <si>
    <t>Steenweg op Mol 157</t>
  </si>
  <si>
    <t>014-45.06.02</t>
  </si>
  <si>
    <t>Pausenstraat 9</t>
  </si>
  <si>
    <t>014-45.21.29</t>
  </si>
  <si>
    <t>GBS Sint-Jan</t>
  </si>
  <si>
    <t>Kerkstraat 11</t>
  </si>
  <si>
    <t>ARENDONK</t>
  </si>
  <si>
    <t>014-67.76.31</t>
  </si>
  <si>
    <t>GBS Voorheide</t>
  </si>
  <si>
    <t>De Brulen 2</t>
  </si>
  <si>
    <t>014-67.77.54</t>
  </si>
  <si>
    <t>VBS Sint-Clara</t>
  </si>
  <si>
    <t>Kloosterbaan 1</t>
  </si>
  <si>
    <t>014-67.85.75</t>
  </si>
  <si>
    <t>Kerkstraat 24</t>
  </si>
  <si>
    <t>Koning Albertstraat 59</t>
  </si>
  <si>
    <t>WEELDE</t>
  </si>
  <si>
    <t>014-40.91.70</t>
  </si>
  <si>
    <t>Dorp 2</t>
  </si>
  <si>
    <t>POPPEL</t>
  </si>
  <si>
    <t>014-65.56.57</t>
  </si>
  <si>
    <t>Ginderbuiten 212</t>
  </si>
  <si>
    <t>GBS MOZAwIEK</t>
  </si>
  <si>
    <t>Schoolstraat 3</t>
  </si>
  <si>
    <t>014-31.50.99</t>
  </si>
  <si>
    <t>Jakob Smitslaan 36</t>
  </si>
  <si>
    <t>014-32.07.51</t>
  </si>
  <si>
    <t>VLS Rozenberg</t>
  </si>
  <si>
    <t>Rozenberg 2</t>
  </si>
  <si>
    <t>014-34.74.09</t>
  </si>
  <si>
    <t>Vrije Basisschool 1</t>
  </si>
  <si>
    <t>Keiheuvelstraat 7_A</t>
  </si>
  <si>
    <t>014-81.03.16</t>
  </si>
  <si>
    <t>Jozef Calasanzstraat 2_A</t>
  </si>
  <si>
    <t>St.-Odradastraat 40</t>
  </si>
  <si>
    <t>014-31.18.96</t>
  </si>
  <si>
    <t>GBS Alles Kids Mol-Gompel</t>
  </si>
  <si>
    <t>Pastoor Vaesstraat 24</t>
  </si>
  <si>
    <t>014-31.28.93</t>
  </si>
  <si>
    <t>VBS Stapsteen</t>
  </si>
  <si>
    <t>Sluis 156</t>
  </si>
  <si>
    <t>014-31.41.44</t>
  </si>
  <si>
    <t>Rozenberg 4</t>
  </si>
  <si>
    <t>VBS Wijngaard</t>
  </si>
  <si>
    <t>Wijngaard 9</t>
  </si>
  <si>
    <t>014-21.62.49</t>
  </si>
  <si>
    <t>Hoeksken 30</t>
  </si>
  <si>
    <t>014-88.19.65</t>
  </si>
  <si>
    <t>GBS Het Trapleerke</t>
  </si>
  <si>
    <t>Rechtestraat 69</t>
  </si>
  <si>
    <t>014-88.30.20</t>
  </si>
  <si>
    <t>VBS De Wingerd</t>
  </si>
  <si>
    <t>Wijngaard 11</t>
  </si>
  <si>
    <t>POEDERLEE</t>
  </si>
  <si>
    <t>014-88.27.72</t>
  </si>
  <si>
    <t>VBS 't Klavertje</t>
  </si>
  <si>
    <t>Ring 67</t>
  </si>
  <si>
    <t>NOORDERWIJK</t>
  </si>
  <si>
    <t>014-26.38.90</t>
  </si>
  <si>
    <t>Streepstraat 2</t>
  </si>
  <si>
    <t>Sint Jozefstraat 12</t>
  </si>
  <si>
    <t>014-26.07.98</t>
  </si>
  <si>
    <t>VBS De Knipoog</t>
  </si>
  <si>
    <t>Stationsstraat 1</t>
  </si>
  <si>
    <t>014-22.03.90</t>
  </si>
  <si>
    <t>VBS Toermalijn</t>
  </si>
  <si>
    <t>Lichtaartseweg 129</t>
  </si>
  <si>
    <t>014-21.55.88</t>
  </si>
  <si>
    <t>GBS De Kleine Wijzer</t>
  </si>
  <si>
    <t>Drogebroodstraat 5</t>
  </si>
  <si>
    <t>014-27.95.34</t>
  </si>
  <si>
    <t>GBS De Kriebel</t>
  </si>
  <si>
    <t>Schoolstraat 1</t>
  </si>
  <si>
    <t>014-25.74.56</t>
  </si>
  <si>
    <t>Laar 1</t>
  </si>
  <si>
    <t>Aardseweg 2</t>
  </si>
  <si>
    <t>014-85.29.98</t>
  </si>
  <si>
    <t>Vogelzang 64</t>
  </si>
  <si>
    <t>014-58.81.19</t>
  </si>
  <si>
    <t>VBS De Regenboog</t>
  </si>
  <si>
    <t>Kapelstraat 24</t>
  </si>
  <si>
    <t>014-58.79.67</t>
  </si>
  <si>
    <t>Burgstraat 23</t>
  </si>
  <si>
    <t>SBS Geel-Zuid</t>
  </si>
  <si>
    <t>Zammelseweg 183</t>
  </si>
  <si>
    <t>014-56.65.20</t>
  </si>
  <si>
    <t>SBS Winkelomheide</t>
  </si>
  <si>
    <t>Winkelomseheide 147</t>
  </si>
  <si>
    <t>014-56.65.00</t>
  </si>
  <si>
    <t>VBS De Omnibus</t>
  </si>
  <si>
    <t>Tielendorp 43</t>
  </si>
  <si>
    <t>TIELEN</t>
  </si>
  <si>
    <t>014-55.63.88</t>
  </si>
  <si>
    <t>Schoolstraat 33</t>
  </si>
  <si>
    <t>LICHTAART</t>
  </si>
  <si>
    <t>014-55.64.89</t>
  </si>
  <si>
    <t>Kloosterstraat 2_A</t>
  </si>
  <si>
    <t>014-55.20.00</t>
  </si>
  <si>
    <t>VKS 't Bosvriendje</t>
  </si>
  <si>
    <t>Poederleesteenweg 67</t>
  </si>
  <si>
    <t>014-55.70.40</t>
  </si>
  <si>
    <t>Schoolstraat 43</t>
  </si>
  <si>
    <t>GBS De Vlieger</t>
  </si>
  <si>
    <t>Mgr. Heylenstraat 22</t>
  </si>
  <si>
    <t>014-85.00.67</t>
  </si>
  <si>
    <t>Mgr. Cardijnstraat 39</t>
  </si>
  <si>
    <t>Boslaan 2</t>
  </si>
  <si>
    <t>014-85.00.66</t>
  </si>
  <si>
    <t>VKS Hoeven</t>
  </si>
  <si>
    <t>Bos en Bremdreef 4</t>
  </si>
  <si>
    <t>014-37.07.78</t>
  </si>
  <si>
    <t>Peperstraat 24</t>
  </si>
  <si>
    <t>Laarstraat 1</t>
  </si>
  <si>
    <t>VKS Spelewei</t>
  </si>
  <si>
    <t>Hodonk 35</t>
  </si>
  <si>
    <t>014-37.94.76</t>
  </si>
  <si>
    <t>VBS Weg-Wijzer</t>
  </si>
  <si>
    <t>Hannekestraat 22</t>
  </si>
  <si>
    <t>014-37.80.06</t>
  </si>
  <si>
    <t>GBS De Kangoeroe</t>
  </si>
  <si>
    <t>Lorzestraat 37</t>
  </si>
  <si>
    <t>014-37.78.72</t>
  </si>
  <si>
    <t>Meistraat 148</t>
  </si>
  <si>
    <t>014-37.78.73</t>
  </si>
  <si>
    <t>Streekweg 11</t>
  </si>
  <si>
    <t>St.-Rochusstraat 91</t>
  </si>
  <si>
    <t>014-74.42.50</t>
  </si>
  <si>
    <t>GBS De Bijenkorf</t>
  </si>
  <si>
    <t>Haverstraat 6</t>
  </si>
  <si>
    <t>014-74.42.70</t>
  </si>
  <si>
    <t>VBS Balen Centrum</t>
  </si>
  <si>
    <t>Gustaaf Woutersstraat 31</t>
  </si>
  <si>
    <t>014-81.19.25</t>
  </si>
  <si>
    <t>OLMEN</t>
  </si>
  <si>
    <t>014-30.11.02</t>
  </si>
  <si>
    <t>Mechelsestraat 25</t>
  </si>
  <si>
    <t>03-491.92.36</t>
  </si>
  <si>
    <t>Kesselsesteenweg 1</t>
  </si>
  <si>
    <t>03-480.12.20</t>
  </si>
  <si>
    <t>VBS Sint-Ursula-Lisp</t>
  </si>
  <si>
    <t>Frankenweg 6</t>
  </si>
  <si>
    <t>03-480.26.91</t>
  </si>
  <si>
    <t>VBS Pullaar</t>
  </si>
  <si>
    <t>Rode-Kruislaan 1</t>
  </si>
  <si>
    <t>03-480.33.29</t>
  </si>
  <si>
    <t>VBS Het Spoor</t>
  </si>
  <si>
    <t>Spoorweglei 6</t>
  </si>
  <si>
    <t>03-480.63.23</t>
  </si>
  <si>
    <t>GBS Goezo ]</t>
  </si>
  <si>
    <t>Kessel-Dorp 42_A</t>
  </si>
  <si>
    <t>03-410.01.50</t>
  </si>
  <si>
    <t>Emblemsesteenweg 1_A</t>
  </si>
  <si>
    <t>03-480.27.44</t>
  </si>
  <si>
    <t>VBS Kinderpad</t>
  </si>
  <si>
    <t>Kinderpad 1</t>
  </si>
  <si>
    <t>BEVEL</t>
  </si>
  <si>
    <t>03-385.04.79</t>
  </si>
  <si>
    <t>Lusthovenlaan 12</t>
  </si>
  <si>
    <t>03-449.06.28</t>
  </si>
  <si>
    <t>Sint-Reinhildisstraat 15_B</t>
  </si>
  <si>
    <t>03-449.56.39</t>
  </si>
  <si>
    <t>VBS Klimboom</t>
  </si>
  <si>
    <t>Liersesteenweg 314</t>
  </si>
  <si>
    <t>03-455.49.13</t>
  </si>
  <si>
    <t>VLS De Link</t>
  </si>
  <si>
    <t>Patronaatstraat 21</t>
  </si>
  <si>
    <t>03-457.04.22</t>
  </si>
  <si>
    <t>VBS OLVE-Basisschool</t>
  </si>
  <si>
    <t>Rombaut Keldermansstraat 33</t>
  </si>
  <si>
    <t>03-440.16.21</t>
  </si>
  <si>
    <t>Pieter van Maldereplein 8</t>
  </si>
  <si>
    <t>03-449.41.22</t>
  </si>
  <si>
    <t>GBS Andreas Vesalius</t>
  </si>
  <si>
    <t>Gemeenteplein 3</t>
  </si>
  <si>
    <t>03-289.21.50</t>
  </si>
  <si>
    <t>GBS Jan Frans Willems</t>
  </si>
  <si>
    <t>VBS Sint-Gabriëlcollege</t>
  </si>
  <si>
    <t>Lange Kroonstraat 72</t>
  </si>
  <si>
    <t>03-460.32.14</t>
  </si>
  <si>
    <t>VBS Dorpsschool Vremde</t>
  </si>
  <si>
    <t>Dorpsplaats 5</t>
  </si>
  <si>
    <t>VREMDE</t>
  </si>
  <si>
    <t>03-455.22.42</t>
  </si>
  <si>
    <t>VLS Regina Pacis</t>
  </si>
  <si>
    <t>Mortselsesteenweg 70</t>
  </si>
  <si>
    <t>03-454.19.90</t>
  </si>
  <si>
    <t>GBS Albrecht Rodenbach</t>
  </si>
  <si>
    <t>Onderwijsstraat 19</t>
  </si>
  <si>
    <t>03-455.26.34</t>
  </si>
  <si>
    <t>Statiestraat 45</t>
  </si>
  <si>
    <t>Duffelsesteenweg 48</t>
  </si>
  <si>
    <t>03-455.48.25</t>
  </si>
  <si>
    <t>GBS A-Ha!School</t>
  </si>
  <si>
    <t>Molenstraat 32</t>
  </si>
  <si>
    <t>03-457.06.04</t>
  </si>
  <si>
    <t>Antwerpsesteenweg 73</t>
  </si>
  <si>
    <t>03-457.03.43</t>
  </si>
  <si>
    <t>Van Dyckstraat 25</t>
  </si>
  <si>
    <t>03-293.69.68</t>
  </si>
  <si>
    <t>VBS Vosberg</t>
  </si>
  <si>
    <t>Pastoor Slegersstraat 1</t>
  </si>
  <si>
    <t>RUMST</t>
  </si>
  <si>
    <t>015-31.21.27</t>
  </si>
  <si>
    <t>VBS Sleutelhof</t>
  </si>
  <si>
    <t>Kerkstraat 9</t>
  </si>
  <si>
    <t>03-888.01.69</t>
  </si>
  <si>
    <t>GBS Ter Doelhagen</t>
  </si>
  <si>
    <t>Doelhaagstraat 4</t>
  </si>
  <si>
    <t>03-888.14.67</t>
  </si>
  <si>
    <t>GO! BS De Zonnebergen</t>
  </si>
  <si>
    <t>Pastorijstraat 84</t>
  </si>
  <si>
    <t>WALEM</t>
  </si>
  <si>
    <t>015-21.83.48</t>
  </si>
  <si>
    <t>Nieuwstraat 11_B</t>
  </si>
  <si>
    <t>015-31.25.80</t>
  </si>
  <si>
    <t>Mijlstraat 91</t>
  </si>
  <si>
    <t>015-31.19.06</t>
  </si>
  <si>
    <t>Kwakkelenberg 51</t>
  </si>
  <si>
    <t>015-31.11.02</t>
  </si>
  <si>
    <t>VBS De Basis</t>
  </si>
  <si>
    <t>Kwakkelenberg 5</t>
  </si>
  <si>
    <t>015-31.21.47</t>
  </si>
  <si>
    <t>Stationsstraat 2</t>
  </si>
  <si>
    <t>015-30.38.32</t>
  </si>
  <si>
    <t>Oude Baan 1</t>
  </si>
  <si>
    <t>WAARLOOS</t>
  </si>
  <si>
    <t>015-31.57.57</t>
  </si>
  <si>
    <t>03-482.15.91</t>
  </si>
  <si>
    <t>Albertstraat 38</t>
  </si>
  <si>
    <t>015-20.96.14</t>
  </si>
  <si>
    <t>Daliastraat 35</t>
  </si>
  <si>
    <t>GBS Octopus</t>
  </si>
  <si>
    <t>Clemenceaustraat 115</t>
  </si>
  <si>
    <t>015-21.01.79</t>
  </si>
  <si>
    <t>GBS Dijkstein</t>
  </si>
  <si>
    <t>Maanhoeveweg 33</t>
  </si>
  <si>
    <t>015-55.36.90</t>
  </si>
  <si>
    <t>Generaal Deschachtstraat 18</t>
  </si>
  <si>
    <t>015-33.96.69</t>
  </si>
  <si>
    <t>Pastorijstraat 3</t>
  </si>
  <si>
    <t>BERLAAR</t>
  </si>
  <si>
    <t>03-482.41.93</t>
  </si>
  <si>
    <t>Ballaarweg 1</t>
  </si>
  <si>
    <t>03-422.52.49</t>
  </si>
  <si>
    <t>Aarschotsebaan 60</t>
  </si>
  <si>
    <t>015-24.57.43</t>
  </si>
  <si>
    <t>SBS De Kolibri</t>
  </si>
  <si>
    <t>Markgravelei 149</t>
  </si>
  <si>
    <t>03-432.02.60</t>
  </si>
  <si>
    <t>SBS De Boomhut</t>
  </si>
  <si>
    <t>Ramskapellestraat 43</t>
  </si>
  <si>
    <t>03-334.43.70</t>
  </si>
  <si>
    <t>SBS Leopold III</t>
  </si>
  <si>
    <t>Mellinetplein 13</t>
  </si>
  <si>
    <t>03-502.08.40</t>
  </si>
  <si>
    <t>SBS Fruithof</t>
  </si>
  <si>
    <t>Flor Alpaertsstraat 45</t>
  </si>
  <si>
    <t>03-432.41.30</t>
  </si>
  <si>
    <t>SBS Klavertjevier</t>
  </si>
  <si>
    <t>Jozef Balstraat 6</t>
  </si>
  <si>
    <t>VLS O.L.Vrouw Pulhof</t>
  </si>
  <si>
    <t>Grotesteenweg 489</t>
  </si>
  <si>
    <t>03-230.12.78</t>
  </si>
  <si>
    <t>03-239.27.87</t>
  </si>
  <si>
    <t>VBS Sint-Stanislascollege</t>
  </si>
  <si>
    <t>Gustaaf Garittestraat 1</t>
  </si>
  <si>
    <t>03-230.46.92</t>
  </si>
  <si>
    <t>Jan Moorkensstraat 95</t>
  </si>
  <si>
    <t>Floraliënlaan 370_2</t>
  </si>
  <si>
    <t>VBS Neerland</t>
  </si>
  <si>
    <t>Mogendhedenlaan 1</t>
  </si>
  <si>
    <t>03-825.84.30</t>
  </si>
  <si>
    <t>SBS De Letter</t>
  </si>
  <si>
    <t>Letterkundestraat 39</t>
  </si>
  <si>
    <t>SBS Prins Boudewijn</t>
  </si>
  <si>
    <t>Spoorweglaan 145</t>
  </si>
  <si>
    <t>03-432.30.10</t>
  </si>
  <si>
    <t>Kerkhofstraat 1_a</t>
  </si>
  <si>
    <t>Valkenveld 73</t>
  </si>
  <si>
    <t>03-827.93.21</t>
  </si>
  <si>
    <t>VLS Sint-Ursula Instituut</t>
  </si>
  <si>
    <t>Kerkhofstraat 1</t>
  </si>
  <si>
    <t>Heistraat 255</t>
  </si>
  <si>
    <t>VBS Johannes</t>
  </si>
  <si>
    <t>Frans Stienletlaan 39</t>
  </si>
  <si>
    <t>03-827.64.95</t>
  </si>
  <si>
    <t>VBS Zonnekesschool</t>
  </si>
  <si>
    <t>Heiligstraat 6</t>
  </si>
  <si>
    <t>HEMIKSEM</t>
  </si>
  <si>
    <t>03-887.69.78</t>
  </si>
  <si>
    <t>Provinciale steenweg 11</t>
  </si>
  <si>
    <t>03-887.43.83</t>
  </si>
  <si>
    <t>GBS Het Klaverbos</t>
  </si>
  <si>
    <t>Jan Sanderslaan 154</t>
  </si>
  <si>
    <t>03-887.43.71</t>
  </si>
  <si>
    <t>Peperstraat 17</t>
  </si>
  <si>
    <t>SCHELLE</t>
  </si>
  <si>
    <t>03-887.42.06</t>
  </si>
  <si>
    <t>GBS De Klim</t>
  </si>
  <si>
    <t>Provinciale Steenweg 100</t>
  </si>
  <si>
    <t>03-887.61.26</t>
  </si>
  <si>
    <t>Zoete Moederstraat 30</t>
  </si>
  <si>
    <t>03-774.43.88</t>
  </si>
  <si>
    <t>Carillolei 16</t>
  </si>
  <si>
    <t>03-887.58.04</t>
  </si>
  <si>
    <t>Rozenlaan 44</t>
  </si>
  <si>
    <t>Molenstraat 6</t>
  </si>
  <si>
    <t>GBS Eikenlaar</t>
  </si>
  <si>
    <t>Processieweg 2</t>
  </si>
  <si>
    <t>03-888.57.23</t>
  </si>
  <si>
    <t>GO! BS De Parel</t>
  </si>
  <si>
    <t>Veldstraat 1</t>
  </si>
  <si>
    <t>NIEL</t>
  </si>
  <si>
    <t>03-888.25.22</t>
  </si>
  <si>
    <t>Kerkstraat 5</t>
  </si>
  <si>
    <t>03-888.37.62</t>
  </si>
  <si>
    <t>Gelaagstraat 161</t>
  </si>
  <si>
    <t>VBS De Reuzenboom</t>
  </si>
  <si>
    <t>Spoorweglaan 25</t>
  </si>
  <si>
    <t>03-888.92.92</t>
  </si>
  <si>
    <t>VBS De Kade</t>
  </si>
  <si>
    <t>Bassinstraat 15_A</t>
  </si>
  <si>
    <t>03-880.27.40</t>
  </si>
  <si>
    <t>VBS De Krinkel</t>
  </si>
  <si>
    <t>Ruisbroek-Dorp 38</t>
  </si>
  <si>
    <t>03-886.89.70</t>
  </si>
  <si>
    <t>03-886.64.76</t>
  </si>
  <si>
    <t>Breendonk-Dorp 94</t>
  </si>
  <si>
    <t>BREENDONK</t>
  </si>
  <si>
    <t>03-886.50.30</t>
  </si>
  <si>
    <t>August Van Landeghemstraat 117</t>
  </si>
  <si>
    <t>WILLEBROEK</t>
  </si>
  <si>
    <t>03-886.93.68</t>
  </si>
  <si>
    <t>GO! BS 't Venneke</t>
  </si>
  <si>
    <t>Kerkstraat 4</t>
  </si>
  <si>
    <t>03-886.69.09</t>
  </si>
  <si>
    <t>GO! BS De Tovertuin</t>
  </si>
  <si>
    <t>Adrien Dezaegerplein 12_A</t>
  </si>
  <si>
    <t>03-886.66.39</t>
  </si>
  <si>
    <t>GO! BS 't Pleintje</t>
  </si>
  <si>
    <t>August Van Landeghemplein 4</t>
  </si>
  <si>
    <t>03-886.66.66</t>
  </si>
  <si>
    <t>Mechelsesteenweg 226</t>
  </si>
  <si>
    <t>Kardinaal Cardijnlaan 1_A</t>
  </si>
  <si>
    <t>TISSELT</t>
  </si>
  <si>
    <t>03-886.42.58</t>
  </si>
  <si>
    <t>GO! BS Himo</t>
  </si>
  <si>
    <t>Louis Mommaertsstraat 10</t>
  </si>
  <si>
    <t>03-886.68.95</t>
  </si>
  <si>
    <t>VLS Twinkelveld</t>
  </si>
  <si>
    <t>Winkelveld 1</t>
  </si>
  <si>
    <t>03-889.14.23</t>
  </si>
  <si>
    <t>Coolhemveldstraat 3</t>
  </si>
  <si>
    <t>03-889.82.88</t>
  </si>
  <si>
    <t>VBS Huveneersschool</t>
  </si>
  <si>
    <t>Victor Kegelsstraat 1</t>
  </si>
  <si>
    <t>03-889.08.62</t>
  </si>
  <si>
    <t>VBS Liezele</t>
  </si>
  <si>
    <t>Turkenhofdreef 2</t>
  </si>
  <si>
    <t>LIEZELE</t>
  </si>
  <si>
    <t>03-899.17.30</t>
  </si>
  <si>
    <t>Lippelodorp 48</t>
  </si>
  <si>
    <t>LIPPELO</t>
  </si>
  <si>
    <t>052-34.24.40</t>
  </si>
  <si>
    <t>Oppuursdorp 41</t>
  </si>
  <si>
    <t>OPPUURS</t>
  </si>
  <si>
    <t>03-889.56.00</t>
  </si>
  <si>
    <t>VKS Onze-Lieve-Vrouw-Presentatie</t>
  </si>
  <si>
    <t>Driesstraat 12</t>
  </si>
  <si>
    <t>03-889.44.26</t>
  </si>
  <si>
    <t>VBS De Appelboom</t>
  </si>
  <si>
    <t>Pastoor Peetersstraat 10</t>
  </si>
  <si>
    <t>03-889.39.16</t>
  </si>
  <si>
    <t>VBS Sint-Bernardus</t>
  </si>
  <si>
    <t>Sint-Amandsesteenweg 256</t>
  </si>
  <si>
    <t>03-889.13.18</t>
  </si>
  <si>
    <t>Hekkestraat 1</t>
  </si>
  <si>
    <t>052-33.47.43</t>
  </si>
  <si>
    <t>Jan Hammeneckerstraat 99</t>
  </si>
  <si>
    <t>Kaaistraat 1</t>
  </si>
  <si>
    <t>TIELRODE</t>
  </si>
  <si>
    <t>03-771.08.43</t>
  </si>
  <si>
    <t>Vrije Lagere School Hollebeek</t>
  </si>
  <si>
    <t>Hollebeek 6</t>
  </si>
  <si>
    <t>03-711.32.53</t>
  </si>
  <si>
    <t>Vrije Kleuterschool Hollebeek</t>
  </si>
  <si>
    <t>Hollebeek 2</t>
  </si>
  <si>
    <t>03-771.37.62</t>
  </si>
  <si>
    <t>Velle 129</t>
  </si>
  <si>
    <t>03-711.08.03</t>
  </si>
  <si>
    <t>Collegestraat 31</t>
  </si>
  <si>
    <t>Watermolendreef 167</t>
  </si>
  <si>
    <t>03-776.45.22</t>
  </si>
  <si>
    <t>Rich. Van Britsomstraat 1</t>
  </si>
  <si>
    <t>VBS St Carolus</t>
  </si>
  <si>
    <t>Lodewijk De Meesterstraat 1</t>
  </si>
  <si>
    <t>03-780.51.90</t>
  </si>
  <si>
    <t>VBS Berkenboom</t>
  </si>
  <si>
    <t>Ankerstraat 39</t>
  </si>
  <si>
    <t>03-760.41.62</t>
  </si>
  <si>
    <t>Oude Molenstraat 58</t>
  </si>
  <si>
    <t>03-776.41.20</t>
  </si>
  <si>
    <t>VBS Don Bosco A</t>
  </si>
  <si>
    <t>Tulpenstraat 16</t>
  </si>
  <si>
    <t>03-776.55.88</t>
  </si>
  <si>
    <t>Tereken 33_B</t>
  </si>
  <si>
    <t>03-776.28.14</t>
  </si>
  <si>
    <t>SBS Polderstadschool</t>
  </si>
  <si>
    <t>Veerdamlaan 15</t>
  </si>
  <si>
    <t>03-820.18.20</t>
  </si>
  <si>
    <t>Onderwijzersstraat 13</t>
  </si>
  <si>
    <t>03-828.37.59</t>
  </si>
  <si>
    <t>SBS Het Kompas</t>
  </si>
  <si>
    <t>Montessoristraat 15</t>
  </si>
  <si>
    <t>03-432.30.80</t>
  </si>
  <si>
    <t>SBS Accent</t>
  </si>
  <si>
    <t>Jules Baeckelmanslaan 29</t>
  </si>
  <si>
    <t>03-291.13.70</t>
  </si>
  <si>
    <t>Dokter Coenstraat 18</t>
  </si>
  <si>
    <t>Oudestraat 83</t>
  </si>
  <si>
    <t>03-827.80.99</t>
  </si>
  <si>
    <t>VBS De Puzzel</t>
  </si>
  <si>
    <t>Krugerstraat 103</t>
  </si>
  <si>
    <t>03-827.90.45</t>
  </si>
  <si>
    <t>Sint-Bernardsesteenweg 665</t>
  </si>
  <si>
    <t>03-825.07.76</t>
  </si>
  <si>
    <t>Oudestraat 119</t>
  </si>
  <si>
    <t>03-827.65.64</t>
  </si>
  <si>
    <t>Idsteinlaan 16</t>
  </si>
  <si>
    <t>BURCHT</t>
  </si>
  <si>
    <t>03-252.82.38</t>
  </si>
  <si>
    <t>Idsteinlaan 18</t>
  </si>
  <si>
    <t>VLS De Krinkel 2</t>
  </si>
  <si>
    <t>Schoolstraat 32</t>
  </si>
  <si>
    <t>03-252.76.03</t>
  </si>
  <si>
    <t>VLS de Krinkel 1</t>
  </si>
  <si>
    <t>Schoolstraat 34</t>
  </si>
  <si>
    <t>032027603</t>
  </si>
  <si>
    <t>Vrije kleuterschool</t>
  </si>
  <si>
    <t>Regenbooglaan 20</t>
  </si>
  <si>
    <t>03-252.58.88</t>
  </si>
  <si>
    <t>Sint-Elisabethstraat 62</t>
  </si>
  <si>
    <t>Sint-Elisabethstraat 66</t>
  </si>
  <si>
    <t>03-775.74.51</t>
  </si>
  <si>
    <t>GBS De Toren</t>
  </si>
  <si>
    <t>Schoolstraat 15</t>
  </si>
  <si>
    <t>03-750.17.75</t>
  </si>
  <si>
    <t>GBS Centrumschool Beveren</t>
  </si>
  <si>
    <t>Bosdamlaan 1</t>
  </si>
  <si>
    <t>03-750.10.90</t>
  </si>
  <si>
    <t>Leon Labytstraat 41</t>
  </si>
  <si>
    <t>03-775.60.85</t>
  </si>
  <si>
    <t>VBS Sint-Lodewijk</t>
  </si>
  <si>
    <t>Stationsstraat 7</t>
  </si>
  <si>
    <t>03-775.62.80</t>
  </si>
  <si>
    <t>VBS Wegwijzer</t>
  </si>
  <si>
    <t>Pastoor Steenssensstraat 110</t>
  </si>
  <si>
    <t>03-775.97.80</t>
  </si>
  <si>
    <t>VBSSancta Maria</t>
  </si>
  <si>
    <t>Kallobaan 1_A</t>
  </si>
  <si>
    <t>03-775.45.33</t>
  </si>
  <si>
    <t>Poerdam 1</t>
  </si>
  <si>
    <t>Edmond Gorrebeeckstraat 14_A</t>
  </si>
  <si>
    <t>03-774.22.03</t>
  </si>
  <si>
    <t>Ambachtstraat 7_b</t>
  </si>
  <si>
    <t>Turkyen 1</t>
  </si>
  <si>
    <t>03-776.20.18</t>
  </si>
  <si>
    <t>Gemeentelijke Basisschool Gavertje Vier</t>
  </si>
  <si>
    <t>Gavermolenstraat 83</t>
  </si>
  <si>
    <t>BELSELE</t>
  </si>
  <si>
    <t>03-778.39.00</t>
  </si>
  <si>
    <t>VKS Pieternel</t>
  </si>
  <si>
    <t>Zandstraat 23</t>
  </si>
  <si>
    <t>SINT-PAUWELS</t>
  </si>
  <si>
    <t>03-777.14.93</t>
  </si>
  <si>
    <t>VBS De Klimop</t>
  </si>
  <si>
    <t>Kerkstraat 91</t>
  </si>
  <si>
    <t>03-770.65.61</t>
  </si>
  <si>
    <t>VBS Eeckberger</t>
  </si>
  <si>
    <t>Stroperstraat 5_A</t>
  </si>
  <si>
    <t>03-770.66.85</t>
  </si>
  <si>
    <t>Zandstraat 16</t>
  </si>
  <si>
    <t>03-780.19.10</t>
  </si>
  <si>
    <t>Stationsstraat 18</t>
  </si>
  <si>
    <t>Hulststraat 42</t>
  </si>
  <si>
    <t>DE KLINGE</t>
  </si>
  <si>
    <t>03-770.70.09</t>
  </si>
  <si>
    <t>VBS De Zonnepit</t>
  </si>
  <si>
    <t>Cauwenstraat 9</t>
  </si>
  <si>
    <t>03-775.43.30</t>
  </si>
  <si>
    <t>Willem Van Doornyckstraat 69</t>
  </si>
  <si>
    <t>03-750.10.85</t>
  </si>
  <si>
    <t>Sint-Laurentiusstraat 17</t>
  </si>
  <si>
    <t>VERREBROEK</t>
  </si>
  <si>
    <t>03-773.52.39</t>
  </si>
  <si>
    <t>GBS De droomwolk</t>
  </si>
  <si>
    <t>Molenstraat 58</t>
  </si>
  <si>
    <t>03-750.18.50</t>
  </si>
  <si>
    <t>VBS De Kreek</t>
  </si>
  <si>
    <t>Kreek 1_F</t>
  </si>
  <si>
    <t>03-773.40.15</t>
  </si>
  <si>
    <t>VBS Lag.Oefensch. Berthoutinst.</t>
  </si>
  <si>
    <t>Bleekstraat 3</t>
  </si>
  <si>
    <t>015-20.35.30</t>
  </si>
  <si>
    <t>Molenbergstraat 6</t>
  </si>
  <si>
    <t>Grote Nieuwedijkstraat 58</t>
  </si>
  <si>
    <t>015-55.76.27</t>
  </si>
  <si>
    <t>Augustijnenstraat 76</t>
  </si>
  <si>
    <t>015-20.50.85</t>
  </si>
  <si>
    <t>VBS De Ark</t>
  </si>
  <si>
    <t>Wolverbosstraat 25</t>
  </si>
  <si>
    <t>015-27.15.10</t>
  </si>
  <si>
    <t>VBS Sint-Jozef Coloma</t>
  </si>
  <si>
    <t>Colomalaan 3</t>
  </si>
  <si>
    <t>015-41.68.65</t>
  </si>
  <si>
    <t>VBS Ursulinen</t>
  </si>
  <si>
    <t>Hoogstraat 35</t>
  </si>
  <si>
    <t>015-28.84.41</t>
  </si>
  <si>
    <t>VBS Sint-Romboutscollege</t>
  </si>
  <si>
    <t>Veemarkt 56</t>
  </si>
  <si>
    <t>015-20.24.10</t>
  </si>
  <si>
    <t>VBS Scheppers</t>
  </si>
  <si>
    <t>Melaan 16</t>
  </si>
  <si>
    <t>015-28.79.10</t>
  </si>
  <si>
    <t>Lakenmakersstraat 158</t>
  </si>
  <si>
    <t>015-55.64.74</t>
  </si>
  <si>
    <t>GO! BS Maurits Sabbe</t>
  </si>
  <si>
    <t>Ieperleestraat 19</t>
  </si>
  <si>
    <t>015-20.51.79</t>
  </si>
  <si>
    <t>GO! BS Victor Van De Walle</t>
  </si>
  <si>
    <t>Brusselsesteenweg 168</t>
  </si>
  <si>
    <t>015-41.51.80</t>
  </si>
  <si>
    <t>GO! BS De Baan</t>
  </si>
  <si>
    <t>Oude Antwerpsebaan 92</t>
  </si>
  <si>
    <t>015-20.38.96</t>
  </si>
  <si>
    <t>GO! BS De Puzzel</t>
  </si>
  <si>
    <t>Leuvensesteenweg 41</t>
  </si>
  <si>
    <t>015-41.54.18</t>
  </si>
  <si>
    <t>Battelsesteenweg 259</t>
  </si>
  <si>
    <t>GO! BS Go Shil]</t>
  </si>
  <si>
    <t>Louizastraat 3</t>
  </si>
  <si>
    <t>015-41.20.02</t>
  </si>
  <si>
    <t>Schommen 1</t>
  </si>
  <si>
    <t>015-51.26.38</t>
  </si>
  <si>
    <t>GKS GEKKO</t>
  </si>
  <si>
    <t>Dorp 19</t>
  </si>
  <si>
    <t>015-51.22.61</t>
  </si>
  <si>
    <t>VBS Sinte-Maria</t>
  </si>
  <si>
    <t>Zwarte Leeuwstraat 18</t>
  </si>
  <si>
    <t>015-55.12.27</t>
  </si>
  <si>
    <t>Peulisstraat 18</t>
  </si>
  <si>
    <t>Kloosterstraat 14</t>
  </si>
  <si>
    <t>RIJMENAM</t>
  </si>
  <si>
    <t>015-51.42.95</t>
  </si>
  <si>
    <t>Verhaegenlaan 7</t>
  </si>
  <si>
    <t>016-60.35.89</t>
  </si>
  <si>
    <t>Werchtersesteenweg 38</t>
  </si>
  <si>
    <t>Kempenlaan 16</t>
  </si>
  <si>
    <t>VBS Sint-Michiel</t>
  </si>
  <si>
    <t>Kempenlaan 29</t>
  </si>
  <si>
    <t>015-51.74.44</t>
  </si>
  <si>
    <t>VBS Wavo</t>
  </si>
  <si>
    <t>Leemstraat 20</t>
  </si>
  <si>
    <t>ONZE-LIEVE-VROUW-WAVER</t>
  </si>
  <si>
    <t>015-76.03.10</t>
  </si>
  <si>
    <t>Berlaarbaan 229</t>
  </si>
  <si>
    <t>Meester van der Borghtstraat 148</t>
  </si>
  <si>
    <t>015-23.48.55</t>
  </si>
  <si>
    <t>Waverlei 22</t>
  </si>
  <si>
    <t>015-75.71.33</t>
  </si>
  <si>
    <t>Bergstraatje 10</t>
  </si>
  <si>
    <t>015-75.74.67</t>
  </si>
  <si>
    <t>Leuvensebaan 25</t>
  </si>
  <si>
    <t>GBS Centrumschool</t>
  </si>
  <si>
    <t>Stationsstraat 58</t>
  </si>
  <si>
    <t>LONDERZEEL</t>
  </si>
  <si>
    <t>052-30.00.63</t>
  </si>
  <si>
    <t>Kouterbaan 17</t>
  </si>
  <si>
    <t>MALDEREN</t>
  </si>
  <si>
    <t>052-33.50.60</t>
  </si>
  <si>
    <t>VBS Virgo De Heide</t>
  </si>
  <si>
    <t>Topmolen 77</t>
  </si>
  <si>
    <t>052-30.98.98</t>
  </si>
  <si>
    <t>VLS Virgo Sapiens</t>
  </si>
  <si>
    <t>Heldenplein 3</t>
  </si>
  <si>
    <t>052-30.28.78</t>
  </si>
  <si>
    <t>J. Van Doorslaerstraat 47</t>
  </si>
  <si>
    <t>VKS De Huffeltjes</t>
  </si>
  <si>
    <t>052-30.02.20</t>
  </si>
  <si>
    <t>VBS Sint-Amandus</t>
  </si>
  <si>
    <t>Kloosterstraat 21</t>
  </si>
  <si>
    <t>052-33.25.71</t>
  </si>
  <si>
    <t>Mechelseweg 96</t>
  </si>
  <si>
    <t>Oudstrijdersstraat 28</t>
  </si>
  <si>
    <t>015-71.18.60</t>
  </si>
  <si>
    <t>Bankstraat 29</t>
  </si>
  <si>
    <t>HOMBEEK</t>
  </si>
  <si>
    <t>015-41.45.03</t>
  </si>
  <si>
    <t>GO! BS De Spiegel</t>
  </si>
  <si>
    <t>Ten Moortele 3</t>
  </si>
  <si>
    <t>LEEST</t>
  </si>
  <si>
    <t>015-27.28.16</t>
  </si>
  <si>
    <t>VBS Sint-Niklaas</t>
  </si>
  <si>
    <t>Dorpstraat 10</t>
  </si>
  <si>
    <t>015-27.78.96</t>
  </si>
  <si>
    <t>GBS De Pimpernel</t>
  </si>
  <si>
    <t>Spiltstraat 274</t>
  </si>
  <si>
    <t>ZEMST</t>
  </si>
  <si>
    <t>015-62.73.30</t>
  </si>
  <si>
    <t>VBS Tuimeling</t>
  </si>
  <si>
    <t>Brusselsesteenweg 23</t>
  </si>
  <si>
    <t>015-61.03.31</t>
  </si>
  <si>
    <t>de Tilbourgstraat 16</t>
  </si>
  <si>
    <t>Molenveld 26</t>
  </si>
  <si>
    <t>ELEWIJT</t>
  </si>
  <si>
    <t>015-62.73.40</t>
  </si>
  <si>
    <t>VBS Sint-Lambertus</t>
  </si>
  <si>
    <t>Leuvensesteenweg 641</t>
  </si>
  <si>
    <t>MUIZEN</t>
  </si>
  <si>
    <t>015-41.95.94</t>
  </si>
  <si>
    <t>VBS Kringeling</t>
  </si>
  <si>
    <t>Ravesteinstraat 2</t>
  </si>
  <si>
    <t>HEVER</t>
  </si>
  <si>
    <t>015-51.86.25</t>
  </si>
  <si>
    <t>VBS_De Wegwijzer</t>
  </si>
  <si>
    <t>Hanswijkstraat 20</t>
  </si>
  <si>
    <t>BOORTMEERBEEK</t>
  </si>
  <si>
    <t>015-51.28.83</t>
  </si>
  <si>
    <t>Beringstraat 107</t>
  </si>
  <si>
    <t>015-51.52.79</t>
  </si>
  <si>
    <t>VKS Pit</t>
  </si>
  <si>
    <t>Nieuwstraat 1</t>
  </si>
  <si>
    <t>WESPELAAR</t>
  </si>
  <si>
    <t>016-60.51.71</t>
  </si>
  <si>
    <t>VBS Haacht Station De Wieltjes</t>
  </si>
  <si>
    <t>Neysetterstraat 3</t>
  </si>
  <si>
    <t>016-60.25.71</t>
  </si>
  <si>
    <t>VBS Lambertzhoeve</t>
  </si>
  <si>
    <t>Kouterstraat 2</t>
  </si>
  <si>
    <t>TILDONK</t>
  </si>
  <si>
    <t>016-56.84.00</t>
  </si>
  <si>
    <t>Janseniusstraat 2</t>
  </si>
  <si>
    <t>Mechelsevest 2</t>
  </si>
  <si>
    <t>016-23.35.31</t>
  </si>
  <si>
    <t>Sint-Jacobsplein 15_A</t>
  </si>
  <si>
    <t>016-30.90.26</t>
  </si>
  <si>
    <t>Oude Markt 28</t>
  </si>
  <si>
    <t>GBS Toverveld</t>
  </si>
  <si>
    <t>Overstraat 60</t>
  </si>
  <si>
    <t>VELTEM-BEISEM</t>
  </si>
  <si>
    <t>016-85.32.50</t>
  </si>
  <si>
    <t>Pastoor De Clerckstraat 1</t>
  </si>
  <si>
    <t>016-48.23.91</t>
  </si>
  <si>
    <t>VBS Bleydenberg</t>
  </si>
  <si>
    <t>Albert Woutersstraat 15 bus 1</t>
  </si>
  <si>
    <t>016-23.85.81</t>
  </si>
  <si>
    <t>VBS De Bosstraat</t>
  </si>
  <si>
    <t>016-44.58.83</t>
  </si>
  <si>
    <t>Leo Dartelaan 11</t>
  </si>
  <si>
    <t>016-22.62.92</t>
  </si>
  <si>
    <t>VLS De Ark</t>
  </si>
  <si>
    <t>Martelarenlaan 313</t>
  </si>
  <si>
    <t>016-25.96.63</t>
  </si>
  <si>
    <t>VBS Don Bosco Sint-Lambertus</t>
  </si>
  <si>
    <t>Waversebaan 95</t>
  </si>
  <si>
    <t>016-22.44.09</t>
  </si>
  <si>
    <t>VBS Terbank-Egenhoven</t>
  </si>
  <si>
    <t>Egenhovenweg 43</t>
  </si>
  <si>
    <t>016-22.36.23</t>
  </si>
  <si>
    <t>Naamsesteenweg 355</t>
  </si>
  <si>
    <t>Groenveldstraat 46</t>
  </si>
  <si>
    <t>016-20.80.26</t>
  </si>
  <si>
    <t>GBS De Letterberg</t>
  </si>
  <si>
    <t>Dorpsstraat 81</t>
  </si>
  <si>
    <t>OUD-HEVERLEE</t>
  </si>
  <si>
    <t>016-39.41.60</t>
  </si>
  <si>
    <t>Kloosterstraat 2</t>
  </si>
  <si>
    <t>KORBEEK-LO</t>
  </si>
  <si>
    <t>016-46.03.60</t>
  </si>
  <si>
    <t>Schoolstraat 37</t>
  </si>
  <si>
    <t>BIERBEEK</t>
  </si>
  <si>
    <t>016-46.37.02</t>
  </si>
  <si>
    <t>VBS De Kinderberg</t>
  </si>
  <si>
    <t>Bergstraat 18</t>
  </si>
  <si>
    <t>016-46.40.37</t>
  </si>
  <si>
    <t>Armand Verheydenstraat 19</t>
  </si>
  <si>
    <t>HAASRODE</t>
  </si>
  <si>
    <t>016-39.41.70</t>
  </si>
  <si>
    <t>Bierbeekstraat 4</t>
  </si>
  <si>
    <t>Pastoor Tilemansstraat 4</t>
  </si>
  <si>
    <t>SINT-JORIS-WEERT</t>
  </si>
  <si>
    <t>016-47.73.18</t>
  </si>
  <si>
    <t>GBS De Letterboom</t>
  </si>
  <si>
    <t>Wilgenpad 1</t>
  </si>
  <si>
    <t>OTTENBURG</t>
  </si>
  <si>
    <t>02-302.43.90</t>
  </si>
  <si>
    <t>GBS Den Elzas</t>
  </si>
  <si>
    <t>Elzasstraat 19</t>
  </si>
  <si>
    <t>HULDENBERG</t>
  </si>
  <si>
    <t>02-302.43.80</t>
  </si>
  <si>
    <t>GBS 't Zonneveld</t>
  </si>
  <si>
    <t>A.E. Verbiststraat 6</t>
  </si>
  <si>
    <t>BERTEM</t>
  </si>
  <si>
    <t>016-48.06.58</t>
  </si>
  <si>
    <t>VBS De Waaier</t>
  </si>
  <si>
    <t>Egenhovenstraat 24_A</t>
  </si>
  <si>
    <t>016-48.93.08</t>
  </si>
  <si>
    <t>Dorpstraat 540</t>
  </si>
  <si>
    <t>LEEFDAAL</t>
  </si>
  <si>
    <t>02-767.51.01</t>
  </si>
  <si>
    <t>Kloosterstraat 10</t>
  </si>
  <si>
    <t>02-759.60.69</t>
  </si>
  <si>
    <t>GBS De Klimop</t>
  </si>
  <si>
    <t>Kwerpsebaan 249</t>
  </si>
  <si>
    <t>ERPS-KWERPS</t>
  </si>
  <si>
    <t>02-759.64.59</t>
  </si>
  <si>
    <t>Engerstraat 10</t>
  </si>
  <si>
    <t>02-759.65.33</t>
  </si>
  <si>
    <t>Burggrachtstraat 1_a</t>
  </si>
  <si>
    <t>NOSSEGEM</t>
  </si>
  <si>
    <t>02-759.46.04</t>
  </si>
  <si>
    <t>Annonciadenstraat 1</t>
  </si>
  <si>
    <t>GBS De Boemerang</t>
  </si>
  <si>
    <t>Alfons Dewitstraat 7</t>
  </si>
  <si>
    <t>MEERBEEK</t>
  </si>
  <si>
    <t>02-759.63.60</t>
  </si>
  <si>
    <t>Van Frachenlaan 25</t>
  </si>
  <si>
    <t>GBS Piramide &amp; Tilia</t>
  </si>
  <si>
    <t>Mulslaan 2</t>
  </si>
  <si>
    <t>02-756.55.00</t>
  </si>
  <si>
    <t>Brouwerijstraat 2</t>
  </si>
  <si>
    <t>016-65.74.86</t>
  </si>
  <si>
    <t>GBS De Toverberg &amp; Het Klimtouw</t>
  </si>
  <si>
    <t>Torfbroeklaan 25</t>
  </si>
  <si>
    <t>BERG</t>
  </si>
  <si>
    <t>016-65.99.77</t>
  </si>
  <si>
    <t>VKS 't Okkerzeeltje</t>
  </si>
  <si>
    <t>Bogaertstraat 4</t>
  </si>
  <si>
    <t>NEDEROKKERZEEL</t>
  </si>
  <si>
    <t>016-65.54.85</t>
  </si>
  <si>
    <t>Biekorfstraat 8</t>
  </si>
  <si>
    <t>015-22.10.10</t>
  </si>
  <si>
    <t>VBS Heist-Centrum</t>
  </si>
  <si>
    <t>015-24.78.62</t>
  </si>
  <si>
    <t>Pastoor Mellaertsstraat 32</t>
  </si>
  <si>
    <t>015-24.76.64</t>
  </si>
  <si>
    <t>L. Carréstraat 16_c</t>
  </si>
  <si>
    <t>HALLAAR</t>
  </si>
  <si>
    <t>015-24.11.20</t>
  </si>
  <si>
    <t>GBS De Straal</t>
  </si>
  <si>
    <t>Kapelstraat 45</t>
  </si>
  <si>
    <t>016-61.64.60</t>
  </si>
  <si>
    <t>Schoolstraat 44</t>
  </si>
  <si>
    <t>Gemeentelijke Basisschool Het Nest</t>
  </si>
  <si>
    <t>Steenweg op Nieuwrode 43</t>
  </si>
  <si>
    <t>WEZEMAAL</t>
  </si>
  <si>
    <t>016-61.64.90</t>
  </si>
  <si>
    <t>VKS De Rank</t>
  </si>
  <si>
    <t>Aarschotsesteenweg 172</t>
  </si>
  <si>
    <t>016-58.20.68</t>
  </si>
  <si>
    <t>Pastoriestraat 48</t>
  </si>
  <si>
    <t>016-60.88.85</t>
  </si>
  <si>
    <t>VBS Tremelo Een School Om Van Te Dromen</t>
  </si>
  <si>
    <t>Astridstraat 4</t>
  </si>
  <si>
    <t>016-53.37.32</t>
  </si>
  <si>
    <t>Baalsebaan 330</t>
  </si>
  <si>
    <t>De Bruynlaan 19</t>
  </si>
  <si>
    <t>BEGIJNENDIJK</t>
  </si>
  <si>
    <t>016-53.09.17</t>
  </si>
  <si>
    <t>Schoolstraat 26</t>
  </si>
  <si>
    <t>RAMSEL</t>
  </si>
  <si>
    <t>016-69.71.44</t>
  </si>
  <si>
    <t>VBS Houtvenne</t>
  </si>
  <si>
    <t>Langestraat 11</t>
  </si>
  <si>
    <t>HOUTVENNE</t>
  </si>
  <si>
    <t>016-69.93.14</t>
  </si>
  <si>
    <t>VBS Booischot</t>
  </si>
  <si>
    <t>Ter Laken 7</t>
  </si>
  <si>
    <t>BOOISCHOT</t>
  </si>
  <si>
    <t>0473-11.13.49</t>
  </si>
  <si>
    <t>GBS De Hei</t>
  </si>
  <si>
    <t>Schrieksesteenweg 30</t>
  </si>
  <si>
    <t>015-22.27.17</t>
  </si>
  <si>
    <t>Mgr. Raeymaekersstraat 15</t>
  </si>
  <si>
    <t>WESTMEERBEEK</t>
  </si>
  <si>
    <t>016-69.93.33</t>
  </si>
  <si>
    <t>Strepestraat 21</t>
  </si>
  <si>
    <t>VBS De Graankorrel</t>
  </si>
  <si>
    <t>Blaubergsesteenweg 172</t>
  </si>
  <si>
    <t>014-54.90.00</t>
  </si>
  <si>
    <t>VBS Bergom</t>
  </si>
  <si>
    <t>Hoge Dreef 7</t>
  </si>
  <si>
    <t>014-54.73.93</t>
  </si>
  <si>
    <t>VBS Ter Veste</t>
  </si>
  <si>
    <t>Maria Gorettistraat 4</t>
  </si>
  <si>
    <t>014-54.92.56</t>
  </si>
  <si>
    <t>VBS Oosterwijk</t>
  </si>
  <si>
    <t>Emiel Stalmanslaan 2</t>
  </si>
  <si>
    <t>014-26.54.39</t>
  </si>
  <si>
    <t>VBS Het Rietje</t>
  </si>
  <si>
    <t>de Merodedreef 110</t>
  </si>
  <si>
    <t>014-54.51.71</t>
  </si>
  <si>
    <t>Jaak Lemmenslaan 12</t>
  </si>
  <si>
    <t>Abdijstraat 3</t>
  </si>
  <si>
    <t>Stijn Streuvelsstraat 11</t>
  </si>
  <si>
    <t>014-26.50.33</t>
  </si>
  <si>
    <t>Gemeentestraat 9</t>
  </si>
  <si>
    <t>OEVEL</t>
  </si>
  <si>
    <t>014-23.44.46</t>
  </si>
  <si>
    <t>GBS De Klimboom Heultje</t>
  </si>
  <si>
    <t>016-69.97.80</t>
  </si>
  <si>
    <t>VKS Blauwput</t>
  </si>
  <si>
    <t>Jozef Pierrestraat 104</t>
  </si>
  <si>
    <t>016-25.18.53</t>
  </si>
  <si>
    <t>VBS Vlierbeek</t>
  </si>
  <si>
    <t>016-26.03.63</t>
  </si>
  <si>
    <t>VBS Boven-Lo</t>
  </si>
  <si>
    <t>Heidebergstraat 275</t>
  </si>
  <si>
    <t>016-25.30.82</t>
  </si>
  <si>
    <t>VLS Blauwput</t>
  </si>
  <si>
    <t>Patroonschapstraat 5</t>
  </si>
  <si>
    <t>016-25.28.56</t>
  </si>
  <si>
    <t>VBS De Plein</t>
  </si>
  <si>
    <t>Klein Langeveld 30</t>
  </si>
  <si>
    <t>HOLSBEEK</t>
  </si>
  <si>
    <t>016-44.90.43</t>
  </si>
  <si>
    <t>Wolvendreef 1</t>
  </si>
  <si>
    <t>LINDEN</t>
  </si>
  <si>
    <t>016-62.24.13</t>
  </si>
  <si>
    <t>Tiensesteenweg 4</t>
  </si>
  <si>
    <t>016-64.06.97</t>
  </si>
  <si>
    <t>Rillaarseweg 23</t>
  </si>
  <si>
    <t>016-63.44.45</t>
  </si>
  <si>
    <t>Dorpsstraat 18</t>
  </si>
  <si>
    <t>Haldertstraat 13</t>
  </si>
  <si>
    <t>HOUWAART</t>
  </si>
  <si>
    <t>016-63.20.73</t>
  </si>
  <si>
    <t>VBS Sint-Jozefscollege</t>
  </si>
  <si>
    <t>Bekaflaan 65</t>
  </si>
  <si>
    <t>016-55.11.34</t>
  </si>
  <si>
    <t>Kard. Mercierstraat 10</t>
  </si>
  <si>
    <t>016-56.74.92</t>
  </si>
  <si>
    <t>Vrije Basisschool Ourodenberg</t>
  </si>
  <si>
    <t>Kerkstraat 27</t>
  </si>
  <si>
    <t>016-56.12.58</t>
  </si>
  <si>
    <t>Vrije Basisschool Pastoor Dergent</t>
  </si>
  <si>
    <t>Pastoor Dergentstraat 109</t>
  </si>
  <si>
    <t>GELRODE</t>
  </si>
  <si>
    <t>016-56.61.50</t>
  </si>
  <si>
    <t>Pastoor Pitetlaan 26</t>
  </si>
  <si>
    <t>Gemeentelijke Basisschool De Klimroos</t>
  </si>
  <si>
    <t>Prof.Scharpélaan 47</t>
  </si>
  <si>
    <t>016-56.36.75</t>
  </si>
  <si>
    <t>Veerlestraat 7</t>
  </si>
  <si>
    <t>LANGDORP</t>
  </si>
  <si>
    <t>013-77.56.44</t>
  </si>
  <si>
    <t>Hombergstraat 1</t>
  </si>
  <si>
    <t>016-56.91.41</t>
  </si>
  <si>
    <t>Minnestraat 9</t>
  </si>
  <si>
    <t>ASSENT</t>
  </si>
  <si>
    <t>013-31.20.88</t>
  </si>
  <si>
    <t>GBS De Verre Kijker</t>
  </si>
  <si>
    <t>Staatsbaan 181</t>
  </si>
  <si>
    <t>BEKKEVOORT</t>
  </si>
  <si>
    <t>013-31.46.11</t>
  </si>
  <si>
    <t>Oude Diestsestraat 4</t>
  </si>
  <si>
    <t>WAANRODE</t>
  </si>
  <si>
    <t>016-77.72.67</t>
  </si>
  <si>
    <t>Houwaartstraat 305</t>
  </si>
  <si>
    <t>013-77.31.85</t>
  </si>
  <si>
    <t>Rozenkranslaan 4_b</t>
  </si>
  <si>
    <t>Brabantsebaan 46</t>
  </si>
  <si>
    <t>ZICHEM</t>
  </si>
  <si>
    <t>013-77.70.88</t>
  </si>
  <si>
    <t>VBS De Vlindertuin</t>
  </si>
  <si>
    <t>Herseltsebaan 1</t>
  </si>
  <si>
    <t>AVERBODE</t>
  </si>
  <si>
    <t>013-77.36.58</t>
  </si>
  <si>
    <t>Hulst 16</t>
  </si>
  <si>
    <t>013-77.19.29</t>
  </si>
  <si>
    <t>Lobbensestraat 124</t>
  </si>
  <si>
    <t>013-77.45.16</t>
  </si>
  <si>
    <t>Demerstraat 12</t>
  </si>
  <si>
    <t>VKS De Notelaar</t>
  </si>
  <si>
    <t>Groenenweg 1</t>
  </si>
  <si>
    <t>KAGGEVINNE</t>
  </si>
  <si>
    <t>013-33.45.84</t>
  </si>
  <si>
    <t>Vroentestraat 22</t>
  </si>
  <si>
    <t>SCHAFFEN</t>
  </si>
  <si>
    <t>013-32.69.23</t>
  </si>
  <si>
    <t>013-33.65.40</t>
  </si>
  <si>
    <t>Vrije Basisschool Immaculata</t>
  </si>
  <si>
    <t>Alexianenweg 25</t>
  </si>
  <si>
    <t>016-82.59.44</t>
  </si>
  <si>
    <t>Waaibergstraat 5</t>
  </si>
  <si>
    <t>GO! BS De Uilenboom Tienen</t>
  </si>
  <si>
    <t>Aarschotsesteenweg 638</t>
  </si>
  <si>
    <t>VISSENAKEN</t>
  </si>
  <si>
    <t>016-81.81.86</t>
  </si>
  <si>
    <t>Pastorijstraat 78</t>
  </si>
  <si>
    <t>Rijschoolstraat 2</t>
  </si>
  <si>
    <t>016-81.48.10</t>
  </si>
  <si>
    <t>VBS De Duizendpoot</t>
  </si>
  <si>
    <t>Schoolstraat 27</t>
  </si>
  <si>
    <t>BUNSBEEK</t>
  </si>
  <si>
    <t>016-77.75.20</t>
  </si>
  <si>
    <t>VBS Stap Voor Stap</t>
  </si>
  <si>
    <t>Hollestraat 22</t>
  </si>
  <si>
    <t>HAKENDOVER</t>
  </si>
  <si>
    <t>016-78.01.65</t>
  </si>
  <si>
    <t>Groenhofstraat 15</t>
  </si>
  <si>
    <t>KUMTICH</t>
  </si>
  <si>
    <t>016-81.23.18</t>
  </si>
  <si>
    <t>VBS Mariadal</t>
  </si>
  <si>
    <t>Klein Overlaar 3</t>
  </si>
  <si>
    <t>HOEGAARDEN</t>
  </si>
  <si>
    <t>016-76.54.95</t>
  </si>
  <si>
    <t>Doelstraat 76</t>
  </si>
  <si>
    <t>016-76.87.87</t>
  </si>
  <si>
    <t>Sint-Genovevaplein 8</t>
  </si>
  <si>
    <t>OPLINTER</t>
  </si>
  <si>
    <t>016-82.14.58</t>
  </si>
  <si>
    <t>Grote Steenweg 282</t>
  </si>
  <si>
    <t>DRIESLINTER</t>
  </si>
  <si>
    <t>011-78.13.39</t>
  </si>
  <si>
    <t>GBS De Zandloper</t>
  </si>
  <si>
    <t>Zandstraat 14</t>
  </si>
  <si>
    <t>WOMMERSOM</t>
  </si>
  <si>
    <t>016-78.89.65</t>
  </si>
  <si>
    <t>Rectorijstraat 2</t>
  </si>
  <si>
    <t>RANSBERG</t>
  </si>
  <si>
    <t>011-58.78.70</t>
  </si>
  <si>
    <t>Kerkomsesteenweg 45</t>
  </si>
  <si>
    <t>BOUTERSEM</t>
  </si>
  <si>
    <t>016-73.33.41</t>
  </si>
  <si>
    <t>VBS De Mozaëk</t>
  </si>
  <si>
    <t>Lubbeeksestraat 42</t>
  </si>
  <si>
    <t>016-73.50.91</t>
  </si>
  <si>
    <t>GBS De Springplank</t>
  </si>
  <si>
    <t>Dries 26</t>
  </si>
  <si>
    <t>GLABBEEK</t>
  </si>
  <si>
    <t>016-77.77.77</t>
  </si>
  <si>
    <t>Kersbeek-Dorp 17</t>
  </si>
  <si>
    <t>KERSBEEK-MISKOM</t>
  </si>
  <si>
    <t>016-77.84.11</t>
  </si>
  <si>
    <t>VBS Het Toverpotlood</t>
  </si>
  <si>
    <t>Hoeledensebaan 84_a</t>
  </si>
  <si>
    <t>HOELEDEN</t>
  </si>
  <si>
    <t>016-77.15.72</t>
  </si>
  <si>
    <t>VBS 't Scholeke</t>
  </si>
  <si>
    <t>Halensebaan 102</t>
  </si>
  <si>
    <t>MOLENBEEK-WERSBEEK</t>
  </si>
  <si>
    <t>016-77.73.80</t>
  </si>
  <si>
    <t>Walshoutemstraat 55</t>
  </si>
  <si>
    <t>WALSHOUTEM</t>
  </si>
  <si>
    <t>011-88.12.45</t>
  </si>
  <si>
    <t>GO! basisschool De Kleurenboom</t>
  </si>
  <si>
    <t>Hannuitstraat 4</t>
  </si>
  <si>
    <t>MONTENAKEN</t>
  </si>
  <si>
    <t>011-88.45.82</t>
  </si>
  <si>
    <t>Vinnestraat 45</t>
  </si>
  <si>
    <t>Oude Kerkstraat 2</t>
  </si>
  <si>
    <t>ORSMAAL-GUSSENHOVEN</t>
  </si>
  <si>
    <t>011-58.41.44</t>
  </si>
  <si>
    <t>Stationsstraat 16</t>
  </si>
  <si>
    <t>Linterseweg 10</t>
  </si>
  <si>
    <t>BUDINGEN</t>
  </si>
  <si>
    <t>011-58.86.92</t>
  </si>
  <si>
    <t>Dorpsstraat 7_b</t>
  </si>
  <si>
    <t>GEETBETS</t>
  </si>
  <si>
    <t>011-58.46.53</t>
  </si>
  <si>
    <t>KORTENAKEN</t>
  </si>
  <si>
    <t>011-58.84.79</t>
  </si>
  <si>
    <t>Ketelstraat 27_a</t>
  </si>
  <si>
    <t>RUMMEN</t>
  </si>
  <si>
    <t>011-58.11.43</t>
  </si>
  <si>
    <t>Dorpsstraat 39</t>
  </si>
  <si>
    <t>ZELEM</t>
  </si>
  <si>
    <t>013-44.33.63</t>
  </si>
  <si>
    <t>VBS De Hazelaar</t>
  </si>
  <si>
    <t>Persoonstraat 1</t>
  </si>
  <si>
    <t>011-22.14.48</t>
  </si>
  <si>
    <t>VBS De Boomgaard</t>
  </si>
  <si>
    <t>Boomkensstraat 11</t>
  </si>
  <si>
    <t>011-27.04.92</t>
  </si>
  <si>
    <t>VBS De Kievit</t>
  </si>
  <si>
    <t>Vijversstraat 6</t>
  </si>
  <si>
    <t>011-21.23.24</t>
  </si>
  <si>
    <t>VBS De Tuimelaar</t>
  </si>
  <si>
    <t>Pater Valentinuslaan 36</t>
  </si>
  <si>
    <t>011-27.13.17</t>
  </si>
  <si>
    <t>Bakkerslaan 20</t>
  </si>
  <si>
    <t>GBS Rapertingen</t>
  </si>
  <si>
    <t>Bieststraat 40</t>
  </si>
  <si>
    <t>011-27.20.66</t>
  </si>
  <si>
    <t>VBS Tuinwijk</t>
  </si>
  <si>
    <t>Lazarijstraat 120</t>
  </si>
  <si>
    <t>011-25.31.02</t>
  </si>
  <si>
    <t>VKS Kindercampus Mozaïek</t>
  </si>
  <si>
    <t>Zegestraat 40</t>
  </si>
  <si>
    <t>Diestersteenweg 237</t>
  </si>
  <si>
    <t>KERMT</t>
  </si>
  <si>
    <t>011-25.04.48</t>
  </si>
  <si>
    <t>GBS Kermt</t>
  </si>
  <si>
    <t>Diestersteenweg 165</t>
  </si>
  <si>
    <t>011-25.11.60</t>
  </si>
  <si>
    <t>Joris van Oostenrijkstraat 53</t>
  </si>
  <si>
    <t>VBS De Horizon</t>
  </si>
  <si>
    <t>Kievitveldstraat 7</t>
  </si>
  <si>
    <t>011-82.44.44</t>
  </si>
  <si>
    <t>VBS De Startbaan</t>
  </si>
  <si>
    <t>Schelstraat 10</t>
  </si>
  <si>
    <t>011-81.47.45</t>
  </si>
  <si>
    <t>Molenweg 73</t>
  </si>
  <si>
    <t>Klodsbergweg 9</t>
  </si>
  <si>
    <t>011-81.40.74</t>
  </si>
  <si>
    <t>Kleuterweg 15</t>
  </si>
  <si>
    <t>GBS 't Centrum</t>
  </si>
  <si>
    <t>Guldensporenlaan 13</t>
  </si>
  <si>
    <t>011-49.23.90</t>
  </si>
  <si>
    <t>Hortensiastraat 3</t>
  </si>
  <si>
    <t>GKS De Kleine Kunstenaar</t>
  </si>
  <si>
    <t>Edelweisstraat 4</t>
  </si>
  <si>
    <t>011-49.23.92</t>
  </si>
  <si>
    <t>GLS De Lakerberg</t>
  </si>
  <si>
    <t>Kerkhofstraat 88</t>
  </si>
  <si>
    <t>011-49.23.91</t>
  </si>
  <si>
    <t>VKS De Kleine Reus</t>
  </si>
  <si>
    <t>Kerkhofstraat 90</t>
  </si>
  <si>
    <t>011-60.64.94</t>
  </si>
  <si>
    <t>VBS Lillo's Klavertje</t>
  </si>
  <si>
    <t>Meester Surinxstraat 16</t>
  </si>
  <si>
    <t>011-57.38.04</t>
  </si>
  <si>
    <t>Vrije Basisschool De Biekorf</t>
  </si>
  <si>
    <t>Maastrichtsestraat 12</t>
  </si>
  <si>
    <t>011-52.18.14</t>
  </si>
  <si>
    <t>Muveld 25</t>
  </si>
  <si>
    <t>HELCHTEREN</t>
  </si>
  <si>
    <t>011-52.18.67</t>
  </si>
  <si>
    <t>Heldenplein 15</t>
  </si>
  <si>
    <t>VBS Bolderberg</t>
  </si>
  <si>
    <t>Kluisstraat 15</t>
  </si>
  <si>
    <t>011-25.44.35</t>
  </si>
  <si>
    <t>VBS Viversel Sint-Jan Berchmans</t>
  </si>
  <si>
    <t>Poothof 4</t>
  </si>
  <si>
    <t>011-42.95.87</t>
  </si>
  <si>
    <t>VBS Boekt</t>
  </si>
  <si>
    <t>Reitveld 7</t>
  </si>
  <si>
    <t>011-53.78.69</t>
  </si>
  <si>
    <t>GBS Beekbeemden</t>
  </si>
  <si>
    <t>Beekbeemdenhof 1</t>
  </si>
  <si>
    <t>011-53.81.12</t>
  </si>
  <si>
    <t>VKS De Toverfluit</t>
  </si>
  <si>
    <t>Brugstraat 16</t>
  </si>
  <si>
    <t>011-45.11.24</t>
  </si>
  <si>
    <t>Everselkiezel 55</t>
  </si>
  <si>
    <t>011-45.58.30</t>
  </si>
  <si>
    <t>Brugstraat 16_1</t>
  </si>
  <si>
    <t>011-42.59.42</t>
  </si>
  <si>
    <t>VKS Pagadder</t>
  </si>
  <si>
    <t>Sint-Maartenlaan 6</t>
  </si>
  <si>
    <t>011-57.26.30</t>
  </si>
  <si>
    <t>Pastoor Paquaylaan 123</t>
  </si>
  <si>
    <t>011-57.36.20</t>
  </si>
  <si>
    <t>Heerbaan 241</t>
  </si>
  <si>
    <t>011-42.26.47</t>
  </si>
  <si>
    <t>Kerkplein 40</t>
  </si>
  <si>
    <t>011-42.23.96</t>
  </si>
  <si>
    <t>Gemeentelijke Basisschool Koersel</t>
  </si>
  <si>
    <t>Pieter Vanhoudtstraat 44</t>
  </si>
  <si>
    <t>011-42.21.15</t>
  </si>
  <si>
    <t>VLS De Zandkorrel</t>
  </si>
  <si>
    <t>Twaalf septemberstraat 9</t>
  </si>
  <si>
    <t>011-73.29.20</t>
  </si>
  <si>
    <t>VKS De Zandkorrel</t>
  </si>
  <si>
    <t>Rhijnweg 5</t>
  </si>
  <si>
    <t>VBS De Dommelbrug</t>
  </si>
  <si>
    <t>Grotstraat 5</t>
  </si>
  <si>
    <t>011-79.13.78</t>
  </si>
  <si>
    <t>VBS Pieter Brueghel</t>
  </si>
  <si>
    <t>Dorpsstraat 19</t>
  </si>
  <si>
    <t>GROTE-BROGEL</t>
  </si>
  <si>
    <t>011-61.20.97</t>
  </si>
  <si>
    <t>VBS Ticheleer</t>
  </si>
  <si>
    <t>Tichelovenstraat 2</t>
  </si>
  <si>
    <t>WIJCHMAAL</t>
  </si>
  <si>
    <t>011-63.30.32</t>
  </si>
  <si>
    <t>VBS Wonderwijs</t>
  </si>
  <si>
    <t>Kerkstraat 16</t>
  </si>
  <si>
    <t>089-46.33.86</t>
  </si>
  <si>
    <t>011-63.64.84</t>
  </si>
  <si>
    <t>VLS Klim-Op</t>
  </si>
  <si>
    <t>Kloosterstraat 9</t>
  </si>
  <si>
    <t>011-79.26.22</t>
  </si>
  <si>
    <t>011-79.26.81</t>
  </si>
  <si>
    <t>Grote Heide 14</t>
  </si>
  <si>
    <t>011-64.18.90</t>
  </si>
  <si>
    <t>VBS Boseind</t>
  </si>
  <si>
    <t>Lepelstraat 23</t>
  </si>
  <si>
    <t>011-64.08.08</t>
  </si>
  <si>
    <t>Jaak Tassetstraat 20_2</t>
  </si>
  <si>
    <t>011-64.72.36</t>
  </si>
  <si>
    <t>Grevenbroekstraat 9</t>
  </si>
  <si>
    <t>011-64.21.94</t>
  </si>
  <si>
    <t>Parkstraat 15</t>
  </si>
  <si>
    <t>VLS De Linde</t>
  </si>
  <si>
    <t>Lindepaadje 1</t>
  </si>
  <si>
    <t>011-64.26.41</t>
  </si>
  <si>
    <t>VKS De Linde</t>
  </si>
  <si>
    <t>Groenstraat 8</t>
  </si>
  <si>
    <t>VBS Viejool</t>
  </si>
  <si>
    <t>Schoolstraat 18</t>
  </si>
  <si>
    <t>011-73.33.65</t>
  </si>
  <si>
    <t>'t Lo 13</t>
  </si>
  <si>
    <t>011-44.71.18</t>
  </si>
  <si>
    <t>Wal 14</t>
  </si>
  <si>
    <t>011-44.58.10</t>
  </si>
  <si>
    <t>VBS De Boomhut</t>
  </si>
  <si>
    <t>Hamonterweg 136</t>
  </si>
  <si>
    <t>011-62.16.13</t>
  </si>
  <si>
    <t>Bergerheidestraat 4</t>
  </si>
  <si>
    <t>VKS 't Vliegerke</t>
  </si>
  <si>
    <t>Kaulillerdorp 43</t>
  </si>
  <si>
    <t>KAULILLE</t>
  </si>
  <si>
    <t>011-44.71.32</t>
  </si>
  <si>
    <t>Kaulillerdorp 51</t>
  </si>
  <si>
    <t>011-44.63.35</t>
  </si>
  <si>
    <t>Grotestraat 25</t>
  </si>
  <si>
    <t>VBS Mickey Mouse- De Sleutel</t>
  </si>
  <si>
    <t>Brandweg 1</t>
  </si>
  <si>
    <t>089-61.23.74</t>
  </si>
  <si>
    <t>VBS Sterrenrijk</t>
  </si>
  <si>
    <t>Kuurstraat 6</t>
  </si>
  <si>
    <t>011-22.93.75</t>
  </si>
  <si>
    <t>Plattewijerstraat 4</t>
  </si>
  <si>
    <t>089-36.78.13</t>
  </si>
  <si>
    <t>Driehoevenstraat 82</t>
  </si>
  <si>
    <t>089-38.14.98</t>
  </si>
  <si>
    <t>VBS Oud-Waterschei 't Schoolke</t>
  </si>
  <si>
    <t>Oude Driesstraat 8</t>
  </si>
  <si>
    <t>089-38.12.87</t>
  </si>
  <si>
    <t>VBS St.-Michiel</t>
  </si>
  <si>
    <t>089-35.30.57</t>
  </si>
  <si>
    <t>Boxbergstraat 1</t>
  </si>
  <si>
    <t>089-35.13.35</t>
  </si>
  <si>
    <t>Evence Coppéelaan 27</t>
  </si>
  <si>
    <t>089-30.43.50</t>
  </si>
  <si>
    <t>Schabartstraat 10</t>
  </si>
  <si>
    <t>089-35.24.81</t>
  </si>
  <si>
    <t>Schoolstraat 5</t>
  </si>
  <si>
    <t>089-61.11.56</t>
  </si>
  <si>
    <t>Jachthoornplein 4</t>
  </si>
  <si>
    <t>VLS De Parel</t>
  </si>
  <si>
    <t>Schoolstraat 6</t>
  </si>
  <si>
    <t>089-61.11.57</t>
  </si>
  <si>
    <t>Kloosterstraat 34</t>
  </si>
  <si>
    <t>Wijkstraat 16_4</t>
  </si>
  <si>
    <t>011-35.23.44</t>
  </si>
  <si>
    <t>Wijkstraat 16_5</t>
  </si>
  <si>
    <t>011-35.23.43</t>
  </si>
  <si>
    <t>Vrije Basisschool Rooierheide</t>
  </si>
  <si>
    <t>Heidestraat 157</t>
  </si>
  <si>
    <t>011-32.19.48</t>
  </si>
  <si>
    <t>Schoolstraat 45</t>
  </si>
  <si>
    <t>VBS Talentenhuis</t>
  </si>
  <si>
    <t>089-41.54.07</t>
  </si>
  <si>
    <t>Populierenlaan 14</t>
  </si>
  <si>
    <t>REKEM</t>
  </si>
  <si>
    <t>089-71.31.06</t>
  </si>
  <si>
    <t>VBS De Zonnewijzer</t>
  </si>
  <si>
    <t>OPGRIMBIE</t>
  </si>
  <si>
    <t>089-76.54.57</t>
  </si>
  <si>
    <t>Langstraat 30</t>
  </si>
  <si>
    <t>St-Jorisstraat 11</t>
  </si>
  <si>
    <t>BOORSEM</t>
  </si>
  <si>
    <t>089-76.97.40</t>
  </si>
  <si>
    <t>Molenstraat 127</t>
  </si>
  <si>
    <t>MEESWIJK</t>
  </si>
  <si>
    <t>089-75.20.53</t>
  </si>
  <si>
    <t>VBS Driestap</t>
  </si>
  <si>
    <t>Steenakkerstraat 8</t>
  </si>
  <si>
    <t>089-75.55.37</t>
  </si>
  <si>
    <t>SBS 1</t>
  </si>
  <si>
    <t>Koning Boudewijnplein 4</t>
  </si>
  <si>
    <t>089-79.08.70</t>
  </si>
  <si>
    <t>Haagstraat 19</t>
  </si>
  <si>
    <t>089-75.60.02</t>
  </si>
  <si>
    <t>VBS De Startbaan Lanklaar</t>
  </si>
  <si>
    <t>Groenstraat 22</t>
  </si>
  <si>
    <t>089-75.52.89</t>
  </si>
  <si>
    <t>VBS De Twinkelaar Elen</t>
  </si>
  <si>
    <t>Langstraat 24</t>
  </si>
  <si>
    <t>089-56.53.44</t>
  </si>
  <si>
    <t>VBS Uiterwaard Stokkem</t>
  </si>
  <si>
    <t>Gallestraat 6</t>
  </si>
  <si>
    <t>089-75.55.82</t>
  </si>
  <si>
    <t>VBS De Zonnebloem</t>
  </si>
  <si>
    <t>Kleine Stadenstraat 4</t>
  </si>
  <si>
    <t>HOOGLEDE</t>
  </si>
  <si>
    <t>051-20.37.62</t>
  </si>
  <si>
    <t>VKS Sint-Lambertus</t>
  </si>
  <si>
    <t>Gildenstraat 28</t>
  </si>
  <si>
    <t>089-85.52.71</t>
  </si>
  <si>
    <t>VBS Floor en Tijn</t>
  </si>
  <si>
    <t>Floxstraat 4</t>
  </si>
  <si>
    <t>089-85.56.17</t>
  </si>
  <si>
    <t>Gildenstraat 24</t>
  </si>
  <si>
    <t>Kerkstraat 6</t>
  </si>
  <si>
    <t>089-65.73.84</t>
  </si>
  <si>
    <t>GBS As</t>
  </si>
  <si>
    <t>NIEL-BIJ-AS</t>
  </si>
  <si>
    <t>089-39.10.50</t>
  </si>
  <si>
    <t>Maaseikerlaan 2_A</t>
  </si>
  <si>
    <t>VBS Oogappel</t>
  </si>
  <si>
    <t>Molenweg 79</t>
  </si>
  <si>
    <t>089-86.74.36</t>
  </si>
  <si>
    <t>VBS Kornuit</t>
  </si>
  <si>
    <t>Weg naar As 78</t>
  </si>
  <si>
    <t>OPOETEREN</t>
  </si>
  <si>
    <t>089-85.84.36</t>
  </si>
  <si>
    <t>VBS Hink Stap Sprong</t>
  </si>
  <si>
    <t>089-86.53.53</t>
  </si>
  <si>
    <t>VKS De Beverburcht</t>
  </si>
  <si>
    <t>Eerste Straat 23</t>
  </si>
  <si>
    <t>089-56.71.66</t>
  </si>
  <si>
    <t>Nelisveld 5</t>
  </si>
  <si>
    <t>GBS De Maaskei</t>
  </si>
  <si>
    <t>De Belder 21</t>
  </si>
  <si>
    <t>089-56.53.47</t>
  </si>
  <si>
    <t>VBS De Wieken</t>
  </si>
  <si>
    <t>Kleine Scheurestraat 1</t>
  </si>
  <si>
    <t>089-70.15.54</t>
  </si>
  <si>
    <t>VBS De Bommesaar</t>
  </si>
  <si>
    <t>Meierstraat 46</t>
  </si>
  <si>
    <t>089-56.59.54</t>
  </si>
  <si>
    <t>Grauwe Torenwal 16</t>
  </si>
  <si>
    <t>089-46.50.81</t>
  </si>
  <si>
    <t>VBS De Kei</t>
  </si>
  <si>
    <t>Jef van Hoofstraat 3</t>
  </si>
  <si>
    <t>089-46.16.77</t>
  </si>
  <si>
    <t>VBS Don Bosco Gerdingen</t>
  </si>
  <si>
    <t>Schoolstraat 58</t>
  </si>
  <si>
    <t>089-46.39.40</t>
  </si>
  <si>
    <t>Opitterkiezel 240_A</t>
  </si>
  <si>
    <t>OPITTER</t>
  </si>
  <si>
    <t>089-86.43.53</t>
  </si>
  <si>
    <t>VBS Kadee Tongerlo</t>
  </si>
  <si>
    <t>Bosstraat 23</t>
  </si>
  <si>
    <t>089-86.69.16</t>
  </si>
  <si>
    <t>Breekiezel 27</t>
  </si>
  <si>
    <t>VBS Spelenderwijs</t>
  </si>
  <si>
    <t>Loostraat 13</t>
  </si>
  <si>
    <t>089-85.69.22</t>
  </si>
  <si>
    <t>VKS 't Reepje</t>
  </si>
  <si>
    <t>Sint-Laurensstraat 9</t>
  </si>
  <si>
    <t>012-23.85.52</t>
  </si>
  <si>
    <t>Kerkhenis 55</t>
  </si>
  <si>
    <t>012-80.02.71</t>
  </si>
  <si>
    <t>012-23.23.64</t>
  </si>
  <si>
    <t>VBS Sint-Lutgart</t>
  </si>
  <si>
    <t>Beemdstraat 4</t>
  </si>
  <si>
    <t>012-23.12.14</t>
  </si>
  <si>
    <t>VKS Campus "Sint-Jan"</t>
  </si>
  <si>
    <t>Sint-Jansstraat 15</t>
  </si>
  <si>
    <t>VKS De Puzzel</t>
  </si>
  <si>
    <t>Merestraat 24</t>
  </si>
  <si>
    <t>PIRINGEN</t>
  </si>
  <si>
    <t>012-26.16.12</t>
  </si>
  <si>
    <t>VKS Evermaruske</t>
  </si>
  <si>
    <t>Rechtstraat 22_A</t>
  </si>
  <si>
    <t>012-39.16.74</t>
  </si>
  <si>
    <t>Fonteinstraat 9</t>
  </si>
  <si>
    <t>VLIERMAALROOT</t>
  </si>
  <si>
    <t>011-37.95.62</t>
  </si>
  <si>
    <t>Brandstraat 3_A</t>
  </si>
  <si>
    <t>GUIGOVEN</t>
  </si>
  <si>
    <t>011-37.69.61</t>
  </si>
  <si>
    <t>Beukenlaan 35</t>
  </si>
  <si>
    <t>HOESELT</t>
  </si>
  <si>
    <t>089-41.67.77</t>
  </si>
  <si>
    <t>Beukenlaan 27</t>
  </si>
  <si>
    <t>089-41.49.10</t>
  </si>
  <si>
    <t>GBS Alt Hoeselt</t>
  </si>
  <si>
    <t>Sportpleinstraat 2</t>
  </si>
  <si>
    <t>012-23.75.16</t>
  </si>
  <si>
    <t>Nederstraat 30</t>
  </si>
  <si>
    <t>089-41.39.71</t>
  </si>
  <si>
    <t>VBS Sint-Mauritius</t>
  </si>
  <si>
    <t>Kloosterwal 10</t>
  </si>
  <si>
    <t>089-51.12.00</t>
  </si>
  <si>
    <t>VBS H. Graf</t>
  </si>
  <si>
    <t>Kloosterwal 11</t>
  </si>
  <si>
    <t>089-41.37.38</t>
  </si>
  <si>
    <t>Riemsterweg 273</t>
  </si>
  <si>
    <t>KLEINE-SPOUWEN</t>
  </si>
  <si>
    <t>089-41.72.54</t>
  </si>
  <si>
    <t>Frans-Ceulemansstraat 2</t>
  </si>
  <si>
    <t>GROTE-SPOUWEN</t>
  </si>
  <si>
    <t>012-45.22.35</t>
  </si>
  <si>
    <t>VBS De Breg</t>
  </si>
  <si>
    <t>Winkelomstraat 10</t>
  </si>
  <si>
    <t>EIGENBILZEN</t>
  </si>
  <si>
    <t>089-51.51.02</t>
  </si>
  <si>
    <t>Appelboomgaardstraat 7</t>
  </si>
  <si>
    <t>MUNSTERBILZEN</t>
  </si>
  <si>
    <t>089-41.62.69</t>
  </si>
  <si>
    <t>SBS Munsterbilzen-Hoelbeek-Martenslinde</t>
  </si>
  <si>
    <t>Appelboomgaardstraat 9</t>
  </si>
  <si>
    <t>089-50.28.57</t>
  </si>
  <si>
    <t>Vrije Basisschool 't Kerkveldje</t>
  </si>
  <si>
    <t>Kloosterstraat 18</t>
  </si>
  <si>
    <t>012-45.39.40</t>
  </si>
  <si>
    <t>Klein Lafeltstraat 2</t>
  </si>
  <si>
    <t>Maastrichterweg 261</t>
  </si>
  <si>
    <t>VBS De Bolster</t>
  </si>
  <si>
    <t>Heirbaan 81</t>
  </si>
  <si>
    <t>NEERHAREN</t>
  </si>
  <si>
    <t>089-71.64.63</t>
  </si>
  <si>
    <t>VBS 't Bieske</t>
  </si>
  <si>
    <t>Biesweg 14</t>
  </si>
  <si>
    <t>GELLIK</t>
  </si>
  <si>
    <t>089-71.30.35</t>
  </si>
  <si>
    <t>VKS 't Regenboogje</t>
  </si>
  <si>
    <t>Nelissenlaan 13</t>
  </si>
  <si>
    <t>012-45.53.64</t>
  </si>
  <si>
    <t>VBS Het Wezeltje</t>
  </si>
  <si>
    <t>Berenhofstraat 32</t>
  </si>
  <si>
    <t>VELDWEZELT</t>
  </si>
  <si>
    <t>089-71.68.95</t>
  </si>
  <si>
    <t>Wijnstraat 2</t>
  </si>
  <si>
    <t>Kleinmeersstraat 1</t>
  </si>
  <si>
    <t>012-80.02.78</t>
  </si>
  <si>
    <t>Gemeentelijke Basisschool Vreren</t>
  </si>
  <si>
    <t>Vrerenstraat 16</t>
  </si>
  <si>
    <t>VREREN</t>
  </si>
  <si>
    <t>012-80.02.65</t>
  </si>
  <si>
    <t>GBS De Driesprong</t>
  </si>
  <si>
    <t>Kattestraat 7</t>
  </si>
  <si>
    <t>012-26.88.10</t>
  </si>
  <si>
    <t>VBS Den Dries-Trudo-Jekerdal</t>
  </si>
  <si>
    <t>Nieuweweg 11</t>
  </si>
  <si>
    <t>012-45.21.30</t>
  </si>
  <si>
    <t>VBS Sint-Jozef De Plank</t>
  </si>
  <si>
    <t>De Plank 81</t>
  </si>
  <si>
    <t>VOEREN</t>
  </si>
  <si>
    <t>04-381.10.59</t>
  </si>
  <si>
    <t>Provinciale Basisschool</t>
  </si>
  <si>
    <t>Hoeneveldje 1</t>
  </si>
  <si>
    <t>'S GRAVENVOEREN</t>
  </si>
  <si>
    <t>04-381.91.01</t>
  </si>
  <si>
    <t>VBS 't Zonnetje</t>
  </si>
  <si>
    <t>Schoolstraat 8</t>
  </si>
  <si>
    <t>011-68.33.80</t>
  </si>
  <si>
    <t>Vrije Basisschool Sint- Rita</t>
  </si>
  <si>
    <t>Gazometerstraat 5</t>
  </si>
  <si>
    <t>011-68.93.71</t>
  </si>
  <si>
    <t>GO! basisschool Wilderen</t>
  </si>
  <si>
    <t>Zoutleeuwsesteenweg 135</t>
  </si>
  <si>
    <t>DURAS</t>
  </si>
  <si>
    <t>011-68.42.31</t>
  </si>
  <si>
    <t>GKS Goudhaantje</t>
  </si>
  <si>
    <t>Molenstraat 8</t>
  </si>
  <si>
    <t>BINDERVELD</t>
  </si>
  <si>
    <t>011-68.19.94</t>
  </si>
  <si>
    <t>VBS Het Blavierke</t>
  </si>
  <si>
    <t>Stokstraat 1</t>
  </si>
  <si>
    <t>ZEPPEREN</t>
  </si>
  <si>
    <t>011-71.90.00</t>
  </si>
  <si>
    <t>Kapelhof 8</t>
  </si>
  <si>
    <t>BRUSTEM</t>
  </si>
  <si>
    <t>011-68.39.50</t>
  </si>
  <si>
    <t>VBS 't Nieverke</t>
  </si>
  <si>
    <t>Kerkstraat 126</t>
  </si>
  <si>
    <t>NIEUWERKERKEN</t>
  </si>
  <si>
    <t>011-68.99.87</t>
  </si>
  <si>
    <t>VBS 't Laantje</t>
  </si>
  <si>
    <t>St. Aldegondislaan 2</t>
  </si>
  <si>
    <t>011-31.22.33</t>
  </si>
  <si>
    <t>Schoolstraat 13</t>
  </si>
  <si>
    <t>011-31.26.85</t>
  </si>
  <si>
    <t>VBS De Kleine Reus</t>
  </si>
  <si>
    <t>Parkstraat 11</t>
  </si>
  <si>
    <t>011-31.57.67</t>
  </si>
  <si>
    <t>Motstraat 10</t>
  </si>
  <si>
    <t>011-31.67.17</t>
  </si>
  <si>
    <t>VBS De Kameleon</t>
  </si>
  <si>
    <t>Pastorijstraat 23</t>
  </si>
  <si>
    <t>SINT-LAMBRECHTS-HERK</t>
  </si>
  <si>
    <t>011-31.37.31</t>
  </si>
  <si>
    <t>Bloemenstraat 1</t>
  </si>
  <si>
    <t>012-74.26.89</t>
  </si>
  <si>
    <t>Nieuwland 12_A</t>
  </si>
  <si>
    <t>VBS De Letterboom</t>
  </si>
  <si>
    <t>Jesserenstraat 57</t>
  </si>
  <si>
    <t>012-74.30.68</t>
  </si>
  <si>
    <t>Tongersesteenweg 332_A</t>
  </si>
  <si>
    <t>BOMMERSHOVEN</t>
  </si>
  <si>
    <t>012-74.17.82</t>
  </si>
  <si>
    <t>Vrije Basisschool Het Appelmanneke</t>
  </si>
  <si>
    <t>Langegrachtstraat 1</t>
  </si>
  <si>
    <t>HOEPERTINGEN</t>
  </si>
  <si>
    <t>012-74.40.24</t>
  </si>
  <si>
    <t>VBS Centrale Vrije School</t>
  </si>
  <si>
    <t>Ridderstraat 13</t>
  </si>
  <si>
    <t>011-48.65.74</t>
  </si>
  <si>
    <t>GO! BS De Groeiboog</t>
  </si>
  <si>
    <t>Houtstraat 117</t>
  </si>
  <si>
    <t>JEUK</t>
  </si>
  <si>
    <t>011-48.69.24</t>
  </si>
  <si>
    <t>Haardstraat 20</t>
  </si>
  <si>
    <t>011-54.46.76</t>
  </si>
  <si>
    <t>Slinkerstraat 62</t>
  </si>
  <si>
    <t>011-54.02.58</t>
  </si>
  <si>
    <t>Hanekapstraat 8</t>
  </si>
  <si>
    <t>VBS Boudewijnschool</t>
  </si>
  <si>
    <t>Einde 5</t>
  </si>
  <si>
    <t>011-54.46.74</t>
  </si>
  <si>
    <t>VLS De Speling</t>
  </si>
  <si>
    <t>011-54.42.24</t>
  </si>
  <si>
    <t>VBS Sint-Jan</t>
  </si>
  <si>
    <t>Kerkweg 22</t>
  </si>
  <si>
    <t>011-34.42.20</t>
  </si>
  <si>
    <t>VBS Lommel-West</t>
  </si>
  <si>
    <t>Godfried Bomansstraat 17</t>
  </si>
  <si>
    <t>011-54.03.50</t>
  </si>
  <si>
    <t>VBS De Klimtoren</t>
  </si>
  <si>
    <t>Luikersteenweg 243</t>
  </si>
  <si>
    <t>011-64.03.18</t>
  </si>
  <si>
    <t>VKS De Speling</t>
  </si>
  <si>
    <t>Kloosterstraat 11</t>
  </si>
  <si>
    <t>011-54.08.56</t>
  </si>
  <si>
    <t>GBS 't Stekske</t>
  </si>
  <si>
    <t>Luikersteenweg 447</t>
  </si>
  <si>
    <t>011-64.23.77</t>
  </si>
  <si>
    <t>VBS 't Leer-rijk</t>
  </si>
  <si>
    <t>Schoolstraat 16</t>
  </si>
  <si>
    <t>013-55.40.37</t>
  </si>
  <si>
    <t>Diestsesteenweg 11</t>
  </si>
  <si>
    <t>013-55.29.66</t>
  </si>
  <si>
    <t>VBS De Zeppelin</t>
  </si>
  <si>
    <t>Dorpsstraat 29</t>
  </si>
  <si>
    <t>DONK</t>
  </si>
  <si>
    <t>013-44.40.22</t>
  </si>
  <si>
    <t>Kerkstraat 19</t>
  </si>
  <si>
    <t>SCHULEN</t>
  </si>
  <si>
    <t>013-55.40.29</t>
  </si>
  <si>
    <t>Kapelstraat 28</t>
  </si>
  <si>
    <t>013-55.45.93</t>
  </si>
  <si>
    <t>VBS Stevoort</t>
  </si>
  <si>
    <t>Kolmenstraat 7</t>
  </si>
  <si>
    <t>STEVOORT</t>
  </si>
  <si>
    <t>011-31.41.54</t>
  </si>
  <si>
    <t>Geneikenstraat 15</t>
  </si>
  <si>
    <t>VBS Domino Genenbos</t>
  </si>
  <si>
    <t>Genenbosstraat 82</t>
  </si>
  <si>
    <t>011-42.48.80</t>
  </si>
  <si>
    <t>VBS 't Klinkertje</t>
  </si>
  <si>
    <t>Sint-Trudostraat 9</t>
  </si>
  <si>
    <t>013-44.15.21</t>
  </si>
  <si>
    <t>VLS De Buiteling</t>
  </si>
  <si>
    <t>Meldertsesteenweg 13</t>
  </si>
  <si>
    <t>011-42.69.98</t>
  </si>
  <si>
    <t>VKS Hand in Hand</t>
  </si>
  <si>
    <t>011-36.46.46</t>
  </si>
  <si>
    <t>Bogaarsveldstraat 20</t>
  </si>
  <si>
    <t>011-49.33.70</t>
  </si>
  <si>
    <t>Koerselsesteenweg 25</t>
  </si>
  <si>
    <t>VBS Het Mozaïek</t>
  </si>
  <si>
    <t>BEVERLO</t>
  </si>
  <si>
    <t>011-42.82.92</t>
  </si>
  <si>
    <t>VBS Westakker</t>
  </si>
  <si>
    <t>Onderwijsstraat 15</t>
  </si>
  <si>
    <t>011-34.42.27</t>
  </si>
  <si>
    <t>GBS De Hoeksteen</t>
  </si>
  <si>
    <t>Vossenhoek 10</t>
  </si>
  <si>
    <t>011-34.46.21</t>
  </si>
  <si>
    <t>Poststraat 6</t>
  </si>
  <si>
    <t>013-66.57.87</t>
  </si>
  <si>
    <t>Schoolstraat 7</t>
  </si>
  <si>
    <t>011-34.38.01</t>
  </si>
  <si>
    <t>Diestersteenweg 13</t>
  </si>
  <si>
    <t>Diestersteenweg 7</t>
  </si>
  <si>
    <t>011-34.31.34</t>
  </si>
  <si>
    <t>Pastoor Aertsstraat 26</t>
  </si>
  <si>
    <t>Kerkstraat 4_B</t>
  </si>
  <si>
    <t>VBS De Lettertrein</t>
  </si>
  <si>
    <t>Lindenstraat 5</t>
  </si>
  <si>
    <t>013-33.75.19</t>
  </si>
  <si>
    <t>VBS Wereldwijzer</t>
  </si>
  <si>
    <t>Hofstraat 92</t>
  </si>
  <si>
    <t>013-66.31.71</t>
  </si>
  <si>
    <t>Schoterweg 284_A</t>
  </si>
  <si>
    <t>013-67.17.59</t>
  </si>
  <si>
    <t>VKS Wiebelwoud</t>
  </si>
  <si>
    <t>Kerkstraat 4_C</t>
  </si>
  <si>
    <t>GBS De Schans</t>
  </si>
  <si>
    <t>Veerledorp 18</t>
  </si>
  <si>
    <t>014-84.12.80</t>
  </si>
  <si>
    <t>Veerledorp 39</t>
  </si>
  <si>
    <t>014-84.13.96</t>
  </si>
  <si>
    <t>Bevrijdingslaan 255</t>
  </si>
  <si>
    <t>Smissestraat 50</t>
  </si>
  <si>
    <t>LAAKDAL</t>
  </si>
  <si>
    <t>013-66.12.59</t>
  </si>
  <si>
    <t>Meerlaarstraat 95</t>
  </si>
  <si>
    <t>013-66.17.27</t>
  </si>
  <si>
    <t>Schoolstraat 42</t>
  </si>
  <si>
    <t>EINDHOUT</t>
  </si>
  <si>
    <t>014-86.63.40</t>
  </si>
  <si>
    <t>VBS Christus-Koning Sint-Lodewijscollege</t>
  </si>
  <si>
    <t>Gerard Davidstraat 6</t>
  </si>
  <si>
    <t>050-31.16.39</t>
  </si>
  <si>
    <t>VBS SLHD De Lenaard</t>
  </si>
  <si>
    <t>Sint-Lenardsstraat 58</t>
  </si>
  <si>
    <t>DUDZELE</t>
  </si>
  <si>
    <t>050-59.94.78</t>
  </si>
  <si>
    <t>VBS SLHD De Komme</t>
  </si>
  <si>
    <t>Ronsaardbekestraat 57</t>
  </si>
  <si>
    <t>050-33.56.97</t>
  </si>
  <si>
    <t>VBS SLHD Brugge A</t>
  </si>
  <si>
    <t>Sint-Jansstraat 16</t>
  </si>
  <si>
    <t>050-33.15.43</t>
  </si>
  <si>
    <t>VBS Het Kleurenpalet</t>
  </si>
  <si>
    <t>Zilverstraat 26</t>
  </si>
  <si>
    <t>050-33.19.43</t>
  </si>
  <si>
    <t>Blankenbergse Steenweg 219</t>
  </si>
  <si>
    <t>VBS SLHD Sint-Leo Sint-Pieters (afd.B)</t>
  </si>
  <si>
    <t>Potentestraat 28</t>
  </si>
  <si>
    <t>VLS SLHD Brugge B</t>
  </si>
  <si>
    <t>VBS Sint-Andreas - Brugge</t>
  </si>
  <si>
    <t>Garenmarkt 8</t>
  </si>
  <si>
    <t>050-47.09.67</t>
  </si>
  <si>
    <t>Kortrijksestraat 47_G</t>
  </si>
  <si>
    <t>VBS De Vaart</t>
  </si>
  <si>
    <t>Patersonstraat 98</t>
  </si>
  <si>
    <t>050-82.62.67</t>
  </si>
  <si>
    <t>VBS Sint-Maartensschool Loppem</t>
  </si>
  <si>
    <t>Ieperweg 9</t>
  </si>
  <si>
    <t>LOPPEM</t>
  </si>
  <si>
    <t>050-36.42.00</t>
  </si>
  <si>
    <t>Schooldreef 5</t>
  </si>
  <si>
    <t>050-78.88.91</t>
  </si>
  <si>
    <t>GBS De Notelaar</t>
  </si>
  <si>
    <t>Knesselarestraat 28</t>
  </si>
  <si>
    <t>050-78.88.32</t>
  </si>
  <si>
    <t>SINT-JORIS</t>
  </si>
  <si>
    <t>050-78.99.66</t>
  </si>
  <si>
    <t>VBS Baliebrugge</t>
  </si>
  <si>
    <t>Torhoutsestraat 268</t>
  </si>
  <si>
    <t>050-27.59.63</t>
  </si>
  <si>
    <t>VBS De Kiem</t>
  </si>
  <si>
    <t>Leegtestraat 1</t>
  </si>
  <si>
    <t>050-27.88.50</t>
  </si>
  <si>
    <t>VBS De Sprong</t>
  </si>
  <si>
    <t>WAARDAMME</t>
  </si>
  <si>
    <t>050-27.76.95</t>
  </si>
  <si>
    <t>051-65.68.52</t>
  </si>
  <si>
    <t>Balgerhoekstraat 80</t>
  </si>
  <si>
    <t>Beernemsteenweg 117</t>
  </si>
  <si>
    <t>VLS De Regenboog</t>
  </si>
  <si>
    <t>Regenboogstraat 50</t>
  </si>
  <si>
    <t>ZWEVEZELE</t>
  </si>
  <si>
    <t>051-61.27.39</t>
  </si>
  <si>
    <t>VBS De Vlieger &amp; De Horizon</t>
  </si>
  <si>
    <t>Sint-Jozefsstraat 7_A</t>
  </si>
  <si>
    <t>051-61.13.09</t>
  </si>
  <si>
    <t>Beverenstraat 18</t>
  </si>
  <si>
    <t>VBS 'tVlot</t>
  </si>
  <si>
    <t>Statiestraat 38</t>
  </si>
  <si>
    <t>051-72.62.21</t>
  </si>
  <si>
    <t>VBS De Kiem A</t>
  </si>
  <si>
    <t>Pensionaatstraat 23</t>
  </si>
  <si>
    <t>RUISELEDE</t>
  </si>
  <si>
    <t>051-68.94.31</t>
  </si>
  <si>
    <t>Brandstraat 24</t>
  </si>
  <si>
    <t>051-68.73.37</t>
  </si>
  <si>
    <t>VBS De Kiem B</t>
  </si>
  <si>
    <t>051-68.70.37</t>
  </si>
  <si>
    <t>Herderstraat 1</t>
  </si>
  <si>
    <t>050-22.05.46</t>
  </si>
  <si>
    <t>VBS De Revinze</t>
  </si>
  <si>
    <t>Revinzestraat 35</t>
  </si>
  <si>
    <t>050-21.13.21</t>
  </si>
  <si>
    <t>Sint-Henricusstraat 4</t>
  </si>
  <si>
    <t>051-72.36.43</t>
  </si>
  <si>
    <t>VBS Wijnendale</t>
  </si>
  <si>
    <t>Kloosterstraat 5</t>
  </si>
  <si>
    <t>050-21.19.79</t>
  </si>
  <si>
    <t>Bruggestraat 23</t>
  </si>
  <si>
    <t>Handzamestraat 14</t>
  </si>
  <si>
    <t>KORTEMARK</t>
  </si>
  <si>
    <t>051-56.91.66</t>
  </si>
  <si>
    <t>VBS Elle</t>
  </si>
  <si>
    <t>Ieperstraat 47</t>
  </si>
  <si>
    <t>051-56.93.72</t>
  </si>
  <si>
    <t>VBS De Tweesprong</t>
  </si>
  <si>
    <t>Kronevoordestraat 62</t>
  </si>
  <si>
    <t>HANDZAME</t>
  </si>
  <si>
    <t>051-56.84.57</t>
  </si>
  <si>
    <t>GBS De Kreke</t>
  </si>
  <si>
    <t>Torhoutstraat 38</t>
  </si>
  <si>
    <t>051-56.66.15</t>
  </si>
  <si>
    <t>Bruggestraat 24</t>
  </si>
  <si>
    <t>VBS Schooltrio</t>
  </si>
  <si>
    <t>Smissestraat 7</t>
  </si>
  <si>
    <t>KLERKEN</t>
  </si>
  <si>
    <t>051-50.41.52</t>
  </si>
  <si>
    <t>VBS Houthulst</t>
  </si>
  <si>
    <t>Terreststraat 4_D</t>
  </si>
  <si>
    <t>HOUTHULST</t>
  </si>
  <si>
    <t>051-70.24.75</t>
  </si>
  <si>
    <t>Kouterstraat 28_b</t>
  </si>
  <si>
    <t>Roeselarestraat 18</t>
  </si>
  <si>
    <t>ESEN</t>
  </si>
  <si>
    <t>Beerststraat 36</t>
  </si>
  <si>
    <t>VLADSLO</t>
  </si>
  <si>
    <t>051-50.38.12</t>
  </si>
  <si>
    <t>Nieuwpoortstraat 4</t>
  </si>
  <si>
    <t>PERVIJZE</t>
  </si>
  <si>
    <t>051-55.50.62</t>
  </si>
  <si>
    <t>VBS Woumen</t>
  </si>
  <si>
    <t>Iepersteenweg 8</t>
  </si>
  <si>
    <t>WOUMEN</t>
  </si>
  <si>
    <t>051-50.38.65</t>
  </si>
  <si>
    <t>Mgr. Schottestraat 3_b</t>
  </si>
  <si>
    <t>051-62.71.34</t>
  </si>
  <si>
    <t>Hoogstraat 15</t>
  </si>
  <si>
    <t>ALVERINGEM</t>
  </si>
  <si>
    <t>058-28.91.03</t>
  </si>
  <si>
    <t>GBS Spelenderwijs</t>
  </si>
  <si>
    <t>Nieuwstraat 50</t>
  </si>
  <si>
    <t>058-28.89.48</t>
  </si>
  <si>
    <t>Gistelse Steenweg 440</t>
  </si>
  <si>
    <t>050-40.68.90</t>
  </si>
  <si>
    <t>VBS Sint-Lodewijkscollege</t>
  </si>
  <si>
    <t>Doornstraat 3</t>
  </si>
  <si>
    <t>050-40.68.77</t>
  </si>
  <si>
    <t>VBS Sint-Lodewijkscollege-afd.Zandstraat</t>
  </si>
  <si>
    <t>Zandstraat 69</t>
  </si>
  <si>
    <t>050-31.63.22</t>
  </si>
  <si>
    <t>Koningin Astridlaan 4</t>
  </si>
  <si>
    <t>Spoorwegstraat 250</t>
  </si>
  <si>
    <t>050-39.45.93</t>
  </si>
  <si>
    <t>SBS De Triangel</t>
  </si>
  <si>
    <t>Diksmuidse Heerweg 159</t>
  </si>
  <si>
    <t>050-39.13.23</t>
  </si>
  <si>
    <t>Westernieuwweg 5</t>
  </si>
  <si>
    <t>VBS Het Dorp</t>
  </si>
  <si>
    <t>Groenestraat 29</t>
  </si>
  <si>
    <t>050-20.93.40</t>
  </si>
  <si>
    <t>Pastoor Staelensstraat 3_A</t>
  </si>
  <si>
    <t>VELDEGEM</t>
  </si>
  <si>
    <t>050-27.62.12</t>
  </si>
  <si>
    <t>Kapellestraat 16</t>
  </si>
  <si>
    <t>050-81.27.14</t>
  </si>
  <si>
    <t>Vedastusstraat 96</t>
  </si>
  <si>
    <t>ZERKEGEM</t>
  </si>
  <si>
    <t>050-81.18.10</t>
  </si>
  <si>
    <t>VBS 't Boompje</t>
  </si>
  <si>
    <t>Cathilleweg 82</t>
  </si>
  <si>
    <t>STALHILLE</t>
  </si>
  <si>
    <t>050-81.42.98</t>
  </si>
  <si>
    <t>VBS H.Familie</t>
  </si>
  <si>
    <t>Stedebeekpad 2</t>
  </si>
  <si>
    <t>059-26.52.55</t>
  </si>
  <si>
    <t>Gravenbos 6</t>
  </si>
  <si>
    <t>059-27.63.63</t>
  </si>
  <si>
    <t>VBS Driespan</t>
  </si>
  <si>
    <t>Tempeldreef 6</t>
  </si>
  <si>
    <t>059-27.83.40</t>
  </si>
  <si>
    <t>Vrijheidsstraat 1</t>
  </si>
  <si>
    <t>Stationsstraat 1_A</t>
  </si>
  <si>
    <t>Westkerkestraat 53</t>
  </si>
  <si>
    <t>059-29.92.98</t>
  </si>
  <si>
    <t>VBS de Fonkel</t>
  </si>
  <si>
    <t>AARTRIJKE</t>
  </si>
  <si>
    <t>050-24.11.31</t>
  </si>
  <si>
    <t>Koekelarestraat 14</t>
  </si>
  <si>
    <t>051-58.90.26</t>
  </si>
  <si>
    <t>Pastoor de Neveplein 18</t>
  </si>
  <si>
    <t>050-60.07.09</t>
  </si>
  <si>
    <t>Kragendijk 182</t>
  </si>
  <si>
    <t>VBS Sint-Margaretaschool</t>
  </si>
  <si>
    <t>Sportlaan 8</t>
  </si>
  <si>
    <t>050-60.05.06</t>
  </si>
  <si>
    <t>Keuvelhoekstraat 100</t>
  </si>
  <si>
    <t>050-60.43.10</t>
  </si>
  <si>
    <t>VBS H-Hart</t>
  </si>
  <si>
    <t>Jef Mennekenslaan 3</t>
  </si>
  <si>
    <t>050-60.04.72</t>
  </si>
  <si>
    <t>De Linde 94</t>
  </si>
  <si>
    <t>050-35.14.25</t>
  </si>
  <si>
    <t>VLS Sint-Andreaslyceum</t>
  </si>
  <si>
    <t>Fortuinstraat 29</t>
  </si>
  <si>
    <t>050-28.85.10</t>
  </si>
  <si>
    <t>Collegestraat 24_BI</t>
  </si>
  <si>
    <t>050-37.34.78</t>
  </si>
  <si>
    <t>VBS OLVA De Meersen</t>
  </si>
  <si>
    <t>Astridlaan 400</t>
  </si>
  <si>
    <t>050-35.15.97</t>
  </si>
  <si>
    <t>Sint-Katarinastraat 132</t>
  </si>
  <si>
    <t>VBS OLVA Steenbrugge</t>
  </si>
  <si>
    <t>Baron Ruzettelaan 439</t>
  </si>
  <si>
    <t>050-35.81.18</t>
  </si>
  <si>
    <t>Bruggestraat 30_A</t>
  </si>
  <si>
    <t>Kloosterstraat 4_A</t>
  </si>
  <si>
    <t>GBS Het Spoor</t>
  </si>
  <si>
    <t>Stationsstraat 13</t>
  </si>
  <si>
    <t>050-35.04.15</t>
  </si>
  <si>
    <t>VBS Onze-Lievevrouwecollege-afd.Vivenkap</t>
  </si>
  <si>
    <t>Bradericplein 16_A</t>
  </si>
  <si>
    <t>DAMME</t>
  </si>
  <si>
    <t>050-35.47.87</t>
  </si>
  <si>
    <t>LAPSCHEURE</t>
  </si>
  <si>
    <t>050-50.10.41</t>
  </si>
  <si>
    <t>Weststraat 117</t>
  </si>
  <si>
    <t>VBS Sint-Jozef Sint-Pieter Campus Schaap</t>
  </si>
  <si>
    <t>Schaapstraat 8</t>
  </si>
  <si>
    <t>050-41.44.80</t>
  </si>
  <si>
    <t>GBS Brugge-Noord</t>
  </si>
  <si>
    <t>Stationsstraat 25</t>
  </si>
  <si>
    <t>LISSEWEGE</t>
  </si>
  <si>
    <t>050-54.48.28</t>
  </si>
  <si>
    <t>VBS De Lisblomme</t>
  </si>
  <si>
    <t>Zeebruggelaan 41</t>
  </si>
  <si>
    <t>050-55.10.71</t>
  </si>
  <si>
    <t>VBS Roezemoes</t>
  </si>
  <si>
    <t>Zustersstraat 9</t>
  </si>
  <si>
    <t>ZEEBRUGGE</t>
  </si>
  <si>
    <t>050-54.50.96</t>
  </si>
  <si>
    <t>GBS Het Anker</t>
  </si>
  <si>
    <t>Pannenstraat 132</t>
  </si>
  <si>
    <t>050-63.08.70</t>
  </si>
  <si>
    <t>Stadhuisstraat 4</t>
  </si>
  <si>
    <t>GO! BS Freinet De Zonnebloem</t>
  </si>
  <si>
    <t>Ieperstraat 5</t>
  </si>
  <si>
    <t>059-80.78.75</t>
  </si>
  <si>
    <t>Stuiverstraat 81</t>
  </si>
  <si>
    <t>059-70.87.46</t>
  </si>
  <si>
    <t>GO! basisschool Kroonlaan</t>
  </si>
  <si>
    <t>Kroonlaan 18</t>
  </si>
  <si>
    <t>059-70.42.95</t>
  </si>
  <si>
    <t>GO! basisschool August Vermeylen</t>
  </si>
  <si>
    <t>Schermplantenstraat 36</t>
  </si>
  <si>
    <t>059-70.95.12</t>
  </si>
  <si>
    <t>GO! BS de morootjes</t>
  </si>
  <si>
    <t>Thomas Van Loostraat 56</t>
  </si>
  <si>
    <t>059-32.27.45</t>
  </si>
  <si>
    <t>059-26.82.75</t>
  </si>
  <si>
    <t>Guido Gezellestraat 19</t>
  </si>
  <si>
    <t>059-50.22.97</t>
  </si>
  <si>
    <t>Aartshertoginnestraat 38</t>
  </si>
  <si>
    <t>Gerststraat 109</t>
  </si>
  <si>
    <t>059-70.07.75</t>
  </si>
  <si>
    <t>VBS O.-L.-Vrouwecollege</t>
  </si>
  <si>
    <t>Lijsterbeslaan 5</t>
  </si>
  <si>
    <t>059-70.99.15</t>
  </si>
  <si>
    <t>VBS Sint-Andreas</t>
  </si>
  <si>
    <t>Schapenstraat 32</t>
  </si>
  <si>
    <t>059-70.67.68</t>
  </si>
  <si>
    <t>Aartshertogstraat 26</t>
  </si>
  <si>
    <t>059-50.55.47</t>
  </si>
  <si>
    <t>Steensedijk 151_1</t>
  </si>
  <si>
    <t>059-42.75.27</t>
  </si>
  <si>
    <t>VBS Onze-Lieve-Vrouwecollege</t>
  </si>
  <si>
    <t>Kaaistraat 22</t>
  </si>
  <si>
    <t>059-70.20.03</t>
  </si>
  <si>
    <t>Stanleylaan 55</t>
  </si>
  <si>
    <t>059-32.24.67</t>
  </si>
  <si>
    <t>Peter Benoitlaan 15</t>
  </si>
  <si>
    <t>BREDENE</t>
  </si>
  <si>
    <t>059-32.24.87</t>
  </si>
  <si>
    <t>Nukkerstraat 106</t>
  </si>
  <si>
    <t>059-32.23.45</t>
  </si>
  <si>
    <t>VLS (CKG)</t>
  </si>
  <si>
    <t>Prinses Elisabethlaan 1</t>
  </si>
  <si>
    <t>059-32.24.84</t>
  </si>
  <si>
    <t>VBS H.Hart</t>
  </si>
  <si>
    <t>Kerkstraat 70</t>
  </si>
  <si>
    <t>WENDUINE</t>
  </si>
  <si>
    <t>050-41.69.68</t>
  </si>
  <si>
    <t>GBS 't Klavertje</t>
  </si>
  <si>
    <t>Brugsesteenweg 2</t>
  </si>
  <si>
    <t>050-41.33.17</t>
  </si>
  <si>
    <t>Nieuwe Steenweg 37</t>
  </si>
  <si>
    <t>ZUIENKERKE</t>
  </si>
  <si>
    <t>050-41.84.30</t>
  </si>
  <si>
    <t>Grotestraat 18</t>
  </si>
  <si>
    <t>VBS Heideschool</t>
  </si>
  <si>
    <t>Heidelaan 24</t>
  </si>
  <si>
    <t>059-23.77.05</t>
  </si>
  <si>
    <t>Kerkstraat 41_A</t>
  </si>
  <si>
    <t>MIDDELKERKE</t>
  </si>
  <si>
    <t>059-30.19.39</t>
  </si>
  <si>
    <t>GBS Middelkerke 1</t>
  </si>
  <si>
    <t>Onderwijsstraat 5</t>
  </si>
  <si>
    <t>059-30.70.30</t>
  </si>
  <si>
    <t>GBS Middelkerke 2</t>
  </si>
  <si>
    <t>Bonte Pierstraat 22</t>
  </si>
  <si>
    <t>LEFFINGE</t>
  </si>
  <si>
    <t>059-30.29.41</t>
  </si>
  <si>
    <t>Santhovenstraat 1_B</t>
  </si>
  <si>
    <t>LOMBARDSIJDE</t>
  </si>
  <si>
    <t>058-23.56.35</t>
  </si>
  <si>
    <t>VBS St-Lutgardis</t>
  </si>
  <si>
    <t>Westendelaan 344</t>
  </si>
  <si>
    <t>WESTENDE</t>
  </si>
  <si>
    <t>058-23.35.34</t>
  </si>
  <si>
    <t>VBS Nieuwpoort Stella Maris</t>
  </si>
  <si>
    <t>Willem De Roolaan 72</t>
  </si>
  <si>
    <t>058-23.22.11</t>
  </si>
  <si>
    <t>GBS De Pagaaier</t>
  </si>
  <si>
    <t>Sint-Jorisplein 31</t>
  </si>
  <si>
    <t>058-23.51.34</t>
  </si>
  <si>
    <t>Vrijheidstraat 8</t>
  </si>
  <si>
    <t>OOSTDUINKERKE</t>
  </si>
  <si>
    <t>058-51.55.72</t>
  </si>
  <si>
    <t>Dorpsstraat 4</t>
  </si>
  <si>
    <t>058-51.43.49</t>
  </si>
  <si>
    <t>Helvetiastraat 28</t>
  </si>
  <si>
    <t>058-52.34.18</t>
  </si>
  <si>
    <t>Abdijstraat 101</t>
  </si>
  <si>
    <t>058-51.18.28</t>
  </si>
  <si>
    <t>Kloosterweg 2</t>
  </si>
  <si>
    <t>058-41.50.25</t>
  </si>
  <si>
    <t>VBS Immaculata</t>
  </si>
  <si>
    <t>E. D'Arripelaan 2</t>
  </si>
  <si>
    <t>058-41.24.00</t>
  </si>
  <si>
    <t>GBS De Leerplaneet</t>
  </si>
  <si>
    <t>Dorpsstraat 24</t>
  </si>
  <si>
    <t>ADINKERKE</t>
  </si>
  <si>
    <t>058-41.27.10</t>
  </si>
  <si>
    <t>VBS Houtmarkt 64</t>
  </si>
  <si>
    <t>Houtmarkt 14</t>
  </si>
  <si>
    <t>Brugse Steenweg 77</t>
  </si>
  <si>
    <t>058-31.26.73</t>
  </si>
  <si>
    <t>VBS Nieuwstad - Bulskamp</t>
  </si>
  <si>
    <t>Groeneplaats 1_A</t>
  </si>
  <si>
    <t>VINKEM</t>
  </si>
  <si>
    <t>058-29.83.80</t>
  </si>
  <si>
    <t>VBS Het Talent Houtem</t>
  </si>
  <si>
    <t>Kerkhoek 8</t>
  </si>
  <si>
    <t>HOUTEM</t>
  </si>
  <si>
    <t>058-29.90.25</t>
  </si>
  <si>
    <t>Vrije Basisschool Damiaanschool</t>
  </si>
  <si>
    <t>Pottelberg 15_A</t>
  </si>
  <si>
    <t>056-21.67.14</t>
  </si>
  <si>
    <t>VBS Sint- Theresia</t>
  </si>
  <si>
    <t>Oudenaardsesteenweg 204</t>
  </si>
  <si>
    <t>056-25.38.36</t>
  </si>
  <si>
    <t>Krysantenlaan 6</t>
  </si>
  <si>
    <t>056-22.50.27</t>
  </si>
  <si>
    <t>Kollegestraat 8</t>
  </si>
  <si>
    <t>Plein 9</t>
  </si>
  <si>
    <t>056-22.66.39</t>
  </si>
  <si>
    <t>VBS O.L.V.Van Vlaanderen</t>
  </si>
  <si>
    <t>Beverlaai 75</t>
  </si>
  <si>
    <t>Sint-Anna 41</t>
  </si>
  <si>
    <t>VBS Sint-Paulus</t>
  </si>
  <si>
    <t>056-21.32.10</t>
  </si>
  <si>
    <t>VBS Pius X</t>
  </si>
  <si>
    <t>Sint-Elooisdreef 56_A</t>
  </si>
  <si>
    <t>056-35.57.40</t>
  </si>
  <si>
    <t>VBS Rodenburg</t>
  </si>
  <si>
    <t>Rodenburgplein 31</t>
  </si>
  <si>
    <t>056-21.17.37</t>
  </si>
  <si>
    <t>Lauwsestraat 11</t>
  </si>
  <si>
    <t>AALBEKE</t>
  </si>
  <si>
    <t>056-41.03.75</t>
  </si>
  <si>
    <t>VBS De Stap</t>
  </si>
  <si>
    <t>Wevelgemstraat 2_A</t>
  </si>
  <si>
    <t>056-41.34.97</t>
  </si>
  <si>
    <t>Hospitaalstraat 14</t>
  </si>
  <si>
    <t>Kasteeldreef 5</t>
  </si>
  <si>
    <t>GBS Barthel</t>
  </si>
  <si>
    <t>Moeskroenstraat 525</t>
  </si>
  <si>
    <t>056-41.47.88</t>
  </si>
  <si>
    <t>Bellegemkerkdreef 1</t>
  </si>
  <si>
    <t>BELLEGEM</t>
  </si>
  <si>
    <t>056-21.56.80</t>
  </si>
  <si>
    <t>Halenplein 11</t>
  </si>
  <si>
    <t>Theophiel Toyeplein 8</t>
  </si>
  <si>
    <t>Sint-Jozefsstraat 11</t>
  </si>
  <si>
    <t>056-75.58.34</t>
  </si>
  <si>
    <t>VBS Otegem</t>
  </si>
  <si>
    <t>Zwevegemstraat 5</t>
  </si>
  <si>
    <t>OTEGEM</t>
  </si>
  <si>
    <t>056-77.82.20</t>
  </si>
  <si>
    <t>Hendrik Consciencestraat 28_A</t>
  </si>
  <si>
    <t>VBS De Ranke</t>
  </si>
  <si>
    <t>Kerkdreef 4</t>
  </si>
  <si>
    <t>VICHTE</t>
  </si>
  <si>
    <t>056-77.73.03</t>
  </si>
  <si>
    <t>056-65.18.90</t>
  </si>
  <si>
    <t>Vichtsesteenweg 109</t>
  </si>
  <si>
    <t>056-68.93.92</t>
  </si>
  <si>
    <t>VBS leefschool Groene Poortje</t>
  </si>
  <si>
    <t>Groeningestraat 11</t>
  </si>
  <si>
    <t>KASTER</t>
  </si>
  <si>
    <t>056-68.85.44</t>
  </si>
  <si>
    <t>Vrije Basisschool Buitenschool BergOp</t>
  </si>
  <si>
    <t>Neerstraat 1</t>
  </si>
  <si>
    <t>TIEGEM</t>
  </si>
  <si>
    <t>056-68.05.15</t>
  </si>
  <si>
    <t>Ruggestraat 39</t>
  </si>
  <si>
    <t>056-64.77.90</t>
  </si>
  <si>
    <t>Vrije Basisschool Sint-Jan Berchmans</t>
  </si>
  <si>
    <t>056-64.65.36</t>
  </si>
  <si>
    <t>Doorniksesteenweg 557</t>
  </si>
  <si>
    <t>BOSSUIT</t>
  </si>
  <si>
    <t>056-45.68.30</t>
  </si>
  <si>
    <t>GO! basisschool De Polyglot</t>
  </si>
  <si>
    <t>Oudenaardseweg 75</t>
  </si>
  <si>
    <t>SPIERE-HELKIJN</t>
  </si>
  <si>
    <t>056-45.53.53</t>
  </si>
  <si>
    <t>Moenplaats 10</t>
  </si>
  <si>
    <t>MOEN</t>
  </si>
  <si>
    <t>056-64.44.83</t>
  </si>
  <si>
    <t>Dalestraat 40</t>
  </si>
  <si>
    <t>SINT-DENIJS</t>
  </si>
  <si>
    <t>056-45.57.72</t>
  </si>
  <si>
    <t>HEESTERT</t>
  </si>
  <si>
    <t>J. en M. Sabbestraat 132</t>
  </si>
  <si>
    <t>MENEN</t>
  </si>
  <si>
    <t>056-51.28.90</t>
  </si>
  <si>
    <t>VBS VLAM</t>
  </si>
  <si>
    <t>Vlamingenstraat 172</t>
  </si>
  <si>
    <t>056-51.30.74</t>
  </si>
  <si>
    <t>St. Jansmolenstraat 7</t>
  </si>
  <si>
    <t>056-51.28.89</t>
  </si>
  <si>
    <t>VBS Blijdhove</t>
  </si>
  <si>
    <t>Guido Gezellelaan 77</t>
  </si>
  <si>
    <t>056-51.10.01</t>
  </si>
  <si>
    <t>VBS Binnenhof</t>
  </si>
  <si>
    <t>Binnenhof 53</t>
  </si>
  <si>
    <t>056-51.29.05</t>
  </si>
  <si>
    <t>VBS Wijnberg</t>
  </si>
  <si>
    <t>Kleine Wijnbergstraat 6</t>
  </si>
  <si>
    <t>056-41.36.65</t>
  </si>
  <si>
    <t>Vrij Basischool SPWe- basis</t>
  </si>
  <si>
    <t>056-41.42.77</t>
  </si>
  <si>
    <t>Normandiëstraat 57</t>
  </si>
  <si>
    <t>056-42.76.83</t>
  </si>
  <si>
    <t>Hoogstraat 10</t>
  </si>
  <si>
    <t>056-42.69.62</t>
  </si>
  <si>
    <t>VKS Sint-Vincentius</t>
  </si>
  <si>
    <t>Driekerkenstraat 6</t>
  </si>
  <si>
    <t>BISSEGEM</t>
  </si>
  <si>
    <t>VLS Sint-Vincentius</t>
  </si>
  <si>
    <t>Hendrik Dewildestraat 4</t>
  </si>
  <si>
    <t>056-35.62.72</t>
  </si>
  <si>
    <t>Dorpsplein 29</t>
  </si>
  <si>
    <t>GULLEGEM</t>
  </si>
  <si>
    <t>056-32.79.60</t>
  </si>
  <si>
    <t>Vrije Lagere School De Gulleboom</t>
  </si>
  <si>
    <t>Poststraat 20</t>
  </si>
  <si>
    <t>056-41.29.70</t>
  </si>
  <si>
    <t>Bissegemstraat 22</t>
  </si>
  <si>
    <t>056-41.42.82</t>
  </si>
  <si>
    <t>VLS BaMo</t>
  </si>
  <si>
    <t>Caesar Gezellestraat 7</t>
  </si>
  <si>
    <t>Rozenstraat 6</t>
  </si>
  <si>
    <t>VBS De Peereboom</t>
  </si>
  <si>
    <t>Hugo Verriestlaan 49</t>
  </si>
  <si>
    <t>056-50.95.42</t>
  </si>
  <si>
    <t>Rollegemstraat 216</t>
  </si>
  <si>
    <t>ROLLEGEM-KAPELLE</t>
  </si>
  <si>
    <t>Plaats 29</t>
  </si>
  <si>
    <t>VBS 't Brugske Slypskapelle</t>
  </si>
  <si>
    <t>Pastorijstraat 2</t>
  </si>
  <si>
    <t>MOORSLEDE</t>
  </si>
  <si>
    <t>056-50.96.97</t>
  </si>
  <si>
    <t>Oude Zandvoordestraat 1</t>
  </si>
  <si>
    <t>GELUVELD</t>
  </si>
  <si>
    <t>057-46.62.04</t>
  </si>
  <si>
    <t>VBS De Biesweide</t>
  </si>
  <si>
    <t>Kloosterlaan 4</t>
  </si>
  <si>
    <t>BESELARE</t>
  </si>
  <si>
    <t>057-46.64.56</t>
  </si>
  <si>
    <t>Berten Pilstraat 7</t>
  </si>
  <si>
    <t>VBS De Wijzer Zonnebeke</t>
  </si>
  <si>
    <t>Ieperstraat 2_a</t>
  </si>
  <si>
    <t>051-77.90.95</t>
  </si>
  <si>
    <t>VBS De Bunderboog</t>
  </si>
  <si>
    <t>Stationstraat 49_A</t>
  </si>
  <si>
    <t>051-77.22.68</t>
  </si>
  <si>
    <t>Roeselaarsestraat 60</t>
  </si>
  <si>
    <t>051-77.94.52</t>
  </si>
  <si>
    <t>VBS Heilig Hart Izegem</t>
  </si>
  <si>
    <t>Roeselaarsestraat 334</t>
  </si>
  <si>
    <t>051-30.45.11</t>
  </si>
  <si>
    <t>VBS Sint-Rafaël</t>
  </si>
  <si>
    <t>Baronielaan 19</t>
  </si>
  <si>
    <t>051-30.47.77</t>
  </si>
  <si>
    <t>Leenstraat 110</t>
  </si>
  <si>
    <t>Prinsessestraat 13</t>
  </si>
  <si>
    <t>051-30.41.85</t>
  </si>
  <si>
    <t>Hogestraat 66</t>
  </si>
  <si>
    <t>KACHTEM</t>
  </si>
  <si>
    <t>051-31.11.64</t>
  </si>
  <si>
    <t>VLS Spes Nostra</t>
  </si>
  <si>
    <t>Koffiestraat 8</t>
  </si>
  <si>
    <t>056-35.23.39</t>
  </si>
  <si>
    <t>Watermolenwal 2</t>
  </si>
  <si>
    <t>056-35.58.87</t>
  </si>
  <si>
    <t>056-35.38.53</t>
  </si>
  <si>
    <t>VKS Spes Nostra</t>
  </si>
  <si>
    <t>Steenstraat 12</t>
  </si>
  <si>
    <t>GBS Centrumschool Kuurne</t>
  </si>
  <si>
    <t>Gasthuisstraat 30</t>
  </si>
  <si>
    <t>056-71.10.32</t>
  </si>
  <si>
    <t>Koning Boudewijnstraat 52</t>
  </si>
  <si>
    <t>056-71.18.51</t>
  </si>
  <si>
    <t>Gen. Eisenhowerstraat 8</t>
  </si>
  <si>
    <t>Kortrijksestraat 12_01</t>
  </si>
  <si>
    <t>Sint-Michielsweg 2_2</t>
  </si>
  <si>
    <t>056-71.48.06</t>
  </si>
  <si>
    <t>GBS Noord</t>
  </si>
  <si>
    <t>Tieltsestraat 31</t>
  </si>
  <si>
    <t>HULSTE</t>
  </si>
  <si>
    <t>056-73.34.50</t>
  </si>
  <si>
    <t>SBS Zuid</t>
  </si>
  <si>
    <t>Generaal Deprezstraat 91</t>
  </si>
  <si>
    <t>056-73.34.55</t>
  </si>
  <si>
    <t>Tuinstraat 21</t>
  </si>
  <si>
    <t>VBS Maria</t>
  </si>
  <si>
    <t>Schoolstraat 70</t>
  </si>
  <si>
    <t>056-71.46.42</t>
  </si>
  <si>
    <t>Hoogstraat 41</t>
  </si>
  <si>
    <t>Breestraat 65</t>
  </si>
  <si>
    <t>056-77.50.75</t>
  </si>
  <si>
    <t>VBS St- Lodewijk</t>
  </si>
  <si>
    <t>Pladijsstraat 296</t>
  </si>
  <si>
    <t>056-77.91.57</t>
  </si>
  <si>
    <t>Sint-Amandusstraat 26</t>
  </si>
  <si>
    <t>056-71.19.49</t>
  </si>
  <si>
    <t>Vrije Basisschool Desselgem</t>
  </si>
  <si>
    <t>Liebaardstraat 7_A</t>
  </si>
  <si>
    <t>DESSELGEM</t>
  </si>
  <si>
    <t>056-72.67.17</t>
  </si>
  <si>
    <t>Koekoekstraat 26</t>
  </si>
  <si>
    <t>SINT-ELOOIS-VIJVE</t>
  </si>
  <si>
    <t>056-60.65.85</t>
  </si>
  <si>
    <t>Koning Albertstraat 41</t>
  </si>
  <si>
    <t>BEVEREN</t>
  </si>
  <si>
    <t>056-71.39.50</t>
  </si>
  <si>
    <t>Koning Albertstraat 31</t>
  </si>
  <si>
    <t>056-32.56.05</t>
  </si>
  <si>
    <t>Monseigneur Debrabanderestraat 23</t>
  </si>
  <si>
    <t>OOIGEM</t>
  </si>
  <si>
    <t>056-66.66.48</t>
  </si>
  <si>
    <t>Bruyelstraat 8</t>
  </si>
  <si>
    <t>BAVIKHOVE</t>
  </si>
  <si>
    <t>056-71.09.98</t>
  </si>
  <si>
    <t>VBS De Talententuin</t>
  </si>
  <si>
    <t>Stationsstraat 8</t>
  </si>
  <si>
    <t>LENDELEDE</t>
  </si>
  <si>
    <t>051-30.00.65</t>
  </si>
  <si>
    <t>SINT-ELOOIS-WINKEL</t>
  </si>
  <si>
    <t>051-30.98.87</t>
  </si>
  <si>
    <t>GBS De Wingerd</t>
  </si>
  <si>
    <t>Schoolstraat 4_a</t>
  </si>
  <si>
    <t>051-30.36.13</t>
  </si>
  <si>
    <t>Wielsbekestraat 21</t>
  </si>
  <si>
    <t>Vrije Basisschool Ginsteschool</t>
  </si>
  <si>
    <t>Molstenstraat 83</t>
  </si>
  <si>
    <t>056-66.66.04</t>
  </si>
  <si>
    <t>VBS Springeling</t>
  </si>
  <si>
    <t>Baron van der Bruggenlaan 19</t>
  </si>
  <si>
    <t>WIELSBEKE</t>
  </si>
  <si>
    <t>056-66.64.75</t>
  </si>
  <si>
    <t>Markegemstraat 49</t>
  </si>
  <si>
    <t>WAKKEN</t>
  </si>
  <si>
    <t>056-60.37.41</t>
  </si>
  <si>
    <t>Brouwerijstraat 2_A</t>
  </si>
  <si>
    <t>MARKEGEM</t>
  </si>
  <si>
    <t>051-63.56.50</t>
  </si>
  <si>
    <t>Keukeldam 19</t>
  </si>
  <si>
    <t>VBS Duizend+Poot</t>
  </si>
  <si>
    <t>Remi Baertlaan 2</t>
  </si>
  <si>
    <t>056-60.57.62</t>
  </si>
  <si>
    <t>Broekstraat 8</t>
  </si>
  <si>
    <t>056-60.17.41</t>
  </si>
  <si>
    <t>Platanendreef 17</t>
  </si>
  <si>
    <t>056-60.10.44</t>
  </si>
  <si>
    <t>Bieststraat 75</t>
  </si>
  <si>
    <t>056-60.39.41</t>
  </si>
  <si>
    <t>Guido Gezellestraat 20</t>
  </si>
  <si>
    <t>Albert Servaeslaan 60</t>
  </si>
  <si>
    <t>056-60.31.48</t>
  </si>
  <si>
    <t>VBS De Vliegeraar</t>
  </si>
  <si>
    <t>Willem Bouvier Cartonstraat 46</t>
  </si>
  <si>
    <t>SINT-BAAFS-VIJVE</t>
  </si>
  <si>
    <t>056-60.77.47</t>
  </si>
  <si>
    <t>SBS De Brug</t>
  </si>
  <si>
    <t>Brugsesteenweg 75</t>
  </si>
  <si>
    <t>051-24.15.23</t>
  </si>
  <si>
    <t>Leeuwerikstraat 30</t>
  </si>
  <si>
    <t>VBS Arkorum 11 Vikingschool</t>
  </si>
  <si>
    <t>Groenestraat 267</t>
  </si>
  <si>
    <t>051-22.42.59</t>
  </si>
  <si>
    <t>VBS Arkorum 02 Mozaïek</t>
  </si>
  <si>
    <t>Nijverheidsstraat 7</t>
  </si>
  <si>
    <t>051-22.23.38</t>
  </si>
  <si>
    <t>VBS Arkorum 03 Lenteland</t>
  </si>
  <si>
    <t>Honzebroekstraat 44</t>
  </si>
  <si>
    <t>051-20.61.76</t>
  </si>
  <si>
    <t>VLS Arkorum 12 De Bever</t>
  </si>
  <si>
    <t>Wijnendalestraat 19</t>
  </si>
  <si>
    <t>051-24.49.56</t>
  </si>
  <si>
    <t>VBS Arkorum 05</t>
  </si>
  <si>
    <t>Albrecht Rodenbachstraat 16</t>
  </si>
  <si>
    <t>051-24.28.40</t>
  </si>
  <si>
    <t>VLS Arkorum 09 Sint-Jozef</t>
  </si>
  <si>
    <t>Tulpenstraat 6</t>
  </si>
  <si>
    <t>051-22.35.41</t>
  </si>
  <si>
    <t>VBS Arkorum 01 Sint-Lutgart</t>
  </si>
  <si>
    <t>Dokter Delbekestraat 28</t>
  </si>
  <si>
    <t>051-22.73.66</t>
  </si>
  <si>
    <t>VBS Arkorum 10 Spanjeschool-De Tassche</t>
  </si>
  <si>
    <t>Vierwegstraat 195</t>
  </si>
  <si>
    <t>051-20.70.87</t>
  </si>
  <si>
    <t>VBS Arkorum 06 De Bever</t>
  </si>
  <si>
    <t>Schoolstraat 11</t>
  </si>
  <si>
    <t>051-25.19.61</t>
  </si>
  <si>
    <t>SBS De Vlieger</t>
  </si>
  <si>
    <t>Hoogstraat 58</t>
  </si>
  <si>
    <t>051-23.19.76</t>
  </si>
  <si>
    <t>VBS Arkorum 16 De Verrekijker</t>
  </si>
  <si>
    <t>051-20.29.28</t>
  </si>
  <si>
    <t>VBS Arkorum 18 Sint-Lodewijk</t>
  </si>
  <si>
    <t>Meensesteenweg 715</t>
  </si>
  <si>
    <t>056-50.21.13</t>
  </si>
  <si>
    <t>VBS Arkorum 17 De Zilverberg</t>
  </si>
  <si>
    <t>Meensesteenweg 417</t>
  </si>
  <si>
    <t>051-22.44.67</t>
  </si>
  <si>
    <t>VBS Arkorum 08 De Ark</t>
  </si>
  <si>
    <t>Sint-Eloois-Winkelsestraat 59</t>
  </si>
  <si>
    <t>OEKENE</t>
  </si>
  <si>
    <t>051-12.30.41</t>
  </si>
  <si>
    <t>OOSTNIEUWKERKE</t>
  </si>
  <si>
    <t>051-24.33.05</t>
  </si>
  <si>
    <t>Schoolstraat 9</t>
  </si>
  <si>
    <t>051-20.53.81</t>
  </si>
  <si>
    <t>VBS De Mozaiek</t>
  </si>
  <si>
    <t>Delaeystraat 59</t>
  </si>
  <si>
    <t>051-70.23.95</t>
  </si>
  <si>
    <t>VBS Arkorum 14 De Boomgaard</t>
  </si>
  <si>
    <t>Blekerijstraat 5</t>
  </si>
  <si>
    <t>ARDOOIE</t>
  </si>
  <si>
    <t>051-74.68.98</t>
  </si>
  <si>
    <t>VBS Arkorum 15 De Horizon</t>
  </si>
  <si>
    <t>Ardooisestraat 1_A</t>
  </si>
  <si>
    <t>KOOLSKAMP</t>
  </si>
  <si>
    <t>051-74.69.50</t>
  </si>
  <si>
    <t>Hemelstraat 14</t>
  </si>
  <si>
    <t>051-74.49.16</t>
  </si>
  <si>
    <t>Paanderstraat 49</t>
  </si>
  <si>
    <t>051-48.74.03</t>
  </si>
  <si>
    <t>Sint-Antoniusstraat 3</t>
  </si>
  <si>
    <t>051-48.61.17</t>
  </si>
  <si>
    <t>Karel van Manderstraat 33</t>
  </si>
  <si>
    <t>051-48.80.86</t>
  </si>
  <si>
    <t>VBS Marialoopschool</t>
  </si>
  <si>
    <t>Marialoopsteenweg 55</t>
  </si>
  <si>
    <t>051-40.35.67</t>
  </si>
  <si>
    <t>VBS Pit</t>
  </si>
  <si>
    <t>Koolskampstraat 4</t>
  </si>
  <si>
    <t>PITTEM</t>
  </si>
  <si>
    <t>051-46.66.24</t>
  </si>
  <si>
    <t>VBS De Akker</t>
  </si>
  <si>
    <t>Molenakker 97</t>
  </si>
  <si>
    <t>EGEM</t>
  </si>
  <si>
    <t>051-46.76.99</t>
  </si>
  <si>
    <t>VBS 't Nieuwland</t>
  </si>
  <si>
    <t>Ontvangerstraat 7</t>
  </si>
  <si>
    <t>051-40.20.62</t>
  </si>
  <si>
    <t>Vrije Basisschool Heilige Familie</t>
  </si>
  <si>
    <t>Driesstraat 1</t>
  </si>
  <si>
    <t>051-40.47.50</t>
  </si>
  <si>
    <t>Molenweg 2</t>
  </si>
  <si>
    <t>VBS Zeppelin</t>
  </si>
  <si>
    <t>Statiestraat 53</t>
  </si>
  <si>
    <t>DENTERGEM</t>
  </si>
  <si>
    <t>051-63.62.36</t>
  </si>
  <si>
    <t>Tieltseweg 66</t>
  </si>
  <si>
    <t>051-40.85.81</t>
  </si>
  <si>
    <t>VBS Sint-Michiels - Sint-Vincentius</t>
  </si>
  <si>
    <t>Elverdingestraat 18</t>
  </si>
  <si>
    <t>057-20.28.61</t>
  </si>
  <si>
    <t>Maloulaan 2</t>
  </si>
  <si>
    <t>Meenseweg 33</t>
  </si>
  <si>
    <t>057-20.71.24</t>
  </si>
  <si>
    <t>Goudenpoortstraat 4</t>
  </si>
  <si>
    <t>057-20.12.79</t>
  </si>
  <si>
    <t>VBS Capucienen</t>
  </si>
  <si>
    <t>Capucienenstraat 46</t>
  </si>
  <si>
    <t>057-20.04.60</t>
  </si>
  <si>
    <t>Brugseweg 272</t>
  </si>
  <si>
    <t>057-20.19.75</t>
  </si>
  <si>
    <t>Augustijnenstraat 67</t>
  </si>
  <si>
    <t>057-20.65.44</t>
  </si>
  <si>
    <t>Schietstraat 16</t>
  </si>
  <si>
    <t>DIKKEBUS</t>
  </si>
  <si>
    <t>057-20.30.13</t>
  </si>
  <si>
    <t>GBS Bikschooltje</t>
  </si>
  <si>
    <t>Bikschotestraat 107</t>
  </si>
  <si>
    <t>BIKSCHOTE</t>
  </si>
  <si>
    <t>051-54.54.27</t>
  </si>
  <si>
    <t>VBS Langemark</t>
  </si>
  <si>
    <t>Zonnebekestraat 27</t>
  </si>
  <si>
    <t>057-48.82.62</t>
  </si>
  <si>
    <t>Klerkenstraat 128</t>
  </si>
  <si>
    <t>VBS De Ooievaar</t>
  </si>
  <si>
    <t>Brugseweg 118</t>
  </si>
  <si>
    <t>POELKAPELLE</t>
  </si>
  <si>
    <t>057-48.71.18</t>
  </si>
  <si>
    <t>VBS Boezinge-Zuidschote</t>
  </si>
  <si>
    <t>Boezingestraat 2_A</t>
  </si>
  <si>
    <t>BOEZINGE</t>
  </si>
  <si>
    <t>057-42.33.51</t>
  </si>
  <si>
    <t>Bollemeersstraat 12</t>
  </si>
  <si>
    <t>Staanijzerstraat 53</t>
  </si>
  <si>
    <t>057-44.68.03</t>
  </si>
  <si>
    <t>Rijselstraat 21</t>
  </si>
  <si>
    <t>MESEN</t>
  </si>
  <si>
    <t>057-44.63.99</t>
  </si>
  <si>
    <t>VBS Loker-De Klijte-Kemmel</t>
  </si>
  <si>
    <t>Reningelststraat 56</t>
  </si>
  <si>
    <t>KEMMEL</t>
  </si>
  <si>
    <t>057-44.44.70</t>
  </si>
  <si>
    <t>VBS Nieuwkerke</t>
  </si>
  <si>
    <t>Seulestraat 38</t>
  </si>
  <si>
    <t>NIEUWKERKE</t>
  </si>
  <si>
    <t>057-44.65.91</t>
  </si>
  <si>
    <t>GBS De Zafant</t>
  </si>
  <si>
    <t>Koudekotstraat 5</t>
  </si>
  <si>
    <t>DRANOUTER</t>
  </si>
  <si>
    <t>057-44.57.64</t>
  </si>
  <si>
    <t>Pastoorstraat 4</t>
  </si>
  <si>
    <t>057-33.52.81</t>
  </si>
  <si>
    <t>Schomminkelstraat 20_a</t>
  </si>
  <si>
    <t>WESTOUTER</t>
  </si>
  <si>
    <t>057-44.43.12</t>
  </si>
  <si>
    <t>Hospitaalstraat 13</t>
  </si>
  <si>
    <t>057-20.97.60</t>
  </si>
  <si>
    <t>VBS Sint-Benedictus</t>
  </si>
  <si>
    <t>Boeschepestraat 16</t>
  </si>
  <si>
    <t>057-33.80.18</t>
  </si>
  <si>
    <t>Heilig-Hartstraat 16</t>
  </si>
  <si>
    <t>Bruggestraat 14</t>
  </si>
  <si>
    <t>Moenaardestraat 12</t>
  </si>
  <si>
    <t>WATOU</t>
  </si>
  <si>
    <t>057-38.83.08</t>
  </si>
  <si>
    <t>Trappistenweg 52</t>
  </si>
  <si>
    <t>057-33.88.20</t>
  </si>
  <si>
    <t>VBS Klavertje 3</t>
  </si>
  <si>
    <t>Hendrik Deberghstraat 8</t>
  </si>
  <si>
    <t>VLETEREN</t>
  </si>
  <si>
    <t>057-40.08.67</t>
  </si>
  <si>
    <t>VBS Onze Ark</t>
  </si>
  <si>
    <t>Woestendorp 4</t>
  </si>
  <si>
    <t>WOESTEN</t>
  </si>
  <si>
    <t>057-42.13.45</t>
  </si>
  <si>
    <t>VBS De Krekel</t>
  </si>
  <si>
    <t>Prof.Rubbrechtstraat 58</t>
  </si>
  <si>
    <t>ROESBRUGGE-HARINGE</t>
  </si>
  <si>
    <t>057-30.06.26</t>
  </si>
  <si>
    <t>VBS De Libel</t>
  </si>
  <si>
    <t>Leiseledorp 17</t>
  </si>
  <si>
    <t>LEISELE</t>
  </si>
  <si>
    <t>058-29.81.87</t>
  </si>
  <si>
    <t>VBS De Kastanje</t>
  </si>
  <si>
    <t>Alexisplein 15</t>
  </si>
  <si>
    <t>PROVEN</t>
  </si>
  <si>
    <t>057-30.05.33</t>
  </si>
  <si>
    <t>SBS De Spiegel</t>
  </si>
  <si>
    <t>Zwijnaardsesteenweg 250</t>
  </si>
  <si>
    <t>09-243.80.20</t>
  </si>
  <si>
    <t>Kartuizerlaan 70</t>
  </si>
  <si>
    <t>09-323.54.80</t>
  </si>
  <si>
    <t>Lucas Munichstraat 29</t>
  </si>
  <si>
    <t>09-224.05.04</t>
  </si>
  <si>
    <t>Slinke Molenstraat 26_A</t>
  </si>
  <si>
    <t>09-323.54.60</t>
  </si>
  <si>
    <t>Frans van Ryhovelaan 191</t>
  </si>
  <si>
    <t>09-226.14.57</t>
  </si>
  <si>
    <t>SBS De Harp</t>
  </si>
  <si>
    <t>Bagattenstraat 155</t>
  </si>
  <si>
    <t>09-323.50.20</t>
  </si>
  <si>
    <t>SBS De Muze</t>
  </si>
  <si>
    <t>Begijnhofdries 42</t>
  </si>
  <si>
    <t>09-225.14.55</t>
  </si>
  <si>
    <t>Grensstraat 202</t>
  </si>
  <si>
    <t>09-323.52.10</t>
  </si>
  <si>
    <t>Neermeerskaai 2</t>
  </si>
  <si>
    <t>SBS Désiré van Monckhoven</t>
  </si>
  <si>
    <t>Désiré Van Monckhovenstraat 34</t>
  </si>
  <si>
    <t>09-222.29.45</t>
  </si>
  <si>
    <t>Acaciastraat 11</t>
  </si>
  <si>
    <t>VBS Crombeen</t>
  </si>
  <si>
    <t>Tentoonstellingslaan 4</t>
  </si>
  <si>
    <t>09-269.06.43</t>
  </si>
  <si>
    <t>Ebergiste De Deynestraat 2_B</t>
  </si>
  <si>
    <t>Sint-Pietersaalststraat 86</t>
  </si>
  <si>
    <t>09-221.23.53</t>
  </si>
  <si>
    <t>VKS KLIM</t>
  </si>
  <si>
    <t>Sint-Pietersaalststraat 82</t>
  </si>
  <si>
    <t>09-221.15.11</t>
  </si>
  <si>
    <t>Coupure Rechts 54</t>
  </si>
  <si>
    <t>09-225.59.28</t>
  </si>
  <si>
    <t>Gordunakaai 58</t>
  </si>
  <si>
    <t>Sint-Salvatorstraat 14 bus A</t>
  </si>
  <si>
    <t>VBS VLOM</t>
  </si>
  <si>
    <t>Kartuizerlaan 20</t>
  </si>
  <si>
    <t>09-225.05.20</t>
  </si>
  <si>
    <t>Meulesteedsesteenweg 390</t>
  </si>
  <si>
    <t>09-251.04.24</t>
  </si>
  <si>
    <t>Onderstraat 10</t>
  </si>
  <si>
    <t>09-225.26.58</t>
  </si>
  <si>
    <t>VBS Sint-Bavo</t>
  </si>
  <si>
    <t>Apostelhuizen 2</t>
  </si>
  <si>
    <t>09-235.22.00</t>
  </si>
  <si>
    <t>VBS De Mozaïek</t>
  </si>
  <si>
    <t>Sint-Margrietstraat 33</t>
  </si>
  <si>
    <t>09-233.78.64</t>
  </si>
  <si>
    <t>VBS 't Klimrek - Reinaertstraat</t>
  </si>
  <si>
    <t>Reinaertstraat 26</t>
  </si>
  <si>
    <t>09-227.82.95</t>
  </si>
  <si>
    <t>Boomstraat 77</t>
  </si>
  <si>
    <t>09-227.85.15</t>
  </si>
  <si>
    <t>Rijsenbergstraat 40</t>
  </si>
  <si>
    <t>09-222.65.47</t>
  </si>
  <si>
    <t>VBS St Paulus</t>
  </si>
  <si>
    <t>Smidsestraat 76</t>
  </si>
  <si>
    <t>09-222.21.97</t>
  </si>
  <si>
    <t>Meersstraat 131</t>
  </si>
  <si>
    <t>09-221.56.54</t>
  </si>
  <si>
    <t>VBS IVG</t>
  </si>
  <si>
    <t>Nederkouter 112</t>
  </si>
  <si>
    <t>09-265.70.60</t>
  </si>
  <si>
    <t>Savaanstraat 118</t>
  </si>
  <si>
    <t>Tweebruggenstraat 34</t>
  </si>
  <si>
    <t>VBS Mariavreugde</t>
  </si>
  <si>
    <t>Vinkeslagstraat 2</t>
  </si>
  <si>
    <t>WONDELGEM</t>
  </si>
  <si>
    <t>09-253.87.18</t>
  </si>
  <si>
    <t>Sint-Sebastiaanstraat 8</t>
  </si>
  <si>
    <t>09-253.84.19</t>
  </si>
  <si>
    <t>VLS Slotendries</t>
  </si>
  <si>
    <t>Onze Lieve Vrouwdreef 2</t>
  </si>
  <si>
    <t>09-259.02.93</t>
  </si>
  <si>
    <t>Sint-Rafaëlstraat 14</t>
  </si>
  <si>
    <t>VKS Edugo Lourdes - Meerhout</t>
  </si>
  <si>
    <t>Groenstraat 31</t>
  </si>
  <si>
    <t>09-259.02.92</t>
  </si>
  <si>
    <t>SBS De Panda</t>
  </si>
  <si>
    <t>August Vermeylenstraat 2</t>
  </si>
  <si>
    <t>09-221.61.03</t>
  </si>
  <si>
    <t>Oosteindestraat 69</t>
  </si>
  <si>
    <t>09-210.48.70</t>
  </si>
  <si>
    <t>VBS St.-Franciscus</t>
  </si>
  <si>
    <t>Schepenhuisstraat 10</t>
  </si>
  <si>
    <t>09-253.98.80</t>
  </si>
  <si>
    <t>Doornzele Dries 55</t>
  </si>
  <si>
    <t>09-253.71.38</t>
  </si>
  <si>
    <t>Emiel Caluslaan 9</t>
  </si>
  <si>
    <t>09-344.63.39</t>
  </si>
  <si>
    <t>Assenedesteenweg 115</t>
  </si>
  <si>
    <t>VBS de Cocon</t>
  </si>
  <si>
    <t>Riemewegel 39_G</t>
  </si>
  <si>
    <t>09-344.63.63</t>
  </si>
  <si>
    <t>KLUIZEN</t>
  </si>
  <si>
    <t>09-357.75.11</t>
  </si>
  <si>
    <t>Overslag 1</t>
  </si>
  <si>
    <t>09-345.85.54</t>
  </si>
  <si>
    <t>VKS Sint-Laurens</t>
  </si>
  <si>
    <t>Dorp 43_A</t>
  </si>
  <si>
    <t>09-345.06.70</t>
  </si>
  <si>
    <t>Langelede 146</t>
  </si>
  <si>
    <t>09-345.72.84</t>
  </si>
  <si>
    <t>Dr.Jules Persynplein 5</t>
  </si>
  <si>
    <t>09-345.95.24</t>
  </si>
  <si>
    <t>VBS De Sprankel</t>
  </si>
  <si>
    <t>Kloosterstraat 33</t>
  </si>
  <si>
    <t>BEERVELDE</t>
  </si>
  <si>
    <t>09-355.88.00</t>
  </si>
  <si>
    <t>VBS De Weg-Wijzer</t>
  </si>
  <si>
    <t>Zaffelare-Dorp 6</t>
  </si>
  <si>
    <t>ZAFFELARE</t>
  </si>
  <si>
    <t>09-355.13.82</t>
  </si>
  <si>
    <t>VBS De Palster</t>
  </si>
  <si>
    <t>Crevestraat 27</t>
  </si>
  <si>
    <t>MOERBEKE-WAAS</t>
  </si>
  <si>
    <t>09-346.69.12</t>
  </si>
  <si>
    <t>GBS De Vlinderdreef</t>
  </si>
  <si>
    <t>Zwaaikom 1</t>
  </si>
  <si>
    <t>09-346.88.34</t>
  </si>
  <si>
    <t>VBS Toermalijn Groen</t>
  </si>
  <si>
    <t>Kerkstraat 63</t>
  </si>
  <si>
    <t>Kerkstraat 12</t>
  </si>
  <si>
    <t>VBS 3 Beuken</t>
  </si>
  <si>
    <t>Pastoor van Lierdestraat 2</t>
  </si>
  <si>
    <t>03-779.76.68</t>
  </si>
  <si>
    <t>VBS 7-sprong</t>
  </si>
  <si>
    <t>Nationalestraat 50</t>
  </si>
  <si>
    <t>KEMZEKE</t>
  </si>
  <si>
    <t>03-779.85.07</t>
  </si>
  <si>
    <t>VBS Tuimelaar</t>
  </si>
  <si>
    <t>Pannenhuisstraat 7</t>
  </si>
  <si>
    <t>09-346.95.61</t>
  </si>
  <si>
    <t>Koewacht 110</t>
  </si>
  <si>
    <t>03-779.84.65</t>
  </si>
  <si>
    <t>Eksaarde-dorp 119</t>
  </si>
  <si>
    <t>EKSAARDE</t>
  </si>
  <si>
    <t>09-346.90.90</t>
  </si>
  <si>
    <t>Dwarsstraat 1_A</t>
  </si>
  <si>
    <t>VBS Boskesschool</t>
  </si>
  <si>
    <t>Slagveldstraat 48</t>
  </si>
  <si>
    <t>09-348.31.90</t>
  </si>
  <si>
    <t>VBS Heiende</t>
  </si>
  <si>
    <t>Heiendestraat 2</t>
  </si>
  <si>
    <t>09-348.56.34</t>
  </si>
  <si>
    <t>Fernand Hanusdreef 39</t>
  </si>
  <si>
    <t>09-355.79.06</t>
  </si>
  <si>
    <t>VBS Bengel</t>
  </si>
  <si>
    <t>Zelebaan 9</t>
  </si>
  <si>
    <t>09-348.67.18</t>
  </si>
  <si>
    <t>VBS Veertjesplein</t>
  </si>
  <si>
    <t>Veerstraat 10</t>
  </si>
  <si>
    <t>09-348.46.92</t>
  </si>
  <si>
    <t>VLS Onze-Lieve-Vrouwcollege</t>
  </si>
  <si>
    <t>H.-Hartlaan 1_B</t>
  </si>
  <si>
    <t>09-348.72.46</t>
  </si>
  <si>
    <t>Doorslaardorp 72</t>
  </si>
  <si>
    <t>09-348.64.28</t>
  </si>
  <si>
    <t>Joseph Gérardstraat 16</t>
  </si>
  <si>
    <t>09-228.60.71</t>
  </si>
  <si>
    <t>VBS Sint-Janscollege Heiveld</t>
  </si>
  <si>
    <t>Heiveldstraat 127_a</t>
  </si>
  <si>
    <t>09-228.87.65</t>
  </si>
  <si>
    <t>VBS Sint-Janscollege - Oude Bareel</t>
  </si>
  <si>
    <t>Antwerpsesteenweg 988</t>
  </si>
  <si>
    <t>09-229.25.07</t>
  </si>
  <si>
    <t>Dendermondesteenweg 462</t>
  </si>
  <si>
    <t>09-228.49.87</t>
  </si>
  <si>
    <t>Kerkham 1</t>
  </si>
  <si>
    <t>09-228.44.70</t>
  </si>
  <si>
    <t>Bredenakkerstraat 31</t>
  </si>
  <si>
    <t>09-228.36.69</t>
  </si>
  <si>
    <t>Bosdreef 2_A</t>
  </si>
  <si>
    <t>VBS Sint-Elooischool</t>
  </si>
  <si>
    <t>Sint-Elooistraat 58</t>
  </si>
  <si>
    <t>09-355.73.20</t>
  </si>
  <si>
    <t>VBS Heikant</t>
  </si>
  <si>
    <t>Bosstraat 179</t>
  </si>
  <si>
    <t>052-45.09.66</t>
  </si>
  <si>
    <t>VBS Pius X-basis</t>
  </si>
  <si>
    <t>Rotstraat 4</t>
  </si>
  <si>
    <t>052-44.87.32</t>
  </si>
  <si>
    <t>VKS De KleuterKouter</t>
  </si>
  <si>
    <t>Julie Billiartplein 2</t>
  </si>
  <si>
    <t>052-45.03.88</t>
  </si>
  <si>
    <t>Bookmolenstraat 2</t>
  </si>
  <si>
    <t>052-45.80.60</t>
  </si>
  <si>
    <t>Rootjensweg 78</t>
  </si>
  <si>
    <t>GREMBERGEN</t>
  </si>
  <si>
    <t>052-21.15.28</t>
  </si>
  <si>
    <t>Rootjensweg 76</t>
  </si>
  <si>
    <t>052-21.28.95</t>
  </si>
  <si>
    <t>VBS KOHa Heilige Familie</t>
  </si>
  <si>
    <t>Dokter H. Hyleboslaan 1</t>
  </si>
  <si>
    <t>052-47.03.46</t>
  </si>
  <si>
    <t>VBS KOHa Sint-Anna</t>
  </si>
  <si>
    <t>Sint-Annastraat 167</t>
  </si>
  <si>
    <t>052-47.16.91</t>
  </si>
  <si>
    <t>VBS KOHa Sint-Pieter</t>
  </si>
  <si>
    <t>Slangstraat 12</t>
  </si>
  <si>
    <t>052-47.24.97</t>
  </si>
  <si>
    <t>VBS KOHa Zogge</t>
  </si>
  <si>
    <t>Zogge 18</t>
  </si>
  <si>
    <t>052-47.18.35</t>
  </si>
  <si>
    <t>Kaaiplein 29</t>
  </si>
  <si>
    <t>052-48.03.82</t>
  </si>
  <si>
    <t>Dorpstraat 107</t>
  </si>
  <si>
    <t>ELVERSELE</t>
  </si>
  <si>
    <t>052-46.42.78</t>
  </si>
  <si>
    <t>VBS KOHa De 5-Sprong</t>
  </si>
  <si>
    <t>Killestraat 43</t>
  </si>
  <si>
    <t>MOERZEKE</t>
  </si>
  <si>
    <t>052-47.36.48</t>
  </si>
  <si>
    <t>GBS De Dobbelsteen</t>
  </si>
  <si>
    <t>Vredestraat 1</t>
  </si>
  <si>
    <t>052-47.36.30</t>
  </si>
  <si>
    <t>VBS Sint-Franciscus</t>
  </si>
  <si>
    <t>052-46.93.90</t>
  </si>
  <si>
    <t>Kerkstraat 13</t>
  </si>
  <si>
    <t>03-772.35.12</t>
  </si>
  <si>
    <t>VBS De Ritsheuvel Berkenboom</t>
  </si>
  <si>
    <t>Kemzekestraat 20</t>
  </si>
  <si>
    <t>03-772.52.44</t>
  </si>
  <si>
    <t>Vleeshouwersstraat 2</t>
  </si>
  <si>
    <t>SINAAI-WAAS</t>
  </si>
  <si>
    <t>03-772.34.43</t>
  </si>
  <si>
    <t>Edgard Tinelstraat 29</t>
  </si>
  <si>
    <t>03-772.50.00</t>
  </si>
  <si>
    <t>GKS 't Kleuterboompje</t>
  </si>
  <si>
    <t>Boomkwekerijstraat 26</t>
  </si>
  <si>
    <t>09-369.53.94</t>
  </si>
  <si>
    <t>Florimond Leirensstraat 31</t>
  </si>
  <si>
    <t>09-366.15.54</t>
  </si>
  <si>
    <t>Edeschoolstraat 4</t>
  </si>
  <si>
    <t>09-252.38.15</t>
  </si>
  <si>
    <t>Cooppallaan 126</t>
  </si>
  <si>
    <t>VKS De Spelewei</t>
  </si>
  <si>
    <t>Ten Ede Dorp 14</t>
  </si>
  <si>
    <t>09-252.39.63</t>
  </si>
  <si>
    <t>SCHELLEBELLE</t>
  </si>
  <si>
    <t>09-369.51.11</t>
  </si>
  <si>
    <t>Dorpstraat 53</t>
  </si>
  <si>
    <t>09-369.24.27</t>
  </si>
  <si>
    <t>Zandakkerlaan 14</t>
  </si>
  <si>
    <t>09-230.63.56</t>
  </si>
  <si>
    <t>Steenvoordestraat 13</t>
  </si>
  <si>
    <t>SBS De Kleurdoos</t>
  </si>
  <si>
    <t>Onderwijsstraat 10</t>
  </si>
  <si>
    <t>LEDEBERG</t>
  </si>
  <si>
    <t>09-231.22.78</t>
  </si>
  <si>
    <t>Langestraat 70</t>
  </si>
  <si>
    <t>0470-97.97.08</t>
  </si>
  <si>
    <t>Gentbruggekouter 8</t>
  </si>
  <si>
    <t>09-230.31.03</t>
  </si>
  <si>
    <t>Alfons Biebuycklaan 24</t>
  </si>
  <si>
    <t>09-230.82.40</t>
  </si>
  <si>
    <t>SBS Henri D'Haese</t>
  </si>
  <si>
    <t>Tweekapellenstraat 38</t>
  </si>
  <si>
    <t>09-230.41.62</t>
  </si>
  <si>
    <t>Jules de Saint-Genoisstraat 93</t>
  </si>
  <si>
    <t>09-230.79.36</t>
  </si>
  <si>
    <t>VBS Paus Johannescollege</t>
  </si>
  <si>
    <t>Hundelgemsesteenweg 239</t>
  </si>
  <si>
    <t>09-230.76.48</t>
  </si>
  <si>
    <t>VBS Sint Michielsschool</t>
  </si>
  <si>
    <t>Bergstraat 34</t>
  </si>
  <si>
    <t>09-230.71.88</t>
  </si>
  <si>
    <t>Sint-Elooistraat 79</t>
  </si>
  <si>
    <t>GBS Gilko Merelbeke</t>
  </si>
  <si>
    <t>Kloosterstraat 19</t>
  </si>
  <si>
    <t>09-210.35.70</t>
  </si>
  <si>
    <t>Wezenstraat 8</t>
  </si>
  <si>
    <t>Tuinstraat 103</t>
  </si>
  <si>
    <t>09-230.88.57</t>
  </si>
  <si>
    <t>Vrije Gemengde Lagere School</t>
  </si>
  <si>
    <t>Brusselsesteenweg 459</t>
  </si>
  <si>
    <t>09-252.11.09</t>
  </si>
  <si>
    <t>Brusselsesteenweg 397</t>
  </si>
  <si>
    <t>09-210.07.48</t>
  </si>
  <si>
    <t>VBS O.-L.-V.- Visitatie</t>
  </si>
  <si>
    <t>Rid. A. Stas de Richellelaan 19</t>
  </si>
  <si>
    <t>BOTTELARE</t>
  </si>
  <si>
    <t>09-362.88.33</t>
  </si>
  <si>
    <t>Gaversesteenweg 853</t>
  </si>
  <si>
    <t>MELSEN</t>
  </si>
  <si>
    <t>09-384.30.73</t>
  </si>
  <si>
    <t>09-362.65.98</t>
  </si>
  <si>
    <t>Geraardsbergse steenweg 69</t>
  </si>
  <si>
    <t>09-362.61.20</t>
  </si>
  <si>
    <t>Pelgrim 48</t>
  </si>
  <si>
    <t>SCHELDEWINDEKE</t>
  </si>
  <si>
    <t>09-362.66.25</t>
  </si>
  <si>
    <t>Kloosterstraat 27</t>
  </si>
  <si>
    <t>MOORTSELE</t>
  </si>
  <si>
    <t>09-362.60.58</t>
  </si>
  <si>
    <t>Smetlededorp 21</t>
  </si>
  <si>
    <t>SMETLEDE</t>
  </si>
  <si>
    <t>09-369.75.78</t>
  </si>
  <si>
    <t>Uilebroek 29</t>
  </si>
  <si>
    <t>VLIERZELE</t>
  </si>
  <si>
    <t>053-62.54.24</t>
  </si>
  <si>
    <t>VBS Impe</t>
  </si>
  <si>
    <t>Impedorp 57_A</t>
  </si>
  <si>
    <t>IMPE</t>
  </si>
  <si>
    <t>053-80.18.26</t>
  </si>
  <si>
    <t>GBS De Windwijzer</t>
  </si>
  <si>
    <t>LAARNE</t>
  </si>
  <si>
    <t>09-369.25.50</t>
  </si>
  <si>
    <t>VBS Sint-Macharius Laarne</t>
  </si>
  <si>
    <t>Wegvoeringstraat 1</t>
  </si>
  <si>
    <t>09-369.30.23</t>
  </si>
  <si>
    <t>VBS Sint-Denijs</t>
  </si>
  <si>
    <t>Kouterstraat 14</t>
  </si>
  <si>
    <t>09-367.55.51</t>
  </si>
  <si>
    <t>VBS ORS De Duizendpoot</t>
  </si>
  <si>
    <t>Nieuwstraat 8</t>
  </si>
  <si>
    <t>052-42.37.29</t>
  </si>
  <si>
    <t>Seugensveld 28</t>
  </si>
  <si>
    <t>WICHELEN</t>
  </si>
  <si>
    <t>052-42.29.04</t>
  </si>
  <si>
    <t>Sint Jozefstraat 5</t>
  </si>
  <si>
    <t>053-78.22.43</t>
  </si>
  <si>
    <t>Kloosterstraat 32</t>
  </si>
  <si>
    <t>053-77.61.63</t>
  </si>
  <si>
    <t>Vrije Basisschool SintJozefscollege</t>
  </si>
  <si>
    <t>053-60.58.67</t>
  </si>
  <si>
    <t>Capucienenlaan 95</t>
  </si>
  <si>
    <t>053-21.38.84</t>
  </si>
  <si>
    <t>VBS Sint-Jozefscollege campus Eikstraat</t>
  </si>
  <si>
    <t>053-77.70.49</t>
  </si>
  <si>
    <t>Moorselbaan 128</t>
  </si>
  <si>
    <t>053-21.54.02</t>
  </si>
  <si>
    <t>Esplanadeplein 6</t>
  </si>
  <si>
    <t>Vrijheidstraat 65</t>
  </si>
  <si>
    <t>053-72.34.77</t>
  </si>
  <si>
    <t>Binnenstraat 157</t>
  </si>
  <si>
    <t>053-72.34.72</t>
  </si>
  <si>
    <t>Oude Gentbaan 34</t>
  </si>
  <si>
    <t>053-72.34.79</t>
  </si>
  <si>
    <t>Kruisstraat 2</t>
  </si>
  <si>
    <t>Hofstade-Dorp 44</t>
  </si>
  <si>
    <t>053-78.73.99</t>
  </si>
  <si>
    <t>Zijpstraat 49</t>
  </si>
  <si>
    <t>053-72.34.74</t>
  </si>
  <si>
    <t>Kluisberg 1</t>
  </si>
  <si>
    <t>Klinkaertstraat 28</t>
  </si>
  <si>
    <t>SCHOONAARDE</t>
  </si>
  <si>
    <t>052-42.32.01</t>
  </si>
  <si>
    <t>VBS Óscar Romerocollege</t>
  </si>
  <si>
    <t>Sas 39</t>
  </si>
  <si>
    <t>052-22.28.16</t>
  </si>
  <si>
    <t>VBS ORS vzw Campus Appels-Oudegem</t>
  </si>
  <si>
    <t>Hoofdstraat 18</t>
  </si>
  <si>
    <t>APPELS</t>
  </si>
  <si>
    <t>052-21.41.30</t>
  </si>
  <si>
    <t>Otterstraat 179</t>
  </si>
  <si>
    <t>VLS Óscar Romerocollege</t>
  </si>
  <si>
    <t>Kerkstraat 60</t>
  </si>
  <si>
    <t>052-25.88.92</t>
  </si>
  <si>
    <t>Molenberg 9</t>
  </si>
  <si>
    <t>VBS Visitatie</t>
  </si>
  <si>
    <t>Rosstraat 7</t>
  </si>
  <si>
    <t>052-33.44.12</t>
  </si>
  <si>
    <t>Schoolstraat 20</t>
  </si>
  <si>
    <t>052-33.30.40</t>
  </si>
  <si>
    <t>VBS OPSTAL</t>
  </si>
  <si>
    <t>Broekstraat 29</t>
  </si>
  <si>
    <t>052-35.18.16</t>
  </si>
  <si>
    <t>VKS Sint-Jozef</t>
  </si>
  <si>
    <t>Vekenstraat 2</t>
  </si>
  <si>
    <t>OPDORP</t>
  </si>
  <si>
    <t>052-33.35.34</t>
  </si>
  <si>
    <t>GLS - De Pupil</t>
  </si>
  <si>
    <t>052-33.95.58</t>
  </si>
  <si>
    <t>Opwijksestraat 1_A</t>
  </si>
  <si>
    <t>052-46.82.86</t>
  </si>
  <si>
    <t>VBS A</t>
  </si>
  <si>
    <t>Brusselsesteenweg 43</t>
  </si>
  <si>
    <t>Lange Minnestraat 59</t>
  </si>
  <si>
    <t>052-35.84.20</t>
  </si>
  <si>
    <t>Kloosterstraat 1_-5</t>
  </si>
  <si>
    <t>WIEZE</t>
  </si>
  <si>
    <t>053-77.31.45</t>
  </si>
  <si>
    <t>Grote Baan 209</t>
  </si>
  <si>
    <t>HERDERSEM</t>
  </si>
  <si>
    <t>053-72.34.78</t>
  </si>
  <si>
    <t>Alfons De Cockstraat 10_A</t>
  </si>
  <si>
    <t>053-77.39.40</t>
  </si>
  <si>
    <t>Herbergstraat 28</t>
  </si>
  <si>
    <t>053-72.34.76</t>
  </si>
  <si>
    <t>GBS Parklaan-Seringen</t>
  </si>
  <si>
    <t>Parklaan 11</t>
  </si>
  <si>
    <t>054-33.22.36</t>
  </si>
  <si>
    <t>GBS Nederhasselt-Voorde</t>
  </si>
  <si>
    <t>Geraardsbergsesteenweg 184</t>
  </si>
  <si>
    <t>NEDERHASSELT</t>
  </si>
  <si>
    <t>054-32.20.16</t>
  </si>
  <si>
    <t>Weggevoerdenstraat 55</t>
  </si>
  <si>
    <t>054-31.74.95</t>
  </si>
  <si>
    <t>Onderwijslaan 8</t>
  </si>
  <si>
    <t>054-31.06.65</t>
  </si>
  <si>
    <t>Nieuwstraat 2</t>
  </si>
  <si>
    <t>054-33.20.49</t>
  </si>
  <si>
    <t>Plekkersstraat 4</t>
  </si>
  <si>
    <t>ASPELARE</t>
  </si>
  <si>
    <t>054-32.27.54</t>
  </si>
  <si>
    <t>VBS Sint-Martinusschool</t>
  </si>
  <si>
    <t>Botermelkstraat 74</t>
  </si>
  <si>
    <t>053-80.20.60</t>
  </si>
  <si>
    <t>Kloosterstraat 29</t>
  </si>
  <si>
    <t>MERE</t>
  </si>
  <si>
    <t>053-83.75.33</t>
  </si>
  <si>
    <t>Tolstraat 1</t>
  </si>
  <si>
    <t>053-83.82.52</t>
  </si>
  <si>
    <t>Erembodegem-Dorp 21</t>
  </si>
  <si>
    <t>VBS De Stip</t>
  </si>
  <si>
    <t>Termurenlaan 24</t>
  </si>
  <si>
    <t>053-70.22.14</t>
  </si>
  <si>
    <t>Geraardsbergsesteenweg 77</t>
  </si>
  <si>
    <t>053-83.20.80</t>
  </si>
  <si>
    <t>GO! basisschool De Zilverberk</t>
  </si>
  <si>
    <t>Ninovestraat 27</t>
  </si>
  <si>
    <t>053-83.21.35</t>
  </si>
  <si>
    <t>Beekstraat 17</t>
  </si>
  <si>
    <t>KERKSKEN</t>
  </si>
  <si>
    <t>053-83.91.46</t>
  </si>
  <si>
    <t>Aaigemdorp 66</t>
  </si>
  <si>
    <t>AAIGEM</t>
  </si>
  <si>
    <t>053-62.60.02</t>
  </si>
  <si>
    <t>VBS 't Landuiterke</t>
  </si>
  <si>
    <t>Landuitstraat 137</t>
  </si>
  <si>
    <t>053-66.55.07</t>
  </si>
  <si>
    <t>VBS Welle</t>
  </si>
  <si>
    <t>Kerkstraat 55</t>
  </si>
  <si>
    <t>WELLE</t>
  </si>
  <si>
    <t>053-66.48.89</t>
  </si>
  <si>
    <t>Welleplein 3</t>
  </si>
  <si>
    <t>053-66.53.93</t>
  </si>
  <si>
    <t>Edingsesteenweg 344</t>
  </si>
  <si>
    <t>Gasthuisstraat 98</t>
  </si>
  <si>
    <t>Boelarestraat 1</t>
  </si>
  <si>
    <t>054-41.41.40</t>
  </si>
  <si>
    <t>Kerkstraat 25</t>
  </si>
  <si>
    <t>DEFTINGE</t>
  </si>
  <si>
    <t>054-41.54.42</t>
  </si>
  <si>
    <t>Poststraat 10_A</t>
  </si>
  <si>
    <t>BALEGEM</t>
  </si>
  <si>
    <t>09-362.68.17</t>
  </si>
  <si>
    <t>GBS Erpe-Mere</t>
  </si>
  <si>
    <t>Molenveld 11</t>
  </si>
  <si>
    <t>BURST</t>
  </si>
  <si>
    <t>053-60.35.30</t>
  </si>
  <si>
    <t>VBS Sint-Franciscusschool</t>
  </si>
  <si>
    <t>Burstdorp 1</t>
  </si>
  <si>
    <t>053-62.61.78</t>
  </si>
  <si>
    <t>Tuinwijkstraat 2</t>
  </si>
  <si>
    <t>VBS Sint-Katrien</t>
  </si>
  <si>
    <t>Kloosterberg 25</t>
  </si>
  <si>
    <t>STEENHUIZE-WIJNHUIZE</t>
  </si>
  <si>
    <t>054-50.00.88</t>
  </si>
  <si>
    <t>GKS 't Kapoentje</t>
  </si>
  <si>
    <t>Paepmunte 32</t>
  </si>
  <si>
    <t>HEMELVEERDEGEM</t>
  </si>
  <si>
    <t>054-41.06.41</t>
  </si>
  <si>
    <t>Nieuwstraat 23</t>
  </si>
  <si>
    <t>SINT-MARIA-LIERDE</t>
  </si>
  <si>
    <t>055-42.22.29</t>
  </si>
  <si>
    <t>Kuregoed 4</t>
  </si>
  <si>
    <t>OPHASSELT</t>
  </si>
  <si>
    <t>054-50.15.52</t>
  </si>
  <si>
    <t>VBS Madeliefje</t>
  </si>
  <si>
    <t>Dagmoedstraat 9_b</t>
  </si>
  <si>
    <t>SCHENDELBEKE</t>
  </si>
  <si>
    <t>054-41.68.28</t>
  </si>
  <si>
    <t>VBS Sint Lutgardis</t>
  </si>
  <si>
    <t>Bovenkassei 12_A</t>
  </si>
  <si>
    <t>054-32.18.62</t>
  </si>
  <si>
    <t>VBS Sint-Antonius 1</t>
  </si>
  <si>
    <t>Charles de Gaullestraat 10</t>
  </si>
  <si>
    <t>055-61.25.75</t>
  </si>
  <si>
    <t>VBS Glorieux1</t>
  </si>
  <si>
    <t>Sint-Pietersnieuwstraat 4</t>
  </si>
  <si>
    <t>055-61.25.55</t>
  </si>
  <si>
    <t>Vrije Basisschool Glorieux 2</t>
  </si>
  <si>
    <t>055-61.25.45</t>
  </si>
  <si>
    <t>Wolvenstraat 13</t>
  </si>
  <si>
    <t>09-360.79.57</t>
  </si>
  <si>
    <t>Grotstraat 1</t>
  </si>
  <si>
    <t>Kruiswaterplein 10</t>
  </si>
  <si>
    <t>09-360.47.79</t>
  </si>
  <si>
    <t>Penitentenlaan 18</t>
  </si>
  <si>
    <t>VELZEKE-RUDDERSHOVE</t>
  </si>
  <si>
    <t>09-360.34.68</t>
  </si>
  <si>
    <t>Decoenestraat 8</t>
  </si>
  <si>
    <t>VBS Hundelgem</t>
  </si>
  <si>
    <t>Hundelgemsebaan 96</t>
  </si>
  <si>
    <t>HUNDELGEM</t>
  </si>
  <si>
    <t>055-49.87.08</t>
  </si>
  <si>
    <t>VBS De Groene Heuvel</t>
  </si>
  <si>
    <t>Latemdreef 77</t>
  </si>
  <si>
    <t>SINT-MARIA-LATEM</t>
  </si>
  <si>
    <t>055-49.68.82</t>
  </si>
  <si>
    <t>VBS De Groene Poort</t>
  </si>
  <si>
    <t>Lilarestraat 2</t>
  </si>
  <si>
    <t>SINT-MARIA-OUDENHOVE(ZO</t>
  </si>
  <si>
    <t>09-360.23.51</t>
  </si>
  <si>
    <t>Groenstraat 15_A</t>
  </si>
  <si>
    <t>MICHELBEKE</t>
  </si>
  <si>
    <t>055-42.17.89</t>
  </si>
  <si>
    <t>VBS Valkenberg</t>
  </si>
  <si>
    <t>055-42.71.82</t>
  </si>
  <si>
    <t>GBS Klavertje vier</t>
  </si>
  <si>
    <t>Steenweg 93</t>
  </si>
  <si>
    <t>PARIKE</t>
  </si>
  <si>
    <t>055-42.30.94</t>
  </si>
  <si>
    <t>VBS Horebeke</t>
  </si>
  <si>
    <t>Dorpsstraat 14</t>
  </si>
  <si>
    <t>SINT-MARIA-HOREBEKE</t>
  </si>
  <si>
    <t>055-45.67.40</t>
  </si>
  <si>
    <t>Glorieuxstraat 4</t>
  </si>
  <si>
    <t>GBS De Kleine Reus</t>
  </si>
  <si>
    <t>Holandstraat 22</t>
  </si>
  <si>
    <t>055-21.94.59</t>
  </si>
  <si>
    <t>GBS De Start</t>
  </si>
  <si>
    <t>Kloosterstraat 24</t>
  </si>
  <si>
    <t>KLUISBERGEN</t>
  </si>
  <si>
    <t>055-38.85.55</t>
  </si>
  <si>
    <t>Grote Herreweg 104_A</t>
  </si>
  <si>
    <t>RUIEN</t>
  </si>
  <si>
    <t>055-38.85.51</t>
  </si>
  <si>
    <t>055-38.97.39</t>
  </si>
  <si>
    <t>VBS KBO Sint-Walburga</t>
  </si>
  <si>
    <t>Smallendam 6</t>
  </si>
  <si>
    <t>055-31.39.51</t>
  </si>
  <si>
    <t>VBS KBO-Sint-Jozef 1</t>
  </si>
  <si>
    <t>Vlaanderenstraat 4</t>
  </si>
  <si>
    <t>VBS KBO Leupegem-Melden</t>
  </si>
  <si>
    <t>Vontstraat 53</t>
  </si>
  <si>
    <t>LEUPEGEM</t>
  </si>
  <si>
    <t>055-30.18.85</t>
  </si>
  <si>
    <t>Nestor De Tièrestraat 102_A</t>
  </si>
  <si>
    <t>EINE</t>
  </si>
  <si>
    <t>055-31.18.65</t>
  </si>
  <si>
    <t>Achter de Wacht 23</t>
  </si>
  <si>
    <t>055-31.23.51</t>
  </si>
  <si>
    <t>Pelikaanstraat 2</t>
  </si>
  <si>
    <t>NEDERENAME</t>
  </si>
  <si>
    <t>055-31.80.77</t>
  </si>
  <si>
    <t>VBS KBO-Ename</t>
  </si>
  <si>
    <t>Martijn van Torhoutstraat 190</t>
  </si>
  <si>
    <t>ENAME</t>
  </si>
  <si>
    <t>055-30.47.41</t>
  </si>
  <si>
    <t>Materplein 15</t>
  </si>
  <si>
    <t>MATER</t>
  </si>
  <si>
    <t>055-45.56.26</t>
  </si>
  <si>
    <t>VBS - Bevere 1</t>
  </si>
  <si>
    <t>Kortrijkstraat 3</t>
  </si>
  <si>
    <t>BEVERE</t>
  </si>
  <si>
    <t>055-31.56.69</t>
  </si>
  <si>
    <t>Hutsepotstraat 27</t>
  </si>
  <si>
    <t>ZWIJNAARDE</t>
  </si>
  <si>
    <t>09-222.65.40</t>
  </si>
  <si>
    <t>Baron de Gieylaan 25</t>
  </si>
  <si>
    <t>Polderbos 1</t>
  </si>
  <si>
    <t>09-282.64.02</t>
  </si>
  <si>
    <t>VBS Zevergem</t>
  </si>
  <si>
    <t>Dorp 32</t>
  </si>
  <si>
    <t>ZEVERGEM</t>
  </si>
  <si>
    <t>09-385.47.13</t>
  </si>
  <si>
    <t>09-385.48.28</t>
  </si>
  <si>
    <t>VBS Nazareth</t>
  </si>
  <si>
    <t>Dorp 10</t>
  </si>
  <si>
    <t>09-385.42.88</t>
  </si>
  <si>
    <t>Steenweg 52</t>
  </si>
  <si>
    <t>EKE</t>
  </si>
  <si>
    <t>09-385.52.49</t>
  </si>
  <si>
    <t>Opperweg 8</t>
  </si>
  <si>
    <t>GBS De Vierklaver A</t>
  </si>
  <si>
    <t>Veldstraat 14</t>
  </si>
  <si>
    <t>ASPER</t>
  </si>
  <si>
    <t>09-384.56.19</t>
  </si>
  <si>
    <t>Bossemstraat 2</t>
  </si>
  <si>
    <t>DIKKELVENNE</t>
  </si>
  <si>
    <t>09-384.42.60</t>
  </si>
  <si>
    <t>Kwaadstraat 20</t>
  </si>
  <si>
    <t>09-384.38.75</t>
  </si>
  <si>
    <t>Kerkplein 24</t>
  </si>
  <si>
    <t>Steenweg 41</t>
  </si>
  <si>
    <t>09-384.40.28</t>
  </si>
  <si>
    <t>VKS Het Hukkelpad</t>
  </si>
  <si>
    <t>Lozerstraat 26</t>
  </si>
  <si>
    <t>09-383.58.18</t>
  </si>
  <si>
    <t>VBS Huise</t>
  </si>
  <si>
    <t>Kloosterstraat 18_a</t>
  </si>
  <si>
    <t>HUISE</t>
  </si>
  <si>
    <t>09-383.58.23</t>
  </si>
  <si>
    <t>GBS Marolle</t>
  </si>
  <si>
    <t>Passionistenstraat 25</t>
  </si>
  <si>
    <t>09-381.06.70</t>
  </si>
  <si>
    <t>Brugstraat 29</t>
  </si>
  <si>
    <t>09-383.60.88</t>
  </si>
  <si>
    <t>VKS Het Nest</t>
  </si>
  <si>
    <t>Nokerepontweg 5</t>
  </si>
  <si>
    <t>WANNEGEM-LEDE</t>
  </si>
  <si>
    <t>09-383.70.04</t>
  </si>
  <si>
    <t>Waalstraat 116</t>
  </si>
  <si>
    <t>ZULTE</t>
  </si>
  <si>
    <t>09-388.80.74</t>
  </si>
  <si>
    <t>Lindestraat 16</t>
  </si>
  <si>
    <t>WORTEGEM-PETEGEM</t>
  </si>
  <si>
    <t>055-31.79.90</t>
  </si>
  <si>
    <t>Gotstraat 1_A</t>
  </si>
  <si>
    <t>056-68.93.29</t>
  </si>
  <si>
    <t>GBS De Kouter</t>
  </si>
  <si>
    <t>Lindestraat 30</t>
  </si>
  <si>
    <t>055-31.64.89</t>
  </si>
  <si>
    <t>Kaaistraat 11</t>
  </si>
  <si>
    <t>09-381.55.50</t>
  </si>
  <si>
    <t>Gaversesteenweg 126_B</t>
  </si>
  <si>
    <t>PETEGEM-AAN-DE-LEIE</t>
  </si>
  <si>
    <t>09-386.13.32</t>
  </si>
  <si>
    <t>VBS Sint-Hendrik</t>
  </si>
  <si>
    <t>Oostkouterlaan 7</t>
  </si>
  <si>
    <t>09-386.29.79</t>
  </si>
  <si>
    <t>Klaverdries 1</t>
  </si>
  <si>
    <t>Kloosterstraat 6_C</t>
  </si>
  <si>
    <t>09-282.54.92</t>
  </si>
  <si>
    <t>Oude-Abdijstraat 11</t>
  </si>
  <si>
    <t>09-226.25.38</t>
  </si>
  <si>
    <t>SBS Westerhem</t>
  </si>
  <si>
    <t>Kerkdreef 9</t>
  </si>
  <si>
    <t>SINT-DENIJS-WESTREM</t>
  </si>
  <si>
    <t>09-222.33.30</t>
  </si>
  <si>
    <t>Oudeheerweg 3</t>
  </si>
  <si>
    <t>09-221.32.73</t>
  </si>
  <si>
    <t>VBS - Sint-Jozef</t>
  </si>
  <si>
    <t>Philippe de Denterghemlaan 7</t>
  </si>
  <si>
    <t>DEURLE</t>
  </si>
  <si>
    <t>09-282.44.70</t>
  </si>
  <si>
    <t>VBS Simonnet</t>
  </si>
  <si>
    <t>Maenhoutstraat 68</t>
  </si>
  <si>
    <t>09-282.78.70</t>
  </si>
  <si>
    <t>Burgemeesterstraat 7</t>
  </si>
  <si>
    <t>VBS Sint-Gerolfsschool</t>
  </si>
  <si>
    <t>Merendreedorp 24</t>
  </si>
  <si>
    <t>MERENDREE</t>
  </si>
  <si>
    <t>09-371.62.74</t>
  </si>
  <si>
    <t>Hansbekedorp 30</t>
  </si>
  <si>
    <t>HANSBEKE</t>
  </si>
  <si>
    <t>09-371.73.64</t>
  </si>
  <si>
    <t>Gemeentelijke Lagere school</t>
  </si>
  <si>
    <t>Vosselarestraat 20</t>
  </si>
  <si>
    <t>LANDEGEM</t>
  </si>
  <si>
    <t>09-321.92.65</t>
  </si>
  <si>
    <t>Hullaertstraat 2</t>
  </si>
  <si>
    <t>LOTENHULLE</t>
  </si>
  <si>
    <t>051-68.94.87</t>
  </si>
  <si>
    <t>Heirweg 30</t>
  </si>
  <si>
    <t>Maria-Middelareslaan 5</t>
  </si>
  <si>
    <t>Brouwerijstraat 28</t>
  </si>
  <si>
    <t>Aalterstraat 6</t>
  </si>
  <si>
    <t>VBS Sint-Medardus</t>
  </si>
  <si>
    <t>Hendelstraat 9_A</t>
  </si>
  <si>
    <t>09-334.86.40</t>
  </si>
  <si>
    <t>Kloosterstraat 79</t>
  </si>
  <si>
    <t>09-374.53.33</t>
  </si>
  <si>
    <t>Abdijstraat 33</t>
  </si>
  <si>
    <t>09-377.47.67</t>
  </si>
  <si>
    <t>Pastoor Bontestraat 2</t>
  </si>
  <si>
    <t>09-377.32.30</t>
  </si>
  <si>
    <t>Burg. Lionel Pussemierstraat 120</t>
  </si>
  <si>
    <t>09-377.29.65</t>
  </si>
  <si>
    <t>Trekweg 1</t>
  </si>
  <si>
    <t>09-226.13.96</t>
  </si>
  <si>
    <t>VLS Sint-Lieven Kolegem</t>
  </si>
  <si>
    <t>Eeklostraat 7</t>
  </si>
  <si>
    <t>09-226.52.73</t>
  </si>
  <si>
    <t>VKS Sint Lieven Kolegem</t>
  </si>
  <si>
    <t>Eeklostraat 144</t>
  </si>
  <si>
    <t>09-226.39.77</t>
  </si>
  <si>
    <t>VBS -O.-L.-V.- Visitatie</t>
  </si>
  <si>
    <t>Elfnovemberstraat 23</t>
  </si>
  <si>
    <t>09-226.76.82</t>
  </si>
  <si>
    <t>Eeksken 29</t>
  </si>
  <si>
    <t>09-357.34.83</t>
  </si>
  <si>
    <t>VKS De Speelfontein</t>
  </si>
  <si>
    <t>Kasteellaan 9</t>
  </si>
  <si>
    <t>VINDERHOUTE</t>
  </si>
  <si>
    <t>09-226.96.40</t>
  </si>
  <si>
    <t>Oude Staatsbaan 64</t>
  </si>
  <si>
    <t>VBS Twinkel</t>
  </si>
  <si>
    <t>Veldhoek 4</t>
  </si>
  <si>
    <t>OOSTWINKEL</t>
  </si>
  <si>
    <t>09-377.26.08</t>
  </si>
  <si>
    <t>Sleidinge-Dorp 142</t>
  </si>
  <si>
    <t>09-210.31.20</t>
  </si>
  <si>
    <t>Akkerken 2</t>
  </si>
  <si>
    <t>VLS De Lieve</t>
  </si>
  <si>
    <t>Toekomststraat 15</t>
  </si>
  <si>
    <t>09-377.57.78</t>
  </si>
  <si>
    <t>VKS 't Kersenpitje</t>
  </si>
  <si>
    <t>Toekomststraat 14</t>
  </si>
  <si>
    <t>09-377.86.89</t>
  </si>
  <si>
    <t>Sint-Bernardusstraat 1_B</t>
  </si>
  <si>
    <t>Nieuwe Boekhoutestraat 26</t>
  </si>
  <si>
    <t>09-373.74.09</t>
  </si>
  <si>
    <t>Oosteeklo-Dorp 58_A</t>
  </si>
  <si>
    <t>OOSTEEKLO</t>
  </si>
  <si>
    <t>09-373.82.89</t>
  </si>
  <si>
    <t>Heihoekse Kerkwegel 9</t>
  </si>
  <si>
    <t>Dorpsstraat 59</t>
  </si>
  <si>
    <t>SINT-LAUREINS</t>
  </si>
  <si>
    <t>09-379.88.13</t>
  </si>
  <si>
    <t>Leemweg 1</t>
  </si>
  <si>
    <t>09-379.90.61</t>
  </si>
  <si>
    <t>Moerstraat 2</t>
  </si>
  <si>
    <t>SINT-JAN-IN-EREMO</t>
  </si>
  <si>
    <t>09-379.81.10</t>
  </si>
  <si>
    <t>VBS De Kangoeroe</t>
  </si>
  <si>
    <t>WATERVLIET</t>
  </si>
  <si>
    <t>09-379.87.24</t>
  </si>
  <si>
    <t>VKS De Kleuterark</t>
  </si>
  <si>
    <t>Marktstraat 15</t>
  </si>
  <si>
    <t>050-72.98.87</t>
  </si>
  <si>
    <t>VBS De Ark II</t>
  </si>
  <si>
    <t>Zwarte Zusterslaan 1</t>
  </si>
  <si>
    <t>050-71.23.81</t>
  </si>
  <si>
    <t>VBS De Parel</t>
  </si>
  <si>
    <t>Donkstraat 118</t>
  </si>
  <si>
    <t>050-71.15.62</t>
  </si>
  <si>
    <t>VBS De Ark I</t>
  </si>
  <si>
    <t>050-72.98.88</t>
  </si>
  <si>
    <t>VBS De Papaver</t>
  </si>
  <si>
    <t>Adegem-Dorp 16_A</t>
  </si>
  <si>
    <t>050-71.15.93</t>
  </si>
  <si>
    <t>Kruipuit 19_A</t>
  </si>
  <si>
    <t>VBSBO SPES</t>
  </si>
  <si>
    <t>Verheydenstraat 39</t>
  </si>
  <si>
    <t>02-426.61.23</t>
  </si>
  <si>
    <t>VLSBO Sint-Jozefschool</t>
  </si>
  <si>
    <t>Vandernootstraat 52</t>
  </si>
  <si>
    <t>02-428.17.97</t>
  </si>
  <si>
    <t>Kasterlinden BUBAO</t>
  </si>
  <si>
    <t>Groot-Bijgaardenstraat 434</t>
  </si>
  <si>
    <t>02-430.67.00</t>
  </si>
  <si>
    <t>Vrije Basisschool BuO</t>
  </si>
  <si>
    <t>Georges Henrilaan 278</t>
  </si>
  <si>
    <t>02-739.43.02</t>
  </si>
  <si>
    <t>GLSBO Klim Op</t>
  </si>
  <si>
    <t>02-761.29.17</t>
  </si>
  <si>
    <t>VLSBO Don Bosco</t>
  </si>
  <si>
    <t>02-360.32.01</t>
  </si>
  <si>
    <t>VLSBO Sint-Victor</t>
  </si>
  <si>
    <t>02-381.09.28</t>
  </si>
  <si>
    <t>VLSBO Sint-Franciscus</t>
  </si>
  <si>
    <t>Luitenant Jacopsstraat 41</t>
  </si>
  <si>
    <t>02-582.54.58</t>
  </si>
  <si>
    <t>VLSBO Levenslust</t>
  </si>
  <si>
    <t>Scheestraat 74</t>
  </si>
  <si>
    <t>02-309.28.82</t>
  </si>
  <si>
    <t>VBSBO Inkendaal</t>
  </si>
  <si>
    <t>Inkendaalstraat 1</t>
  </si>
  <si>
    <t>VBSBO Sint-Franciscus</t>
  </si>
  <si>
    <t>Lostraat 175</t>
  </si>
  <si>
    <t>053-64.66.50</t>
  </si>
  <si>
    <t>VLSBO Klavertje Vier</t>
  </si>
  <si>
    <t>Guldenschaapstraat 27</t>
  </si>
  <si>
    <t>02-251.33.57</t>
  </si>
  <si>
    <t>GLSBO Oase</t>
  </si>
  <si>
    <t>de Bavaylei 130</t>
  </si>
  <si>
    <t>02-255.47.93</t>
  </si>
  <si>
    <t>GBSBO MOZA-IK</t>
  </si>
  <si>
    <t>Heiveld 17</t>
  </si>
  <si>
    <t>052-35.41.95</t>
  </si>
  <si>
    <t>VBSBO Katrinahof</t>
  </si>
  <si>
    <t>Van Schoonbekestraat 32</t>
  </si>
  <si>
    <t>03-257.11.06</t>
  </si>
  <si>
    <t>VLSBO Parcivalschool</t>
  </si>
  <si>
    <t>Lamorinièrestraat 75</t>
  </si>
  <si>
    <t>03-230.24.44</t>
  </si>
  <si>
    <t>VLSBO KOCA Basisonderwijs</t>
  </si>
  <si>
    <t>Rudolfstraat 40</t>
  </si>
  <si>
    <t>03-244.94.94</t>
  </si>
  <si>
    <t>GLSBO De Leerexpert (25478)</t>
  </si>
  <si>
    <t>Biekorfstraat 21</t>
  </si>
  <si>
    <t>03-292.21.10</t>
  </si>
  <si>
    <t>GBSBO De Leerexpert (25486) Ziekenh.sch.</t>
  </si>
  <si>
    <t>Lindendreef 1</t>
  </si>
  <si>
    <t>03-280.49.07</t>
  </si>
  <si>
    <t>Solvynsstraat 75</t>
  </si>
  <si>
    <t>GBSBO De Leerexpert (25502)</t>
  </si>
  <si>
    <t>August Leyweg 4</t>
  </si>
  <si>
    <t>03-242.01.30</t>
  </si>
  <si>
    <t>GBSBO De Leerexpert (25511)</t>
  </si>
  <si>
    <t>August Leyweg 10</t>
  </si>
  <si>
    <t>03-242.01.40</t>
  </si>
  <si>
    <t>GLSBO De Leerexpert (25528)</t>
  </si>
  <si>
    <t>August Leyweg 14</t>
  </si>
  <si>
    <t>03-242.01.20</t>
  </si>
  <si>
    <t>VBSBO Het Sas</t>
  </si>
  <si>
    <t>Galjoenstraat 2</t>
  </si>
  <si>
    <t>03-541.32.64</t>
  </si>
  <si>
    <t>VLSBO Het Veer</t>
  </si>
  <si>
    <t>Canadalaan 252</t>
  </si>
  <si>
    <t>03-541.16.88</t>
  </si>
  <si>
    <t>GBSBO De Leerexpert (25551)</t>
  </si>
  <si>
    <t>Burchtse Weel 102</t>
  </si>
  <si>
    <t>03-250.16.40</t>
  </si>
  <si>
    <t>GLSBO De Leerexpert (25569)</t>
  </si>
  <si>
    <t>Jozef Van Poppelstraat 6</t>
  </si>
  <si>
    <t>03-291.18.20</t>
  </si>
  <si>
    <t>VBSBO De Mostheuvel</t>
  </si>
  <si>
    <t>Mostheuvellaan 27</t>
  </si>
  <si>
    <t>03-311.78.93</t>
  </si>
  <si>
    <t>VBSBO Kristus Koning</t>
  </si>
  <si>
    <t>Bethaniënlei 5</t>
  </si>
  <si>
    <t>03-217.03.13</t>
  </si>
  <si>
    <t>VBSBO Sint-Rafaël</t>
  </si>
  <si>
    <t>Kerklei 44</t>
  </si>
  <si>
    <t>03-637.51.31</t>
  </si>
  <si>
    <t>GBSBO De Leerexpert (25619)</t>
  </si>
  <si>
    <t>Dullingen 46</t>
  </si>
  <si>
    <t>03-217.26.30</t>
  </si>
  <si>
    <t>VBSBO Triolo</t>
  </si>
  <si>
    <t>03-633.25.70</t>
  </si>
  <si>
    <t>VBSBO Berkenbeek 2/A</t>
  </si>
  <si>
    <t>Nieuwmoerse Steenweg 113_B</t>
  </si>
  <si>
    <t>03-669.68.19</t>
  </si>
  <si>
    <t>GBSBO De Leerexpert (25643)</t>
  </si>
  <si>
    <t>Schotensesteenweg 256</t>
  </si>
  <si>
    <t>03-298.28.80</t>
  </si>
  <si>
    <t>VBSBO Dennenhof</t>
  </si>
  <si>
    <t>De Rentfort 9</t>
  </si>
  <si>
    <t>03-383.11.43</t>
  </si>
  <si>
    <t>Vrije Basisschool BuO Pulderbos</t>
  </si>
  <si>
    <t>Reebergenlaan 4</t>
  </si>
  <si>
    <t>PULDERBOS</t>
  </si>
  <si>
    <t>03-466.06.29</t>
  </si>
  <si>
    <t>Vrije Lagere School BuO</t>
  </si>
  <si>
    <t>Noord-Brabantlaan 79</t>
  </si>
  <si>
    <t>014-42.69.45</t>
  </si>
  <si>
    <t>GBSBO</t>
  </si>
  <si>
    <t>Schransdriesstraat 47</t>
  </si>
  <si>
    <t>014-61.26.50</t>
  </si>
  <si>
    <t>Oude Arendonkse Baan 36</t>
  </si>
  <si>
    <t>014-45.07.37</t>
  </si>
  <si>
    <t>GLSBO SAIGO STERRENBOS</t>
  </si>
  <si>
    <t>Don Boscostraat 37</t>
  </si>
  <si>
    <t>014-31.36.96</t>
  </si>
  <si>
    <t>Eindhoutseweg 25</t>
  </si>
  <si>
    <t>014-86.11.41</t>
  </si>
  <si>
    <t>SBSBO SAIO</t>
  </si>
  <si>
    <t>De-Billemontstraat 77</t>
  </si>
  <si>
    <t>014-56.64.20</t>
  </si>
  <si>
    <t>VBSBO De Regenboog</t>
  </si>
  <si>
    <t>Oude Bevelsesteenweg 107</t>
  </si>
  <si>
    <t>03-480.28.58</t>
  </si>
  <si>
    <t>Wouwstraat 44</t>
  </si>
  <si>
    <t>Vrije Basisschool BuO Ter Elst</t>
  </si>
  <si>
    <t>Zandstraat 30</t>
  </si>
  <si>
    <t>015-30.75.99</t>
  </si>
  <si>
    <t>VLSBO School de Merode</t>
  </si>
  <si>
    <t>Frans Van Hombeeckplein 17</t>
  </si>
  <si>
    <t>03-230.97.86</t>
  </si>
  <si>
    <t>Vrije Basisschool BuO De Wissel</t>
  </si>
  <si>
    <t>Kleine Amer 20</t>
  </si>
  <si>
    <t>03-897.95.85</t>
  </si>
  <si>
    <t>VBSBO Berkenboom Mozaïek</t>
  </si>
  <si>
    <t>Kalkstraat 30</t>
  </si>
  <si>
    <t>03-760.41.40</t>
  </si>
  <si>
    <t>VLSBO Berkenboom Jonatan</t>
  </si>
  <si>
    <t>Kasteelstraat 6</t>
  </si>
  <si>
    <t>03-776.75.21</t>
  </si>
  <si>
    <t>VLSBO Klim-Op</t>
  </si>
  <si>
    <t>Mauroystraat 52</t>
  </si>
  <si>
    <t>03-828.97.76</t>
  </si>
  <si>
    <t>Kallobaan 3</t>
  </si>
  <si>
    <t>03-775.45.32</t>
  </si>
  <si>
    <t>GO! BSBO Den Anker</t>
  </si>
  <si>
    <t>Sint-Janstraat 4</t>
  </si>
  <si>
    <t>015-20.37.95</t>
  </si>
  <si>
    <t>VLSBO De Vlinder</t>
  </si>
  <si>
    <t>Nekkerspoelstraat 391</t>
  </si>
  <si>
    <t>015-21.99.30</t>
  </si>
  <si>
    <t>VBSBO Windekind</t>
  </si>
  <si>
    <t>Schapenstraat 98</t>
  </si>
  <si>
    <t>016-24.11.10</t>
  </si>
  <si>
    <t>VBSBO</t>
  </si>
  <si>
    <t>Herestraat 49</t>
  </si>
  <si>
    <t>016-34.39.62</t>
  </si>
  <si>
    <t>VBSBO Ter Bank</t>
  </si>
  <si>
    <t>Tervuursesteenweg 295</t>
  </si>
  <si>
    <t>016-29.01.81</t>
  </si>
  <si>
    <t>VBSBO Ten Desselaer</t>
  </si>
  <si>
    <t>Klein Park 4</t>
  </si>
  <si>
    <t>LOVENJOEL</t>
  </si>
  <si>
    <t>016-85.21.70</t>
  </si>
  <si>
    <t>VBSBO Centrum Ganspoel</t>
  </si>
  <si>
    <t>Ganspoel 2</t>
  </si>
  <si>
    <t>02-686.00.40</t>
  </si>
  <si>
    <t>VBSBO Instituut Mevrouw Govaerts</t>
  </si>
  <si>
    <t>Kastanjedreef 12</t>
  </si>
  <si>
    <t>015-24.07.24</t>
  </si>
  <si>
    <t>VBSBO Damiaanschool</t>
  </si>
  <si>
    <t>Baalsebaan 10</t>
  </si>
  <si>
    <t>016-53.37.98</t>
  </si>
  <si>
    <t>VLSBO Tongelsbos</t>
  </si>
  <si>
    <t>Oevelse dreef 20</t>
  </si>
  <si>
    <t>014-53.81.82</t>
  </si>
  <si>
    <t>GBSBO Elzenhof</t>
  </si>
  <si>
    <t>Nieuwland 1</t>
  </si>
  <si>
    <t>016-56.76.17</t>
  </si>
  <si>
    <t>Vrije Basisschool BuO KSD Warandeschool</t>
  </si>
  <si>
    <t>Rode Kruisstraat 13</t>
  </si>
  <si>
    <t>VBSBO De Bremberg</t>
  </si>
  <si>
    <t>Groenstraat 16</t>
  </si>
  <si>
    <t>MOLENSTEDE</t>
  </si>
  <si>
    <t>013-33.38.86</t>
  </si>
  <si>
    <t>PBSBO De Sterretjes</t>
  </si>
  <si>
    <t>Alexianenweg 30</t>
  </si>
  <si>
    <t>016-81.86.46</t>
  </si>
  <si>
    <t>VLSBO SLO Mariadal</t>
  </si>
  <si>
    <t>016-76.54.97</t>
  </si>
  <si>
    <t>VLSBO De Oogappel Sint-Leonardus</t>
  </si>
  <si>
    <t>Sint-Truidensestraat 14</t>
  </si>
  <si>
    <t>011-78.12.29</t>
  </si>
  <si>
    <t>VBSBO De Berk</t>
  </si>
  <si>
    <t>Kloosterbeekstraat 7</t>
  </si>
  <si>
    <t>011-22.98.93</t>
  </si>
  <si>
    <t>VBSBO KIDS</t>
  </si>
  <si>
    <t>Borggravevijversstraat 9</t>
  </si>
  <si>
    <t>011-22.25.93</t>
  </si>
  <si>
    <t>VLSBO De Linde</t>
  </si>
  <si>
    <t>Galgenbergstraat 45</t>
  </si>
  <si>
    <t>011-57.12.84</t>
  </si>
  <si>
    <t>VBSBO Buidtelberg</t>
  </si>
  <si>
    <t>Wildrozenstraat 17</t>
  </si>
  <si>
    <t>011-52.57.17</t>
  </si>
  <si>
    <t>VBSBO St.Elisabethschool voor BuBaO</t>
  </si>
  <si>
    <t>Steenovenstraat 20_A</t>
  </si>
  <si>
    <t>011-34.08.00</t>
  </si>
  <si>
    <t>VBSBO Speciale Basisschool Pallieter</t>
  </si>
  <si>
    <t>Haspershovenstraat 28</t>
  </si>
  <si>
    <t>011-64.35.00</t>
  </si>
  <si>
    <t>VBSBO Sint-Martinusschool</t>
  </si>
  <si>
    <t>Emiel Van Dorenlaan 145</t>
  </si>
  <si>
    <t>089-36.31.04</t>
  </si>
  <si>
    <t>VBSBO Sint-Gerardus</t>
  </si>
  <si>
    <t>Sint-Gerardusdreef 1</t>
  </si>
  <si>
    <t>011-35.01.50</t>
  </si>
  <si>
    <t>VLSBO Mozaïek-Plus</t>
  </si>
  <si>
    <t>Parklaan 3</t>
  </si>
  <si>
    <t>089-76.12.08</t>
  </si>
  <si>
    <t>GLSBO 't Schakeltje</t>
  </si>
  <si>
    <t>Borreshoefstraat 10</t>
  </si>
  <si>
    <t>089-79.08.72</t>
  </si>
  <si>
    <t>Burgemeester Philipslaan 15</t>
  </si>
  <si>
    <t>Gerdingerpoort 20</t>
  </si>
  <si>
    <t>VLSBO Klimopschool</t>
  </si>
  <si>
    <t>Kanjelstraat 1_2</t>
  </si>
  <si>
    <t>012-23.57.01</t>
  </si>
  <si>
    <t>GO! LSBO De Zonnestraal</t>
  </si>
  <si>
    <t>Hasseltsesteenweg 135</t>
  </si>
  <si>
    <t>012-23.70.23</t>
  </si>
  <si>
    <t>VBSBO Klavertje 3</t>
  </si>
  <si>
    <t>Schureveld 9</t>
  </si>
  <si>
    <t>089-51.53.20</t>
  </si>
  <si>
    <t>VLSBO Sint-Jan Berchmansschool</t>
  </si>
  <si>
    <t>Schepen Dejonghstraat 55</t>
  </si>
  <si>
    <t>011-68.74.40</t>
  </si>
  <si>
    <t>VBSBO Eymardschool</t>
  </si>
  <si>
    <t>Oude Diestersebaan 5</t>
  </si>
  <si>
    <t>011-54.03.25</t>
  </si>
  <si>
    <t>VLSBO De Olm</t>
  </si>
  <si>
    <t>Diestsesteenweg 5</t>
  </si>
  <si>
    <t>013-55.25.55</t>
  </si>
  <si>
    <t>VLSBO De Blinker</t>
  </si>
  <si>
    <t>St.-Ferdinandstraat 1</t>
  </si>
  <si>
    <t>013-53.06.10</t>
  </si>
  <si>
    <t>VBSBO De Brug</t>
  </si>
  <si>
    <t>Maasheide 17</t>
  </si>
  <si>
    <t>011-42.63.28</t>
  </si>
  <si>
    <t>Stationsstraat 5</t>
  </si>
  <si>
    <t>VBSBO Spermalie</t>
  </si>
  <si>
    <t>050-47.19.84</t>
  </si>
  <si>
    <t>Ganzenstraat 15</t>
  </si>
  <si>
    <t>VLSBO De Torretjes</t>
  </si>
  <si>
    <t>050-23.15.12</t>
  </si>
  <si>
    <t>VBSBO Heuvelzicht</t>
  </si>
  <si>
    <t>Stokstraat 1_A</t>
  </si>
  <si>
    <t>051-50.55.58</t>
  </si>
  <si>
    <t>Pluimstraat 22</t>
  </si>
  <si>
    <t>VBSBO Het Noordveld</t>
  </si>
  <si>
    <t>Noordveldstraat 31</t>
  </si>
  <si>
    <t>050-31.69.60</t>
  </si>
  <si>
    <t>VBSBO Het Anker</t>
  </si>
  <si>
    <t>Beisbroekdreef 12</t>
  </si>
  <si>
    <t>050-39.09.35</t>
  </si>
  <si>
    <t>VBSBO De Berkjes</t>
  </si>
  <si>
    <t>Torhoutse Steenweg 513_B</t>
  </si>
  <si>
    <t>050-40.41.68</t>
  </si>
  <si>
    <t>VBSBO Ter Dreve Type 2</t>
  </si>
  <si>
    <t>Koning Albert I-laan 188</t>
  </si>
  <si>
    <t>050-38.78.03</t>
  </si>
  <si>
    <t>VLSBO De Rietzang</t>
  </si>
  <si>
    <t>059-27.88.37</t>
  </si>
  <si>
    <t>VBSBO Zonnehart</t>
  </si>
  <si>
    <t>Sportlaan 18</t>
  </si>
  <si>
    <t>050-54.84.35</t>
  </si>
  <si>
    <t>VLSBO Regenboog</t>
  </si>
  <si>
    <t>Belhuttebaan 24_A</t>
  </si>
  <si>
    <t>051-58.05.10</t>
  </si>
  <si>
    <t>VLSBO De Schuit</t>
  </si>
  <si>
    <t>Weststraat 115</t>
  </si>
  <si>
    <t>050-41.83.40</t>
  </si>
  <si>
    <t>VLSBO De Vuurtoren</t>
  </si>
  <si>
    <t>Heistlaan 26_A</t>
  </si>
  <si>
    <t>050-51.10.20</t>
  </si>
  <si>
    <t>VBSBO Heilig Hartschool</t>
  </si>
  <si>
    <t>Clivialaan 9</t>
  </si>
  <si>
    <t>059-80.28.80</t>
  </si>
  <si>
    <t>GO! BSBO Aan Zee De Haan</t>
  </si>
  <si>
    <t>Koninklijke Baan 5</t>
  </si>
  <si>
    <t>059-23.43.36</t>
  </si>
  <si>
    <t>VBSBO De Strandloper</t>
  </si>
  <si>
    <t>Albert I Laan 56</t>
  </si>
  <si>
    <t>058-53.20.83</t>
  </si>
  <si>
    <t>VLSBO 't Brugje</t>
  </si>
  <si>
    <t>Dan. De Haenelaan 6</t>
  </si>
  <si>
    <t>058-31.30.02</t>
  </si>
  <si>
    <t>Walle 115</t>
  </si>
  <si>
    <t>056-21.58.37</t>
  </si>
  <si>
    <t>VBSBO De Kindervriend</t>
  </si>
  <si>
    <t>Rollegemkerkstraat 51</t>
  </si>
  <si>
    <t>ROLLEGEM</t>
  </si>
  <si>
    <t>056-24.57.84</t>
  </si>
  <si>
    <t>GBSBO De Klim-Op</t>
  </si>
  <si>
    <t>Stedestraat 39</t>
  </si>
  <si>
    <t>056-28.54.00</t>
  </si>
  <si>
    <t>VLSBO Blijdhove</t>
  </si>
  <si>
    <t>Guido Gezellelaan 106</t>
  </si>
  <si>
    <t>056-51.31.91</t>
  </si>
  <si>
    <t>VBSBO De Waterlelie</t>
  </si>
  <si>
    <t>Sint-Maartensplein 19</t>
  </si>
  <si>
    <t>056-41.77.23</t>
  </si>
  <si>
    <t>VBSBO De Zonnebloem</t>
  </si>
  <si>
    <t>Slabbaardstraat-Noord 90</t>
  </si>
  <si>
    <t>051-30.63.08</t>
  </si>
  <si>
    <t>GBSBO De Kim</t>
  </si>
  <si>
    <t>Sint-Amandusstraat 28_A</t>
  </si>
  <si>
    <t>056-71.68.40</t>
  </si>
  <si>
    <t>GLSBO De Zon</t>
  </si>
  <si>
    <t>VLSBO Zonneburcht</t>
  </si>
  <si>
    <t>Sint-Jozefsstraat 3</t>
  </si>
  <si>
    <t>056-60.05.50</t>
  </si>
  <si>
    <t>VBSBO Sint-Idesbald</t>
  </si>
  <si>
    <t>De Zilten 52</t>
  </si>
  <si>
    <t>051-26.43.15</t>
  </si>
  <si>
    <t>VBSBO Arkorum 13 - De Hagewinde</t>
  </si>
  <si>
    <t>Vikingstraat 37</t>
  </si>
  <si>
    <t>051-20.33.12</t>
  </si>
  <si>
    <t>VBSBO Dominiek Savio</t>
  </si>
  <si>
    <t>Koolskampstraat 37</t>
  </si>
  <si>
    <t>GITS</t>
  </si>
  <si>
    <t>051-23.06.15</t>
  </si>
  <si>
    <t>Oude Pittemstraat 1</t>
  </si>
  <si>
    <t>051-40.15.90</t>
  </si>
  <si>
    <t>VBSBO Het Vlot</t>
  </si>
  <si>
    <t>Sint-Elisabethstraat 6</t>
  </si>
  <si>
    <t>057-20.40.74</t>
  </si>
  <si>
    <t>VLSBO De Klimrank</t>
  </si>
  <si>
    <t>Deken De Bolaan 2</t>
  </si>
  <si>
    <t>057-33.91.95</t>
  </si>
  <si>
    <t>VBSBO OCNIEUWEVAART</t>
  </si>
  <si>
    <t>Jozef Guislainstraat 47</t>
  </si>
  <si>
    <t>09-226.70.70</t>
  </si>
  <si>
    <t>VBSBO Rozemarijn</t>
  </si>
  <si>
    <t>Kloosterstraat 6_D</t>
  </si>
  <si>
    <t>09-282.09.34</t>
  </si>
  <si>
    <t>Meerhoutstraat 55</t>
  </si>
  <si>
    <t>09-255.92.20</t>
  </si>
  <si>
    <t>VLSBO Macarius</t>
  </si>
  <si>
    <t>Koningstraat 12</t>
  </si>
  <si>
    <t>VLSBO Korenbloem</t>
  </si>
  <si>
    <t>Korenbloemstraat 17</t>
  </si>
  <si>
    <t>09-269.92.70</t>
  </si>
  <si>
    <t>VLSBO Styrka Lager Onderwijs</t>
  </si>
  <si>
    <t>Ebergiste De Deynestraat 1</t>
  </si>
  <si>
    <t>09-245.57.46</t>
  </si>
  <si>
    <t>VBSBO Sint-Lievenspoort</t>
  </si>
  <si>
    <t>Sint-Lievenspoortstraat 129</t>
  </si>
  <si>
    <t>09-268.26.50</t>
  </si>
  <si>
    <t>Corneel Heymanslaan 10</t>
  </si>
  <si>
    <t>09-332.24.05</t>
  </si>
  <si>
    <t>Drongensesteenweg 146</t>
  </si>
  <si>
    <t>09-251.02.75</t>
  </si>
  <si>
    <t>SBSBO De Zonnepoort</t>
  </si>
  <si>
    <t>Sint-Lievenspoortstraat 2_-8</t>
  </si>
  <si>
    <t>09-323.52.20</t>
  </si>
  <si>
    <t>Stedelijke Lagere School BuO Het Kompas</t>
  </si>
  <si>
    <t>Ijskelderstraat 29</t>
  </si>
  <si>
    <t>09-225.44.23</t>
  </si>
  <si>
    <t>Bevelandstraat 22_24</t>
  </si>
  <si>
    <t>09-233.36.58</t>
  </si>
  <si>
    <t>VBSBO De Vinderij 2</t>
  </si>
  <si>
    <t>Bleekmeersstraat 17_B</t>
  </si>
  <si>
    <t>09-337.52.70</t>
  </si>
  <si>
    <t>VBSBO De Vinderij 1</t>
  </si>
  <si>
    <t>Bleekmeersstraat 17_A</t>
  </si>
  <si>
    <t>VLSBO De Zonnewijzer</t>
  </si>
  <si>
    <t>Kouterstraat 108</t>
  </si>
  <si>
    <t>052-44.88.32</t>
  </si>
  <si>
    <t>VLSBO De Meiroos</t>
  </si>
  <si>
    <t>Meidoornlaan 57</t>
  </si>
  <si>
    <t>09-366.32.49</t>
  </si>
  <si>
    <t>VBSBO Sint Lodewijk</t>
  </si>
  <si>
    <t>Kwatrechtsteenweg 168</t>
  </si>
  <si>
    <t>09-272.52.44</t>
  </si>
  <si>
    <t>Jules Destréelaan 67</t>
  </si>
  <si>
    <t>09-210.01.60</t>
  </si>
  <si>
    <t>Bergemeersenstraat 106</t>
  </si>
  <si>
    <t>053-39.66.99</t>
  </si>
  <si>
    <t>Vrije Basisschool BuO De Zonneroos</t>
  </si>
  <si>
    <t>Botermelkstraat 201</t>
  </si>
  <si>
    <t>053-76.79.72</t>
  </si>
  <si>
    <t>Zuidlaan 34</t>
  </si>
  <si>
    <t>052-21.52.13</t>
  </si>
  <si>
    <t>VBSBO Blijdorp</t>
  </si>
  <si>
    <t>Blijdorpstraat 3</t>
  </si>
  <si>
    <t>052-39.99.90</t>
  </si>
  <si>
    <t>Klaverveld 6</t>
  </si>
  <si>
    <t>052-39.70.29</t>
  </si>
  <si>
    <t>Sint-Jorisstraat 45</t>
  </si>
  <si>
    <t>054-33.70.26</t>
  </si>
  <si>
    <t>VBSBO De Mozaïek</t>
  </si>
  <si>
    <t>Boelarestraat 3</t>
  </si>
  <si>
    <t>054-41.83.50</t>
  </si>
  <si>
    <t>VLSBO Bernadetteschool</t>
  </si>
  <si>
    <t>Parkstraat 2</t>
  </si>
  <si>
    <t>09-360.29.21</t>
  </si>
  <si>
    <t>VLSBO De Horizon</t>
  </si>
  <si>
    <t>Sint-Jozefsplein 10</t>
  </si>
  <si>
    <t>055-31.52.00</t>
  </si>
  <si>
    <t>VBSBO Levensblij</t>
  </si>
  <si>
    <t>Galgestraat 2</t>
  </si>
  <si>
    <t>055-31.37.38</t>
  </si>
  <si>
    <t>Kouter 93</t>
  </si>
  <si>
    <t>09-386.38.65</t>
  </si>
  <si>
    <t>VBSBO Ter Leie</t>
  </si>
  <si>
    <t>Bachtekerkstraat 7</t>
  </si>
  <si>
    <t>09-386.55.80</t>
  </si>
  <si>
    <t>VBSBO Ten Dries</t>
  </si>
  <si>
    <t>Dennendreef 62</t>
  </si>
  <si>
    <t>09-371.67.12</t>
  </si>
  <si>
    <t>VBSBO De Triangel</t>
  </si>
  <si>
    <t>Molendreef 16_c</t>
  </si>
  <si>
    <t>09-370.72.16</t>
  </si>
  <si>
    <t>GO! BS De Schakel</t>
  </si>
  <si>
    <t>Weerstandlaan 141</t>
  </si>
  <si>
    <t>03-827.62.58</t>
  </si>
  <si>
    <t>VBS Steinerschool Lier-Sterrendaalders</t>
  </si>
  <si>
    <t>Mallekotstraat 43</t>
  </si>
  <si>
    <t>03-491.80.10</t>
  </si>
  <si>
    <t>Groenstraat 29</t>
  </si>
  <si>
    <t>BUIZINGEN</t>
  </si>
  <si>
    <t>02-360.03.11</t>
  </si>
  <si>
    <t>VBS Ipos</t>
  </si>
  <si>
    <t>Eekhoornlei 9</t>
  </si>
  <si>
    <t>03-658.01.96</t>
  </si>
  <si>
    <t>VBS Rudolf Steinerschool Vlaanderen</t>
  </si>
  <si>
    <t>Kasteellaan 54</t>
  </si>
  <si>
    <t>09-235.28.00</t>
  </si>
  <si>
    <t>Stationstraat 22</t>
  </si>
  <si>
    <t>051-40.62.63</t>
  </si>
  <si>
    <t>Losting 43</t>
  </si>
  <si>
    <t>NIEUWRODE</t>
  </si>
  <si>
    <t>016-56.09.18</t>
  </si>
  <si>
    <t>VBS De Klinker</t>
  </si>
  <si>
    <t>Torenstraat 62</t>
  </si>
  <si>
    <t>016-44.90.46</t>
  </si>
  <si>
    <t>Van Bladelstraat 28</t>
  </si>
  <si>
    <t>Nieuwstraat 60</t>
  </si>
  <si>
    <t>Speurtstraat 3</t>
  </si>
  <si>
    <t>OORDEGEM</t>
  </si>
  <si>
    <t>09-369.44.46</t>
  </si>
  <si>
    <t>Gavergrachtstraat 97</t>
  </si>
  <si>
    <t>09-226.43.12</t>
  </si>
  <si>
    <t>VBS Belzele</t>
  </si>
  <si>
    <t>Belzeelsestraat 22</t>
  </si>
  <si>
    <t>09-253.05.49</t>
  </si>
  <si>
    <t>Bommelstraat 24</t>
  </si>
  <si>
    <t>09-220.88.58</t>
  </si>
  <si>
    <t>Pastorijstraat 15</t>
  </si>
  <si>
    <t>WEERDE</t>
  </si>
  <si>
    <t>015-61.28.25</t>
  </si>
  <si>
    <t>Hombekerkouter 18</t>
  </si>
  <si>
    <t>015-41.55.33</t>
  </si>
  <si>
    <t>VBS Yggdrasil</t>
  </si>
  <si>
    <t>Zwemdoklei 3</t>
  </si>
  <si>
    <t>03-665.41.90</t>
  </si>
  <si>
    <t>SBS Larum</t>
  </si>
  <si>
    <t>Larum 9</t>
  </si>
  <si>
    <t>014-56.64.80</t>
  </si>
  <si>
    <t>VBS De Toverboom</t>
  </si>
  <si>
    <t>Bel 131</t>
  </si>
  <si>
    <t>014-58.92.44</t>
  </si>
  <si>
    <t>SBS De Katersberg</t>
  </si>
  <si>
    <t>Katersberg 27</t>
  </si>
  <si>
    <t>014-56.64.60</t>
  </si>
  <si>
    <t>Gasthuisstraat 8</t>
  </si>
  <si>
    <t>03-690.46.65</t>
  </si>
  <si>
    <t>VBS De Klimming</t>
  </si>
  <si>
    <t>Assestraat 5</t>
  </si>
  <si>
    <t>ESSENE</t>
  </si>
  <si>
    <t>02-582.20.17</t>
  </si>
  <si>
    <t>VBS De Twijg</t>
  </si>
  <si>
    <t>Ursulinenstraat 1</t>
  </si>
  <si>
    <t>WIJGMAAL</t>
  </si>
  <si>
    <t>016-44.63.48</t>
  </si>
  <si>
    <t>VBS De Zonnetuin</t>
  </si>
  <si>
    <t>Beeweg 32</t>
  </si>
  <si>
    <t>050-35.89.09</t>
  </si>
  <si>
    <t>Claessensstraat 59</t>
  </si>
  <si>
    <t>02-422.03.80</t>
  </si>
  <si>
    <t>Donderberg 35</t>
  </si>
  <si>
    <t>02-263.06.00</t>
  </si>
  <si>
    <t>Weg naar Opoeteren 172</t>
  </si>
  <si>
    <t>089-85.65.85</t>
  </si>
  <si>
    <t>Jozef Mattheessensstraat 62</t>
  </si>
  <si>
    <t>03-455.07.99</t>
  </si>
  <si>
    <t>Zonnestraat 4</t>
  </si>
  <si>
    <t>054-33.92.13</t>
  </si>
  <si>
    <t>Schorvoortstraat 31</t>
  </si>
  <si>
    <t>Populierenlaan 1</t>
  </si>
  <si>
    <t>014-21.29.06</t>
  </si>
  <si>
    <t>VBS Guido Gezelleschool</t>
  </si>
  <si>
    <t>Astridlaan 86</t>
  </si>
  <si>
    <t>050-37.00.75</t>
  </si>
  <si>
    <t>Okegem-Dorp 2</t>
  </si>
  <si>
    <t>GBS Sint-Michiels</t>
  </si>
  <si>
    <t>Rijselstraat 71</t>
  </si>
  <si>
    <t>050-38.44.71</t>
  </si>
  <si>
    <t>Heistraat 206</t>
  </si>
  <si>
    <t>03-777.73.66</t>
  </si>
  <si>
    <t>Schransdriesstraat 45</t>
  </si>
  <si>
    <t>016-39.90.35</t>
  </si>
  <si>
    <t>GBS Eksaarde</t>
  </si>
  <si>
    <t>Dam 67</t>
  </si>
  <si>
    <t>09-346.82.96</t>
  </si>
  <si>
    <t>Kerkplein 2</t>
  </si>
  <si>
    <t>VBS De Toverbol</t>
  </si>
  <si>
    <t>Wittestraat 116</t>
  </si>
  <si>
    <t>03-248.00.48</t>
  </si>
  <si>
    <t>VBS Steinerschool Hibernia Antwerpen</t>
  </si>
  <si>
    <t>Volkstraat 40</t>
  </si>
  <si>
    <t>03-248.40.34</t>
  </si>
  <si>
    <t>Sint-Rochusstraat 124</t>
  </si>
  <si>
    <t>03-292.66.90</t>
  </si>
  <si>
    <t>VBS Klaproos</t>
  </si>
  <si>
    <t>Molenheide 12</t>
  </si>
  <si>
    <t>03-464.10.54</t>
  </si>
  <si>
    <t>VBS 't Schooltje van Oppem</t>
  </si>
  <si>
    <t>Processieweg 4</t>
  </si>
  <si>
    <t>02-269.33.52</t>
  </si>
  <si>
    <t>VKS De Ark</t>
  </si>
  <si>
    <t>Tiensesteenweg 190</t>
  </si>
  <si>
    <t>GBS De Wijsneus</t>
  </si>
  <si>
    <t>Worteldorp 13</t>
  </si>
  <si>
    <t>WORTEL</t>
  </si>
  <si>
    <t>03-314.50.41</t>
  </si>
  <si>
    <t>VBS De Zevensprong</t>
  </si>
  <si>
    <t>Vital Decosterstraat 67</t>
  </si>
  <si>
    <t>016-29.15.44</t>
  </si>
  <si>
    <t>VBS Rudolf Steinerschool De Zonnewijzer</t>
  </si>
  <si>
    <t>Privaatweg 7</t>
  </si>
  <si>
    <t>016-20.29.54</t>
  </si>
  <si>
    <t>VBS Rinkeling</t>
  </si>
  <si>
    <t>Dorpstraat 42</t>
  </si>
  <si>
    <t>BRUSSEGEM</t>
  </si>
  <si>
    <t>02-460.02.86</t>
  </si>
  <si>
    <t>Boomsesteenweg 94</t>
  </si>
  <si>
    <t>Stella Marisstraat 3</t>
  </si>
  <si>
    <t>VBS Jesode Hatora-Beth Jacob</t>
  </si>
  <si>
    <t>Steenbokstraat 10</t>
  </si>
  <si>
    <t>03-239.25.35</t>
  </si>
  <si>
    <t>VKS Sint-Michiel</t>
  </si>
  <si>
    <t>Diestersteenweg 9</t>
  </si>
  <si>
    <t>Zavelstraat 2</t>
  </si>
  <si>
    <t>Kerkplein 4</t>
  </si>
  <si>
    <t>Kleitkalseide 107</t>
  </si>
  <si>
    <t>Evangeliestraat 85</t>
  </si>
  <si>
    <t>Jef Van Lishoutstraat 17</t>
  </si>
  <si>
    <t>Charles Deberiotstraat 3</t>
  </si>
  <si>
    <t>016-23.67.15</t>
  </si>
  <si>
    <t>Lotenhullestraat 30</t>
  </si>
  <si>
    <t>BELLEM</t>
  </si>
  <si>
    <t>09-374.16.97</t>
  </si>
  <si>
    <t>GBS Heieinde</t>
  </si>
  <si>
    <t>Sint-Jozefstraat 39</t>
  </si>
  <si>
    <t>014-61.43.42</t>
  </si>
  <si>
    <t>VKS De Duizendpoot</t>
  </si>
  <si>
    <t>Lepelstraat 38_A</t>
  </si>
  <si>
    <t>014-50.93.40</t>
  </si>
  <si>
    <t>03-311.67.58</t>
  </si>
  <si>
    <t>GO! basisschool De Kn@ppe Ontdekker</t>
  </si>
  <si>
    <t>Daalstraat 9</t>
  </si>
  <si>
    <t>089-77.39.30</t>
  </si>
  <si>
    <t>Donkerstraat 11</t>
  </si>
  <si>
    <t>WESTVLETEREN</t>
  </si>
  <si>
    <t>057-40.12.37</t>
  </si>
  <si>
    <t>Podtsmeulen 9</t>
  </si>
  <si>
    <t>09-349.23.94</t>
  </si>
  <si>
    <t>VKS Regina Pacis 1</t>
  </si>
  <si>
    <t>Boechoutsesteenweg 87</t>
  </si>
  <si>
    <t>03-455.03.55</t>
  </si>
  <si>
    <t>SBS Tuilt</t>
  </si>
  <si>
    <t>Zolderse kiezel 86</t>
  </si>
  <si>
    <t>011-25.17.57</t>
  </si>
  <si>
    <t>Provinciale Kleuterschool</t>
  </si>
  <si>
    <t>Kwinten 3_B</t>
  </si>
  <si>
    <t>SINT-MARTENS-VOEREN</t>
  </si>
  <si>
    <t>04-381.23.00</t>
  </si>
  <si>
    <t>VBS Sint-Gummaruscollege</t>
  </si>
  <si>
    <t>Lisperstraat 112</t>
  </si>
  <si>
    <t>03-480.06.10</t>
  </si>
  <si>
    <t>VBS De Driehoek</t>
  </si>
  <si>
    <t>Matthijsplein 2</t>
  </si>
  <si>
    <t>089-46.28.32</t>
  </si>
  <si>
    <t>Grotstraat 8</t>
  </si>
  <si>
    <t>RAMSDONK</t>
  </si>
  <si>
    <t>015-71.24.13</t>
  </si>
  <si>
    <t>Grootveldstraat 2</t>
  </si>
  <si>
    <t>011-88.23.21</t>
  </si>
  <si>
    <t>VBS Kindercampus Godsheide</t>
  </si>
  <si>
    <t>Kleinstraat 19</t>
  </si>
  <si>
    <t>011-22.26.64</t>
  </si>
  <si>
    <t>VBS Scheutplaneet</t>
  </si>
  <si>
    <t>Ninoofse Steenweg 339</t>
  </si>
  <si>
    <t>02-411.15.54</t>
  </si>
  <si>
    <t>Halleweg 220</t>
  </si>
  <si>
    <t>02-356.95.14</t>
  </si>
  <si>
    <t>Haagbeemdenplantsoen 95</t>
  </si>
  <si>
    <t>014-43.03.48</t>
  </si>
  <si>
    <t>Adolphe Willemynsstraat 215</t>
  </si>
  <si>
    <t>Terbeeksestraat 6</t>
  </si>
  <si>
    <t>MEER</t>
  </si>
  <si>
    <t>03-315.77.51</t>
  </si>
  <si>
    <t>Bredabaan 479</t>
  </si>
  <si>
    <t>03-651.49.07</t>
  </si>
  <si>
    <t>Aug. Debunnestraat 15</t>
  </si>
  <si>
    <t>056-53.25.91</t>
  </si>
  <si>
    <t>GO! leefschool De Oogappel</t>
  </si>
  <si>
    <t>Bisdomkaai 1_B</t>
  </si>
  <si>
    <t>09-233.85.32</t>
  </si>
  <si>
    <t>Melgesdreef 113</t>
  </si>
  <si>
    <t>03-647.01.12</t>
  </si>
  <si>
    <t>Rerum Novarumlaan 1</t>
  </si>
  <si>
    <t>016-25.29.08</t>
  </si>
  <si>
    <t>Vrije Basisschool Sint-Victor Dworp</t>
  </si>
  <si>
    <t>Kerkstraat 3</t>
  </si>
  <si>
    <t>02-380.08.08</t>
  </si>
  <si>
    <t>Hoogstraat 1</t>
  </si>
  <si>
    <t>02-720.42.18</t>
  </si>
  <si>
    <t>GO! freinetschool De Appeltuin</t>
  </si>
  <si>
    <t>Weldadigheidsstraat 74</t>
  </si>
  <si>
    <t>016-20.17.62</t>
  </si>
  <si>
    <t>Vrije Kleuterschool Regina Caeli</t>
  </si>
  <si>
    <t>Kaudenaardestraat 121</t>
  </si>
  <si>
    <t>02-568.18.38</t>
  </si>
  <si>
    <t>Keizer Karelstraat 12</t>
  </si>
  <si>
    <t>09-225.05.93</t>
  </si>
  <si>
    <t>Waversebaan 81</t>
  </si>
  <si>
    <t>016-40.44.58</t>
  </si>
  <si>
    <t>GBS Scheut</t>
  </si>
  <si>
    <t>02-522.95.11</t>
  </si>
  <si>
    <t>Oude Haachtsesteenweg 125</t>
  </si>
  <si>
    <t>02-720.33.43</t>
  </si>
  <si>
    <t>Ieperleedstraat 58</t>
  </si>
  <si>
    <t>059-30.06.17</t>
  </si>
  <si>
    <t>Edegemsesteenweg 116_A</t>
  </si>
  <si>
    <t>VBS O.L.V. van Vreugde</t>
  </si>
  <si>
    <t>056-71.35.86</t>
  </si>
  <si>
    <t>GO! basisschool Icarus</t>
  </si>
  <si>
    <t>Kasteelstraat 3</t>
  </si>
  <si>
    <t>089-56.20.18</t>
  </si>
  <si>
    <t>Rollebaanstraat 8_A</t>
  </si>
  <si>
    <t>050-84.25.09</t>
  </si>
  <si>
    <t>Collegestraat 19</t>
  </si>
  <si>
    <t>VBS Leernest</t>
  </si>
  <si>
    <t>BACHTE-MARIA-LEERNE</t>
  </si>
  <si>
    <t>09-282.77.87</t>
  </si>
  <si>
    <t>Zwaantjeslei</t>
  </si>
  <si>
    <t>Brigandsstraat 15</t>
  </si>
  <si>
    <t>051-30.27.57</t>
  </si>
  <si>
    <t>Quebecstraat 3</t>
  </si>
  <si>
    <t>GKS Kaart 't Veldhoppertje</t>
  </si>
  <si>
    <t>03-653.15.89</t>
  </si>
  <si>
    <t>Louis Wittouckstraat 46</t>
  </si>
  <si>
    <t>Wilgstraat 1</t>
  </si>
  <si>
    <t>Stevens-de Waelplein 13</t>
  </si>
  <si>
    <t>02-356.67.21</t>
  </si>
  <si>
    <t>GBS Het Oogappeltje</t>
  </si>
  <si>
    <t>Dasstraat 26</t>
  </si>
  <si>
    <t>03-353.75.89</t>
  </si>
  <si>
    <t>GBS De Wonderboom</t>
  </si>
  <si>
    <t>Kerkstraat 49</t>
  </si>
  <si>
    <t>052-46.17.01</t>
  </si>
  <si>
    <t>VLS Sint-Dimpna</t>
  </si>
  <si>
    <t>Laar 3</t>
  </si>
  <si>
    <t>VBS Met De Bijbel Den Akker</t>
  </si>
  <si>
    <t>Sint-Janstraat 16_A</t>
  </si>
  <si>
    <t>011-34.60.21</t>
  </si>
  <si>
    <t>Kloosterweg 1_B</t>
  </si>
  <si>
    <t>Kleine Kouterstraat 1</t>
  </si>
  <si>
    <t>UITBERGEN</t>
  </si>
  <si>
    <t>09-367.50.88</t>
  </si>
  <si>
    <t>GO! kleuterschool Ronse</t>
  </si>
  <si>
    <t>Geraardsbergenstraat 221</t>
  </si>
  <si>
    <t>055-21.49.56</t>
  </si>
  <si>
    <t>VKS Maria Immaculata</t>
  </si>
  <si>
    <t>Oude Bergsebaan 20</t>
  </si>
  <si>
    <t>Vrije Kleuterschool KSD Sint-Jan</t>
  </si>
  <si>
    <t>Peetersstraat 14</t>
  </si>
  <si>
    <t>VKS O.L.V. van Lourdesinstituut</t>
  </si>
  <si>
    <t>Kloosterstraat 82</t>
  </si>
  <si>
    <t>03-541.75.70</t>
  </si>
  <si>
    <t>Kasteeldreef 2</t>
  </si>
  <si>
    <t>Sint Willebrordusstraat 29</t>
  </si>
  <si>
    <t>VBS Leefschool De Dageraad</t>
  </si>
  <si>
    <t>Lange Altaarstraat 4</t>
  </si>
  <si>
    <t>03-288.65.66</t>
  </si>
  <si>
    <t>09-228.29.77</t>
  </si>
  <si>
    <t>GBS De Springveer</t>
  </si>
  <si>
    <t>02-359.16.32</t>
  </si>
  <si>
    <t>VLS De Rank</t>
  </si>
  <si>
    <t>Aarschotsesteenweg 172_a</t>
  </si>
  <si>
    <t>VKS Virgo Sapiens</t>
  </si>
  <si>
    <t>Kerkhofstraat 43</t>
  </si>
  <si>
    <t>052-30.31.07</t>
  </si>
  <si>
    <t>GO! BS T' Overbeek Ganshoren</t>
  </si>
  <si>
    <t>Van Overbekelaan 229</t>
  </si>
  <si>
    <t>02-428.41.87</t>
  </si>
  <si>
    <t>GO! basisschool De Mozaïek</t>
  </si>
  <si>
    <t>Van Ysendyckstraat 24</t>
  </si>
  <si>
    <t>02-215.09.50</t>
  </si>
  <si>
    <t>VBS O.-L.-V. - Visitatie Klimop</t>
  </si>
  <si>
    <t>Theresianenstraat 34</t>
  </si>
  <si>
    <t>09-223.75.08</t>
  </si>
  <si>
    <t>Moerbeekstraat 3</t>
  </si>
  <si>
    <t>VBS Proosterbos</t>
  </si>
  <si>
    <t>Drossaardstraat 21</t>
  </si>
  <si>
    <t>089-77.27.92</t>
  </si>
  <si>
    <t>VKS Arkorum 07 Sint-Jozef</t>
  </si>
  <si>
    <t>Seringenstraat 57</t>
  </si>
  <si>
    <t>051-22.35.36</t>
  </si>
  <si>
    <t>VLS De Wegwijzer</t>
  </si>
  <si>
    <t>Gemeenteplein 7</t>
  </si>
  <si>
    <t>Tervuursesteenweg 176</t>
  </si>
  <si>
    <t>PERK</t>
  </si>
  <si>
    <t>02-751.79.18</t>
  </si>
  <si>
    <t>VBS Freinetschool De Torteltuin</t>
  </si>
  <si>
    <t>Werf 52_A</t>
  </si>
  <si>
    <t>057-33.30.85</t>
  </si>
  <si>
    <t>Begijnhofstraat 8</t>
  </si>
  <si>
    <t>03-827.76.22</t>
  </si>
  <si>
    <t>GO! Freinetschool Triangel</t>
  </si>
  <si>
    <t>Kleine steenweg 33</t>
  </si>
  <si>
    <t>015-22.16.30</t>
  </si>
  <si>
    <t>Hoge Akker 16</t>
  </si>
  <si>
    <t>03-457.10.15</t>
  </si>
  <si>
    <t>VBS De Griffel</t>
  </si>
  <si>
    <t>Marie Joséestraat 4</t>
  </si>
  <si>
    <t>089-76.47.21</t>
  </si>
  <si>
    <t>Zondereigen 57</t>
  </si>
  <si>
    <t>014-63.37.10</t>
  </si>
  <si>
    <t>Diestseweg 34_F</t>
  </si>
  <si>
    <t>014-56.26.56</t>
  </si>
  <si>
    <t>VBS DvM</t>
  </si>
  <si>
    <t>Sint Martensplein 2_A</t>
  </si>
  <si>
    <t>053-21.29.88</t>
  </si>
  <si>
    <t>Stefaan Modest Glorieuxlaan 40</t>
  </si>
  <si>
    <t>Hoog-Kallostraat 30</t>
  </si>
  <si>
    <t>KALLO</t>
  </si>
  <si>
    <t>03-750.10.95</t>
  </si>
  <si>
    <t>VBS Oeterveld</t>
  </si>
  <si>
    <t>Ophovenstraat 71</t>
  </si>
  <si>
    <t>089-86.30.71</t>
  </si>
  <si>
    <t>VBS Sint-Jozef Sint-Pieter Campus Zuidla</t>
  </si>
  <si>
    <t>Zuidlaan 70</t>
  </si>
  <si>
    <t>050-41.35.82</t>
  </si>
  <si>
    <t>Dorpsstraat 48</t>
  </si>
  <si>
    <t>NEERIJSE</t>
  </si>
  <si>
    <t>016-47.74.97</t>
  </si>
  <si>
    <t>VBS Sint-Gorik</t>
  </si>
  <si>
    <t>053-83.74.30</t>
  </si>
  <si>
    <t>VBS Het Palet</t>
  </si>
  <si>
    <t>Mariastraat 7</t>
  </si>
  <si>
    <t>050-33.63.47</t>
  </si>
  <si>
    <t>GO! freinetschool De Step Beringen</t>
  </si>
  <si>
    <t>Salviastraat 7</t>
  </si>
  <si>
    <t>011-42.29.77</t>
  </si>
  <si>
    <t>Vrije Basisschool Kindercampus Catharina</t>
  </si>
  <si>
    <t>Jan Palfijnlaan 4</t>
  </si>
  <si>
    <t>011-22.44.28</t>
  </si>
  <si>
    <t>Gootstraat 12</t>
  </si>
  <si>
    <t>Stenaartberg 2</t>
  </si>
  <si>
    <t>011-68.29.41</t>
  </si>
  <si>
    <t>VBS Jan Rosier</t>
  </si>
  <si>
    <t>Pastorijstraat 11</t>
  </si>
  <si>
    <t>089-71.40.39</t>
  </si>
  <si>
    <t>Loostraat 5</t>
  </si>
  <si>
    <t>VLIERMAAL</t>
  </si>
  <si>
    <t>012-23.76.59</t>
  </si>
  <si>
    <t>VBS De mAgneet</t>
  </si>
  <si>
    <t>Albertus Morrenstraat 6</t>
  </si>
  <si>
    <t>011-38.38.01</t>
  </si>
  <si>
    <t>VBS De Kap(r)oenen</t>
  </si>
  <si>
    <t>Alfred De Taeyestraat 40_A</t>
  </si>
  <si>
    <t>KAPRIJKE</t>
  </si>
  <si>
    <t>09-373.73.81</t>
  </si>
  <si>
    <t>Massemsesteenweg 244</t>
  </si>
  <si>
    <t>MASSEMEN</t>
  </si>
  <si>
    <t>09-369.82.46</t>
  </si>
  <si>
    <t>Vrije Basisschool Broederschool Driegaai</t>
  </si>
  <si>
    <t>Driegaaienstraat 8</t>
  </si>
  <si>
    <t>03-780.92.12</t>
  </si>
  <si>
    <t>Molendreef 16</t>
  </si>
  <si>
    <t>09-370.72.17</t>
  </si>
  <si>
    <t>Dreef 47</t>
  </si>
  <si>
    <t>09-372.78.26</t>
  </si>
  <si>
    <t>Staatsbaan 190</t>
  </si>
  <si>
    <t>09-388.69.41</t>
  </si>
  <si>
    <t>GO! BS Veltwijck</t>
  </si>
  <si>
    <t>Veltwijcklaan 235</t>
  </si>
  <si>
    <t>03-645.10.33</t>
  </si>
  <si>
    <t>VLS Sint-Jan Berchmanscollege</t>
  </si>
  <si>
    <t>Nieuwland 75</t>
  </si>
  <si>
    <t>056-75.74.51</t>
  </si>
  <si>
    <t>Bruyningstraat 56_a</t>
  </si>
  <si>
    <t>GBS De Toverboon</t>
  </si>
  <si>
    <t>Denderbellestraat 2_A</t>
  </si>
  <si>
    <t>052-21.46.03</t>
  </si>
  <si>
    <t>GO! basisschool leefschool De Vlieger</t>
  </si>
  <si>
    <t>Rogierlaan 12</t>
  </si>
  <si>
    <t>059-51.22.35</t>
  </si>
  <si>
    <t>Termerestraat 19_C</t>
  </si>
  <si>
    <t>WINKSELE</t>
  </si>
  <si>
    <t>VBS St- Theresia</t>
  </si>
  <si>
    <t>Rollegemkerkstraat 53</t>
  </si>
  <si>
    <t>056-21.34.16</t>
  </si>
  <si>
    <t>VBS Klavertjevier</t>
  </si>
  <si>
    <t>Engelselei 10</t>
  </si>
  <si>
    <t>03-664.56.90</t>
  </si>
  <si>
    <t>Steenbakkersstraat 80</t>
  </si>
  <si>
    <t>059-70.07.85</t>
  </si>
  <si>
    <t>VBS De Step</t>
  </si>
  <si>
    <t>Veltwijcklaan 134</t>
  </si>
  <si>
    <t>03-544.84.45</t>
  </si>
  <si>
    <t>VBS Prinses Juliana</t>
  </si>
  <si>
    <t>d'Oultremontstraat 19</t>
  </si>
  <si>
    <t>02-733.86.16</t>
  </si>
  <si>
    <t>Zalighedenlaan 16</t>
  </si>
  <si>
    <t>VBS Burgemeester Marnix</t>
  </si>
  <si>
    <t>Amerlolaan 53</t>
  </si>
  <si>
    <t>03-658.00.40</t>
  </si>
  <si>
    <t>GBS Rode</t>
  </si>
  <si>
    <t>Papenmeuter 8</t>
  </si>
  <si>
    <t>02-892.23.80</t>
  </si>
  <si>
    <t>089-38.11.17</t>
  </si>
  <si>
    <t>VBS Sint-Janscollege De Krekel</t>
  </si>
  <si>
    <t>Krekelberg 1</t>
  </si>
  <si>
    <t>09-228.58.71.</t>
  </si>
  <si>
    <t>GO! Next FS de Toverfluit</t>
  </si>
  <si>
    <t>Alfons Jeurissenstraat 46</t>
  </si>
  <si>
    <t>011-26.23.46</t>
  </si>
  <si>
    <t>GO! basisschool De Letterfant</t>
  </si>
  <si>
    <t>Driewilgenstraat 23</t>
  </si>
  <si>
    <t>011-48.46.18</t>
  </si>
  <si>
    <t>Sint-Pietersaalststraat 78_A</t>
  </si>
  <si>
    <t>Ottergemsesteenweg 155</t>
  </si>
  <si>
    <t>0477-04.61.01</t>
  </si>
  <si>
    <t>Jozef II-straat 28</t>
  </si>
  <si>
    <t>09-265.76.10</t>
  </si>
  <si>
    <t>Wegvoeringstraat 59</t>
  </si>
  <si>
    <t>VBS De Bellewij</t>
  </si>
  <si>
    <t>Kapellenstraat 43</t>
  </si>
  <si>
    <t>DENDERBELLE</t>
  </si>
  <si>
    <t>052-41.09.64</t>
  </si>
  <si>
    <t>VBS Onze Lieve Vrouw Presentatie</t>
  </si>
  <si>
    <t>Plezantstraat 135</t>
  </si>
  <si>
    <t>03-760.08.73</t>
  </si>
  <si>
    <t>Patronagestraat 52</t>
  </si>
  <si>
    <t>09-345.59.95</t>
  </si>
  <si>
    <t>Akkerstraat 42</t>
  </si>
  <si>
    <t>03-771.06.03</t>
  </si>
  <si>
    <t>Leeuwstraat 12_A</t>
  </si>
  <si>
    <t>09-386.80.95</t>
  </si>
  <si>
    <t>VBS Leiebloem</t>
  </si>
  <si>
    <t>Leihoekstraat 7</t>
  </si>
  <si>
    <t>09-386.52.57</t>
  </si>
  <si>
    <t>Gobbelsrode 5</t>
  </si>
  <si>
    <t>016-62.22.29</t>
  </si>
  <si>
    <t>Koevliet 1_A</t>
  </si>
  <si>
    <t>VBS Regina Pacis Campus Pioenen</t>
  </si>
  <si>
    <t>Pioenenstraat 4</t>
  </si>
  <si>
    <t>02-478.52.36</t>
  </si>
  <si>
    <t>Zonderschotsesteenweg 65</t>
  </si>
  <si>
    <t>015-22.05.62</t>
  </si>
  <si>
    <t>Raffelgemstraat 8</t>
  </si>
  <si>
    <t>053-70.19.16</t>
  </si>
  <si>
    <t>GO! KS Toverfluit</t>
  </si>
  <si>
    <t>Toverfluitstraat 19</t>
  </si>
  <si>
    <t>02-413.11.32</t>
  </si>
  <si>
    <t>VBS Rinkrank</t>
  </si>
  <si>
    <t>Pastoor Hensstraatje 14</t>
  </si>
  <si>
    <t>03-666.72.72</t>
  </si>
  <si>
    <t>Generaal Capiaumontstraat 73</t>
  </si>
  <si>
    <t>02-646.22.97</t>
  </si>
  <si>
    <t>Vrije Basisschool Sint- Katrien</t>
  </si>
  <si>
    <t>Heulsestraat 111</t>
  </si>
  <si>
    <t>056-35.03.28</t>
  </si>
  <si>
    <t>GO! freinetschool De Tandem</t>
  </si>
  <si>
    <t>Leopold Debruynestraat 56</t>
  </si>
  <si>
    <t>050-37.76.78</t>
  </si>
  <si>
    <t>Zuidmoerstraat 125</t>
  </si>
  <si>
    <t>09-341.82.38</t>
  </si>
  <si>
    <t>Rupelmondestraat 42</t>
  </si>
  <si>
    <t>BAZEL</t>
  </si>
  <si>
    <t>03-774.15.64</t>
  </si>
  <si>
    <t>Eeklostraat 2</t>
  </si>
  <si>
    <t>09-344.91.41</t>
  </si>
  <si>
    <t>VBS 't Karmelieten</t>
  </si>
  <si>
    <t>Karmelietenstraat 57</t>
  </si>
  <si>
    <t>054-41.07.10</t>
  </si>
  <si>
    <t>Vrije Basisschool Borsbeke</t>
  </si>
  <si>
    <t>Provincieweg 73_B</t>
  </si>
  <si>
    <t>BORSBEKE</t>
  </si>
  <si>
    <t>053-62.43.77</t>
  </si>
  <si>
    <t>VLS De Boomgaard</t>
  </si>
  <si>
    <t>Eerste Straat 19</t>
  </si>
  <si>
    <t>089-56.54.95</t>
  </si>
  <si>
    <t>St.Catarinastraat 4</t>
  </si>
  <si>
    <t>MOPERTINGEN</t>
  </si>
  <si>
    <t>089-49.13.23</t>
  </si>
  <si>
    <t>VBS De Bladwijzer</t>
  </si>
  <si>
    <t>Binnenlaan 1</t>
  </si>
  <si>
    <t>089-38.26.44</t>
  </si>
  <si>
    <t>Driehoekstraat 42_A</t>
  </si>
  <si>
    <t>NEDERBRAKEL</t>
  </si>
  <si>
    <t>055-42.35.79</t>
  </si>
  <si>
    <t>VKS De Kraal</t>
  </si>
  <si>
    <t>Van Bladelstraat 29</t>
  </si>
  <si>
    <t>Pastorieweg 4</t>
  </si>
  <si>
    <t>050-35.12.10</t>
  </si>
  <si>
    <t>VBS SLHD De Smalle</t>
  </si>
  <si>
    <t>Smallestraat 2</t>
  </si>
  <si>
    <t>050-33.29.04</t>
  </si>
  <si>
    <t>VBS De Stadsparel</t>
  </si>
  <si>
    <t>Baron de Pélichystraat 6</t>
  </si>
  <si>
    <t>051-30.35.52</t>
  </si>
  <si>
    <t>VBS De Fontein</t>
  </si>
  <si>
    <t>4e Regiment Karabiniersstraat 9</t>
  </si>
  <si>
    <t>PASSENDALE</t>
  </si>
  <si>
    <t>051-77.00.49</t>
  </si>
  <si>
    <t>VBS De Brug</t>
  </si>
  <si>
    <t>Statiestraat 35_A</t>
  </si>
  <si>
    <t>02-582.93.29</t>
  </si>
  <si>
    <t>Pompoenstraat 44</t>
  </si>
  <si>
    <t>056-71.38.36</t>
  </si>
  <si>
    <t>Schutterijstraat 6</t>
  </si>
  <si>
    <t>VBS Bais Chinuch</t>
  </si>
  <si>
    <t>Lamorinièrestraat 83</t>
  </si>
  <si>
    <t>03-281.54.13</t>
  </si>
  <si>
    <t>Maantjessteenweg 130</t>
  </si>
  <si>
    <t>03-645.59.60</t>
  </si>
  <si>
    <t>GO! leefschool Pluishoek</t>
  </si>
  <si>
    <t>Pluishoekstraat 3</t>
  </si>
  <si>
    <t>Bervoetstraat 25</t>
  </si>
  <si>
    <t>Geluwestraat 4</t>
  </si>
  <si>
    <t>VBS Sint-Guibertus</t>
  </si>
  <si>
    <t>Schoolstraat 23</t>
  </si>
  <si>
    <t>ITEGEM</t>
  </si>
  <si>
    <t>015-24.68.04</t>
  </si>
  <si>
    <t>VLS OLVP Bornem</t>
  </si>
  <si>
    <t>Rijkenhoek 2</t>
  </si>
  <si>
    <t>03-889.44.74</t>
  </si>
  <si>
    <t>Patronaatstraat 28</t>
  </si>
  <si>
    <t>GO! basisschool Europa</t>
  </si>
  <si>
    <t>059-33.15.66</t>
  </si>
  <si>
    <t>Gulden Koornstraat 15</t>
  </si>
  <si>
    <t>02-465.44.39</t>
  </si>
  <si>
    <t>Groteweg 240</t>
  </si>
  <si>
    <t>054-42.21.71</t>
  </si>
  <si>
    <t>GO! basisschool De Zandlopertjes</t>
  </si>
  <si>
    <t>Schoollaan 10</t>
  </si>
  <si>
    <t>059-32.11.36</t>
  </si>
  <si>
    <t>GO! LSBO De Balderschool</t>
  </si>
  <si>
    <t>Doelstraat 36_A1</t>
  </si>
  <si>
    <t>03-482.00.62</t>
  </si>
  <si>
    <t>Geldenaaksebaan 200</t>
  </si>
  <si>
    <t>016-40.43.06</t>
  </si>
  <si>
    <t>Gruuthusestraat 90</t>
  </si>
  <si>
    <t>051-40.92.72</t>
  </si>
  <si>
    <t>GO! Freinetschool Villa Zonnebloem</t>
  </si>
  <si>
    <t>Berthoudersplein 22</t>
  </si>
  <si>
    <t>015-33.66.60</t>
  </si>
  <si>
    <t>Doorndal 3</t>
  </si>
  <si>
    <t>Stationsstraat 271</t>
  </si>
  <si>
    <t>02-466.20.36</t>
  </si>
  <si>
    <t>VBS De Triangel</t>
  </si>
  <si>
    <t>Gouv.H. Verwilghenlaan 37</t>
  </si>
  <si>
    <t>089-76.08.32</t>
  </si>
  <si>
    <t>Generaal de Wittestraat 29</t>
  </si>
  <si>
    <t>VBS 2 Bloemendaal</t>
  </si>
  <si>
    <t>della Faillelaan 36</t>
  </si>
  <si>
    <t>VBS Axijoma</t>
  </si>
  <si>
    <t>Sint-Fredegandusstraat 32</t>
  </si>
  <si>
    <t>03-324.79.92</t>
  </si>
  <si>
    <t>VBS 2 Sint-Cordula</t>
  </si>
  <si>
    <t>VKS Sint- Clemensschool</t>
  </si>
  <si>
    <t>Désiré Vandervaerenstraat 1_a</t>
  </si>
  <si>
    <t>02-657.51.95</t>
  </si>
  <si>
    <t>Sint-Benedictusstraat 14_A</t>
  </si>
  <si>
    <t>03-440.51.19</t>
  </si>
  <si>
    <t>Ingenieur Haesaertslaan 4</t>
  </si>
  <si>
    <t>Stationsstraat 4</t>
  </si>
  <si>
    <t>015-30.38.38</t>
  </si>
  <si>
    <t>Kasteeldreef 63</t>
  </si>
  <si>
    <t>053-80.09.20</t>
  </si>
  <si>
    <t>VBS St-Calasanz</t>
  </si>
  <si>
    <t>Witvenstraat 59</t>
  </si>
  <si>
    <t>VBS De Levensboom</t>
  </si>
  <si>
    <t>Bruyningstraat 56_B</t>
  </si>
  <si>
    <t>056-21.51.54</t>
  </si>
  <si>
    <t>GO! basisschool De Wegwijzer</t>
  </si>
  <si>
    <t>Leegstraat 18</t>
  </si>
  <si>
    <t>ASSENEDE</t>
  </si>
  <si>
    <t>09-344.67.84</t>
  </si>
  <si>
    <t>Cauwerburg 2</t>
  </si>
  <si>
    <t>03-771.32.47</t>
  </si>
  <si>
    <t>VBS St.-Augustinus</t>
  </si>
  <si>
    <t>Stasegemdorp 32</t>
  </si>
  <si>
    <t>056-20.37.76</t>
  </si>
  <si>
    <t>SKS De Gummi's - De Toverboom</t>
  </si>
  <si>
    <t>Sint-Gummarusstraat 2</t>
  </si>
  <si>
    <t>03-432.92.50</t>
  </si>
  <si>
    <t>Vijfwegenstraat 19</t>
  </si>
  <si>
    <t>WESTROZEBEKE</t>
  </si>
  <si>
    <t>051-77.91.12</t>
  </si>
  <si>
    <t>GBS De Oogappel Appelterre</t>
  </si>
  <si>
    <t>Appelterre-Dorp 48</t>
  </si>
  <si>
    <t>054-32.15.89</t>
  </si>
  <si>
    <t>GO! freinetschool De Speelplaneet</t>
  </si>
  <si>
    <t>Meersstraat 10</t>
  </si>
  <si>
    <t>053-41.62.70</t>
  </si>
  <si>
    <t>GO! freinetschool De Boomhut</t>
  </si>
  <si>
    <t>Koning Leopold III-laan 102</t>
  </si>
  <si>
    <t>050-39.68.90</t>
  </si>
  <si>
    <t>VBS Wiznitz</t>
  </si>
  <si>
    <t>Belgiëlei 32</t>
  </si>
  <si>
    <t>03-218.40.90</t>
  </si>
  <si>
    <t>VBS 't piepelke</t>
  </si>
  <si>
    <t>Vlinderhof 1</t>
  </si>
  <si>
    <t>089-51.14.57</t>
  </si>
  <si>
    <t>VBS Rudolf Steinerschool Brussel</t>
  </si>
  <si>
    <t>Sint-Janskruidlaan 14</t>
  </si>
  <si>
    <t>02-521.04.92</t>
  </si>
  <si>
    <t>Oude Postweg 76</t>
  </si>
  <si>
    <t>02-356.45.65</t>
  </si>
  <si>
    <t>VBS V.Z.W Hollebeke Voormezele</t>
  </si>
  <si>
    <t>Neerwaastenstraat 3</t>
  </si>
  <si>
    <t>HOLLEBEKE</t>
  </si>
  <si>
    <t>057-20.76.72</t>
  </si>
  <si>
    <t>De Breyne Peellaertstraat 23</t>
  </si>
  <si>
    <t>051-50.43.12</t>
  </si>
  <si>
    <t>Gagelveldenstraat 71</t>
  </si>
  <si>
    <t>Sint-Jacobsplein 15</t>
  </si>
  <si>
    <t>016-22.64.37</t>
  </si>
  <si>
    <t>VLS Sint-Niklaasinstituut</t>
  </si>
  <si>
    <t>02-523.15.20</t>
  </si>
  <si>
    <t>Hoogstraat 6</t>
  </si>
  <si>
    <t>GALMAARDEN</t>
  </si>
  <si>
    <t>054-89.04.50</t>
  </si>
  <si>
    <t>054-89.04.55</t>
  </si>
  <si>
    <t>GO! basisschool Magnolia</t>
  </si>
  <si>
    <t>Drogenbossesteenweg 156</t>
  </si>
  <si>
    <t>02-376.92.70</t>
  </si>
  <si>
    <t>GO! BS De Buurt Schaarbeek</t>
  </si>
  <si>
    <t>Groenstraat 136</t>
  </si>
  <si>
    <t>02-217.18.58</t>
  </si>
  <si>
    <t>Vrije Lagere School KSD Sint- Jan</t>
  </si>
  <si>
    <t>VBS Maria-Assumpta</t>
  </si>
  <si>
    <t>Paul Jansonstraat 51</t>
  </si>
  <si>
    <t>02-268.19.73</t>
  </si>
  <si>
    <t>Vrije Lagere School Terbank- Egenhoven</t>
  </si>
  <si>
    <t>Mudakkers 25</t>
  </si>
  <si>
    <t>011-54.25.25</t>
  </si>
  <si>
    <t>Bloemenlaan 71</t>
  </si>
  <si>
    <t>089-76.03.10</t>
  </si>
  <si>
    <t>VBS 2 Maria-Middelares</t>
  </si>
  <si>
    <t>H. Theresialaan 77</t>
  </si>
  <si>
    <t>VBS 2</t>
  </si>
  <si>
    <t>Prof. Mac Leodstraat 11</t>
  </si>
  <si>
    <t>Schoolstraat 40</t>
  </si>
  <si>
    <t>011-28.47.49</t>
  </si>
  <si>
    <t>De Schom 8</t>
  </si>
  <si>
    <t>Kaaistraat 9</t>
  </si>
  <si>
    <t>VBS Driekoningen</t>
  </si>
  <si>
    <t>Steenveldstraat 2</t>
  </si>
  <si>
    <t>050-22.36.95</t>
  </si>
  <si>
    <t>Nieuwstraat 16</t>
  </si>
  <si>
    <t>VBS Don Bosco B</t>
  </si>
  <si>
    <t>03-777.71.11</t>
  </si>
  <si>
    <t>VKS Heilige Familie</t>
  </si>
  <si>
    <t>Molendamstraat 8_a</t>
  </si>
  <si>
    <t>OUWEGEM</t>
  </si>
  <si>
    <t>09-384.95.47</t>
  </si>
  <si>
    <t>Gyselstraat 35</t>
  </si>
  <si>
    <t>Nieuwstraat 75</t>
  </si>
  <si>
    <t>03-780.92.10</t>
  </si>
  <si>
    <t>Vrije Basisschool Glorieux 4</t>
  </si>
  <si>
    <t>055-61.25.50</t>
  </si>
  <si>
    <t>VBS Sint Antonius 2</t>
  </si>
  <si>
    <t>VBS Sint-Antonius 3</t>
  </si>
  <si>
    <t>Paretteplein 21</t>
  </si>
  <si>
    <t>Azalealaan 101</t>
  </si>
  <si>
    <t>VKS Joma</t>
  </si>
  <si>
    <t>Frans Adriaenssensstraat 123</t>
  </si>
  <si>
    <t>SLS Parkschool</t>
  </si>
  <si>
    <t>03-449.77.41</t>
  </si>
  <si>
    <t>GO!BS Het Egeltje</t>
  </si>
  <si>
    <t>Beukenbosstraat 24</t>
  </si>
  <si>
    <t>014-31.99.95</t>
  </si>
  <si>
    <t>Vrije Basisschool 2</t>
  </si>
  <si>
    <t>Nestor De Tièrestraat 102</t>
  </si>
  <si>
    <t>VBS Montessorischool De Sterrenkijker</t>
  </si>
  <si>
    <t>Volkegemberg 58</t>
  </si>
  <si>
    <t>055-31.44.74</t>
  </si>
  <si>
    <t>VBS Bevere 2</t>
  </si>
  <si>
    <t>Kiewitstraat 101</t>
  </si>
  <si>
    <t>011-21.02.20</t>
  </si>
  <si>
    <t>Gentsesteenweg 82</t>
  </si>
  <si>
    <t>09-377.32.82</t>
  </si>
  <si>
    <t>Terlindenhofstraat 206</t>
  </si>
  <si>
    <t>03-645.97.96</t>
  </si>
  <si>
    <t>Annunciadenstraat 13</t>
  </si>
  <si>
    <t>089-30.74.01</t>
  </si>
  <si>
    <t>VBS De Dobbelsteen</t>
  </si>
  <si>
    <t>Emile Verhaerenlaan 19</t>
  </si>
  <si>
    <t>03-288.84.52</t>
  </si>
  <si>
    <t>VBS (W)onderwijs 2</t>
  </si>
  <si>
    <t>Nonnenstraat 16</t>
  </si>
  <si>
    <t>Heilig Hartplein 3</t>
  </si>
  <si>
    <t>GO! Next LSBO de Schakelschool</t>
  </si>
  <si>
    <t>Larestraat 15</t>
  </si>
  <si>
    <t>011-25.53.16</t>
  </si>
  <si>
    <t>Fabiolalaan 2</t>
  </si>
  <si>
    <t>VLS De Zonnewijzer</t>
  </si>
  <si>
    <t>Kleine Hemmenweg 2</t>
  </si>
  <si>
    <t>011-81.35.28</t>
  </si>
  <si>
    <t>Kloosterstraat 6</t>
  </si>
  <si>
    <t>Halmolenweg 3</t>
  </si>
  <si>
    <t>03-298.08.31</t>
  </si>
  <si>
    <t>Vondel 41</t>
  </si>
  <si>
    <t>GLSBO De Leerexpert_(117903)</t>
  </si>
  <si>
    <t>Columbiastraat 8</t>
  </si>
  <si>
    <t>03-334.44.70</t>
  </si>
  <si>
    <t>VBS Sint-Lievensinstituut</t>
  </si>
  <si>
    <t>Marktplein 13</t>
  </si>
  <si>
    <t>053-62.23.18</t>
  </si>
  <si>
    <t>Kerkelei 57</t>
  </si>
  <si>
    <t>VBS (W)onderwijs 3</t>
  </si>
  <si>
    <t>Kasteelpleinstraat 31</t>
  </si>
  <si>
    <t>VBS Jeugdland</t>
  </si>
  <si>
    <t>Molenstraat 23</t>
  </si>
  <si>
    <t>012-23.16.15</t>
  </si>
  <si>
    <t>011-52.28.68</t>
  </si>
  <si>
    <t>Stationsstraat 32</t>
  </si>
  <si>
    <t>VBS De Vlieger</t>
  </si>
  <si>
    <t>Steenweg op Heindonk 8</t>
  </si>
  <si>
    <t>HEFFEN</t>
  </si>
  <si>
    <t>015-27.26.75</t>
  </si>
  <si>
    <t>GBSBO Sancta Maria</t>
  </si>
  <si>
    <t>Nieuwstraat 3_B</t>
  </si>
  <si>
    <t>056-71.26.89</t>
  </si>
  <si>
    <t>Thaelstraat 7</t>
  </si>
  <si>
    <t>02-251.67.67</t>
  </si>
  <si>
    <t>VBS De Vlinderboom</t>
  </si>
  <si>
    <t>Avermaat 135_A</t>
  </si>
  <si>
    <t>052-44.40.80</t>
  </si>
  <si>
    <t>VBS De Graankorrel Geluwe</t>
  </si>
  <si>
    <t>GELUWE</t>
  </si>
  <si>
    <t>056-51.34.90</t>
  </si>
  <si>
    <t>Magdalenastraat 29</t>
  </si>
  <si>
    <t>056-30.06.60</t>
  </si>
  <si>
    <t>Peter Benoitlaan 10</t>
  </si>
  <si>
    <t>GBS het kompas</t>
  </si>
  <si>
    <t>Kardinaal J.Cardijnstraat 1</t>
  </si>
  <si>
    <t>03-727.17.70</t>
  </si>
  <si>
    <t>VBS Het Ooievaarsnest</t>
  </si>
  <si>
    <t>Leegstraat 17_b</t>
  </si>
  <si>
    <t>09-344.63.72</t>
  </si>
  <si>
    <t>GBS KLIM-OP</t>
  </si>
  <si>
    <t>Berdenweg 5</t>
  </si>
  <si>
    <t>014-51.37.15</t>
  </si>
  <si>
    <t>VBS De Dorpslinde</t>
  </si>
  <si>
    <t>Dorpsstraat 142</t>
  </si>
  <si>
    <t>059-32.04.53</t>
  </si>
  <si>
    <t>Klokkenlaan 25</t>
  </si>
  <si>
    <t>03-410.01.40</t>
  </si>
  <si>
    <t>GO! BS De Wilg</t>
  </si>
  <si>
    <t>Eikhof 20</t>
  </si>
  <si>
    <t>03-455.39.80</t>
  </si>
  <si>
    <t>VBS De Bosbes</t>
  </si>
  <si>
    <t>Wingensestraat 10</t>
  </si>
  <si>
    <t>HERTSBERGE</t>
  </si>
  <si>
    <t>050-54.51.57</t>
  </si>
  <si>
    <t>Halingenstraat 49</t>
  </si>
  <si>
    <t>VELM</t>
  </si>
  <si>
    <t>011-68.07.09</t>
  </si>
  <si>
    <t>GO! freinetschool De Kring</t>
  </si>
  <si>
    <t>Uitbreidingstraat 251</t>
  </si>
  <si>
    <t>03-239.30.22</t>
  </si>
  <si>
    <t>GO! freinetschool Klim-op</t>
  </si>
  <si>
    <t>Blaasveldstraat 57</t>
  </si>
  <si>
    <t>03-290.76.18</t>
  </si>
  <si>
    <t>Sint-Hubertusstraat 3</t>
  </si>
  <si>
    <t>VBS Kozen-Wijer</t>
  </si>
  <si>
    <t>Opcosenstraat 22</t>
  </si>
  <si>
    <t>011-31.21.62</t>
  </si>
  <si>
    <t>GO! basisschool De Luchtballon</t>
  </si>
  <si>
    <t>Sliksteenvest 1</t>
  </si>
  <si>
    <t>016-81.49.72</t>
  </si>
  <si>
    <t>GBS De Twinkeling</t>
  </si>
  <si>
    <t>Ossenberg 100</t>
  </si>
  <si>
    <t>014-74.42.90</t>
  </si>
  <si>
    <t>Hameestraat 11</t>
  </si>
  <si>
    <t>Gemeenteheistraat 1</t>
  </si>
  <si>
    <t>014-81.00.33</t>
  </si>
  <si>
    <t>Nieuwe Baan 8</t>
  </si>
  <si>
    <t>Waterleestweg 20</t>
  </si>
  <si>
    <t>VBS Vrije Rudolf Steinerschool Gent</t>
  </si>
  <si>
    <t>Elyzeese Velden 8</t>
  </si>
  <si>
    <t>09-234.39.08</t>
  </si>
  <si>
    <t>Affligemdreef 71</t>
  </si>
  <si>
    <t>053-77.36.84</t>
  </si>
  <si>
    <t>VBS Andromeda</t>
  </si>
  <si>
    <t>Herentalsebaan 482</t>
  </si>
  <si>
    <t>03-321.99.50</t>
  </si>
  <si>
    <t>GO! Futura Basisschool Menen</t>
  </si>
  <si>
    <t>Onderwijsplein 10</t>
  </si>
  <si>
    <t>056-51.35.78</t>
  </si>
  <si>
    <t>Gentstraat 212</t>
  </si>
  <si>
    <t>09-255.17.61</t>
  </si>
  <si>
    <t>VBS Lucernacollege Brussel</t>
  </si>
  <si>
    <t>Poxcatstraat 6</t>
  </si>
  <si>
    <t>02-521.82.98</t>
  </si>
  <si>
    <t>Sint-Jan-Berchmansstraat 1</t>
  </si>
  <si>
    <t>015-41.57.63</t>
  </si>
  <si>
    <t>VBS Parkschool</t>
  </si>
  <si>
    <t>Aarschotsebaan 130</t>
  </si>
  <si>
    <t>016-65.53.53</t>
  </si>
  <si>
    <t>GBS 't Populiertje</t>
  </si>
  <si>
    <t>Jan Vanderstraetenstraat 91</t>
  </si>
  <si>
    <t>02-377.03.83</t>
  </si>
  <si>
    <t>VBS De Lampion</t>
  </si>
  <si>
    <t>Kerkstraat 14</t>
  </si>
  <si>
    <t>PEUTIE</t>
  </si>
  <si>
    <t>02-251.29.39</t>
  </si>
  <si>
    <t>GO! basisschool In De Engelse Hof</t>
  </si>
  <si>
    <t>Koning Albertlaan 58</t>
  </si>
  <si>
    <t>089-73.06.72</t>
  </si>
  <si>
    <t>VLSBO Lamdeni</t>
  </si>
  <si>
    <t>Isabellalei 69</t>
  </si>
  <si>
    <t>03-218.43.43</t>
  </si>
  <si>
    <t>GO! freinetschool Het Wijdeland</t>
  </si>
  <si>
    <t>Geelstraat 51_A</t>
  </si>
  <si>
    <t>011-48.04.00</t>
  </si>
  <si>
    <t>VBS Sint- Rita</t>
  </si>
  <si>
    <t>Zandbergstraat 24</t>
  </si>
  <si>
    <t>056-71.94.59</t>
  </si>
  <si>
    <t>VLSBO School met de Bijbel Mijn Oogappel</t>
  </si>
  <si>
    <t>056-24.04.48</t>
  </si>
  <si>
    <t>Martelarenplaats 1</t>
  </si>
  <si>
    <t>016-28.40.30</t>
  </si>
  <si>
    <t>Het Heiken 47</t>
  </si>
  <si>
    <t>Ninoofsesteenweg 72</t>
  </si>
  <si>
    <t>VOLLEZELE</t>
  </si>
  <si>
    <t>GBS De Sprankel</t>
  </si>
  <si>
    <t>Spalbeekstraat 62</t>
  </si>
  <si>
    <t>SPALBEEK</t>
  </si>
  <si>
    <t>011-25.08.31</t>
  </si>
  <si>
    <t>Breendonkstraat 160</t>
  </si>
  <si>
    <t>03-886.64.59</t>
  </si>
  <si>
    <t>GBS De Linde</t>
  </si>
  <si>
    <t>Stadenstraat 14</t>
  </si>
  <si>
    <t>051-56.72.53</t>
  </si>
  <si>
    <t>Zuidstraat 33</t>
  </si>
  <si>
    <t>VBS Domino Meldert</t>
  </si>
  <si>
    <t>013-31.16.28</t>
  </si>
  <si>
    <t>de Fierlantstraat 35</t>
  </si>
  <si>
    <t>02-538.49.29</t>
  </si>
  <si>
    <t>GBS Moorsel- De Fonkel</t>
  </si>
  <si>
    <t>Moorselstraat 252</t>
  </si>
  <si>
    <t>02-731.63.19</t>
  </si>
  <si>
    <t>Rootstraat 34</t>
  </si>
  <si>
    <t>02-768.13.83</t>
  </si>
  <si>
    <t>Lanestraat 57</t>
  </si>
  <si>
    <t>02-687.29.05</t>
  </si>
  <si>
    <t>GBS De Oester</t>
  </si>
  <si>
    <t>Strijlandstraat 40</t>
  </si>
  <si>
    <t>054-56.78.05</t>
  </si>
  <si>
    <t>VBS Campus Kajee</t>
  </si>
  <si>
    <t>Alice Nahonlei 65</t>
  </si>
  <si>
    <t>03-641.86.70</t>
  </si>
  <si>
    <t>VBS Lo-Pollinkhove</t>
  </si>
  <si>
    <t>Ooststraat 58</t>
  </si>
  <si>
    <t>LO</t>
  </si>
  <si>
    <t>058-28.99.31</t>
  </si>
  <si>
    <t>Nederenamestraat 30</t>
  </si>
  <si>
    <t>055-30.37.66</t>
  </si>
  <si>
    <t>Schapenweg 30</t>
  </si>
  <si>
    <t>02-731.95.43</t>
  </si>
  <si>
    <t>Appelweg 4</t>
  </si>
  <si>
    <t>016-56.09.93</t>
  </si>
  <si>
    <t>GO! freinetschool De Koorddanser</t>
  </si>
  <si>
    <t>Baljuw Vermeulenstraat 1</t>
  </si>
  <si>
    <t>051-48.85.76</t>
  </si>
  <si>
    <t>GBS Spoele</t>
  </si>
  <si>
    <t>Spoele 40</t>
  </si>
  <si>
    <t>09-348.26.51</t>
  </si>
  <si>
    <t>Hoogstraat 192</t>
  </si>
  <si>
    <t>VBS Landelijke Steinerschool Munte</t>
  </si>
  <si>
    <t>Munteplein 5_A</t>
  </si>
  <si>
    <t>09-330.62.96</t>
  </si>
  <si>
    <t>Heldenplein 45</t>
  </si>
  <si>
    <t>GO! freinetschool Tinteltuin</t>
  </si>
  <si>
    <t>Budingenweg 2</t>
  </si>
  <si>
    <t>011-78.13.29</t>
  </si>
  <si>
    <t>VBS De Springplank School Met De Bijbel</t>
  </si>
  <si>
    <t>Godshertogestraat 36</t>
  </si>
  <si>
    <t>016-43.78.79</t>
  </si>
  <si>
    <t>VBS Lucerna</t>
  </si>
  <si>
    <t>Hendriklei 209</t>
  </si>
  <si>
    <t>03-808.01.57</t>
  </si>
  <si>
    <t>VBS De Biekorf</t>
  </si>
  <si>
    <t>Trekelsstraat (Karel) 42</t>
  </si>
  <si>
    <t>02-757.08.72</t>
  </si>
  <si>
    <t>VBS De Kraal</t>
  </si>
  <si>
    <t>Schaffelkantstraat 47</t>
  </si>
  <si>
    <t>Margrietstraat 15</t>
  </si>
  <si>
    <t>BAARDEGEM</t>
  </si>
  <si>
    <t>052-35.05.97</t>
  </si>
  <si>
    <t>GBSBO De Schrieken</t>
  </si>
  <si>
    <t>Antwerpseweg 48_1</t>
  </si>
  <si>
    <t>014-61.05.49</t>
  </si>
  <si>
    <t>VBS De Tandem</t>
  </si>
  <si>
    <t>Brugsesteenweg 91</t>
  </si>
  <si>
    <t>059-26.52.37</t>
  </si>
  <si>
    <t>Gitsbergstraat 15</t>
  </si>
  <si>
    <t>051-20.11.86</t>
  </si>
  <si>
    <t>VBS De Wonder-wijzer</t>
  </si>
  <si>
    <t>089-25.61.71</t>
  </si>
  <si>
    <t>GO! BSBO De Veerboot</t>
  </si>
  <si>
    <t>Pontstraat 45</t>
  </si>
  <si>
    <t>09-386.03.58</t>
  </si>
  <si>
    <t>Meldert-Dorp 19</t>
  </si>
  <si>
    <t>MELDERT</t>
  </si>
  <si>
    <t>052-35.65.03</t>
  </si>
  <si>
    <t>VBS De Levensboom Wevelgem-Kortrijk</t>
  </si>
  <si>
    <t>Kijkuitstraat 10</t>
  </si>
  <si>
    <t>056-42.80.49</t>
  </si>
  <si>
    <t>03-771.39.31</t>
  </si>
  <si>
    <t>VBS De Bosuiltjes</t>
  </si>
  <si>
    <t>Bieststraat 229</t>
  </si>
  <si>
    <t>015-61.10.73</t>
  </si>
  <si>
    <t>Pastoor Goetschalckxstraat 57</t>
  </si>
  <si>
    <t>03-502.18.50</t>
  </si>
  <si>
    <t>VBS Speelscholeke</t>
  </si>
  <si>
    <t>Hertstraat 7</t>
  </si>
  <si>
    <t>03-324.71.71</t>
  </si>
  <si>
    <t>Keperenbergstraat 37_A</t>
  </si>
  <si>
    <t>ITTERBEEK</t>
  </si>
  <si>
    <t>02-456.81.80</t>
  </si>
  <si>
    <t>VBS De Kleine Wereldburger</t>
  </si>
  <si>
    <t>Generaal De Wetstraat 16</t>
  </si>
  <si>
    <t>03-297.91.28</t>
  </si>
  <si>
    <t>GO! freinetschool De Pientere Piste</t>
  </si>
  <si>
    <t>August Van de Wielelei 136</t>
  </si>
  <si>
    <t>03-336.25.27</t>
  </si>
  <si>
    <t>GBS Kameleon</t>
  </si>
  <si>
    <t>Ropsy Chaudronstraat 7</t>
  </si>
  <si>
    <t>0492-91.55.66</t>
  </si>
  <si>
    <t>GO! freinetschool Het Avontuur</t>
  </si>
  <si>
    <t>Filip Williotstraat 11</t>
  </si>
  <si>
    <t>03-281.84.27</t>
  </si>
  <si>
    <t>Korte Altaarstraat 19</t>
  </si>
  <si>
    <t>03-293.06.08</t>
  </si>
  <si>
    <t>Diestsesteenweg 387_A</t>
  </si>
  <si>
    <t>016-50.06.50</t>
  </si>
  <si>
    <t>GO! freinetschool Krullevaar't</t>
  </si>
  <si>
    <t>Oudstrijderslaan 2_C</t>
  </si>
  <si>
    <t>016-67.01.49</t>
  </si>
  <si>
    <t>Zaadstraat 30</t>
  </si>
  <si>
    <t>02-414.35.40</t>
  </si>
  <si>
    <t>de Bavaylei 134 bus 1</t>
  </si>
  <si>
    <t>VBS DE LINDE</t>
  </si>
  <si>
    <t>Van Steenlandstraat 15</t>
  </si>
  <si>
    <t>03-321.02.58</t>
  </si>
  <si>
    <t>GO! basisschool De Klimpaal</t>
  </si>
  <si>
    <t>Paalstraat 61</t>
  </si>
  <si>
    <t>02-411.56.04</t>
  </si>
  <si>
    <t>SBS De Gele Ballon</t>
  </si>
  <si>
    <t>Lamorinièrestraat 93</t>
  </si>
  <si>
    <t>03-502.19.50</t>
  </si>
  <si>
    <t>SBS Omnimundo</t>
  </si>
  <si>
    <t>Van Maerlantstraat 30</t>
  </si>
  <si>
    <t>03-298.16.50</t>
  </si>
  <si>
    <t>VBS De Wingerd Terhagen</t>
  </si>
  <si>
    <t>Stille Weg 2</t>
  </si>
  <si>
    <t>TERHAGEN</t>
  </si>
  <si>
    <t>03-888.57.81</t>
  </si>
  <si>
    <t>Reibroekstraat 2_A</t>
  </si>
  <si>
    <t>Droogte 208</t>
  </si>
  <si>
    <t>09-210.31.30</t>
  </si>
  <si>
    <t>Baaigemstraat 26</t>
  </si>
  <si>
    <t>GBS Jenaplanschool Lieven Gevaert</t>
  </si>
  <si>
    <t>Osylei 86</t>
  </si>
  <si>
    <t>03-449.36.70</t>
  </si>
  <si>
    <t>Kerkstraat 30</t>
  </si>
  <si>
    <t>GBS De Doening</t>
  </si>
  <si>
    <t>Aarschotsestraat 94</t>
  </si>
  <si>
    <t>02-251.92.21</t>
  </si>
  <si>
    <t>SBS Het Prisma</t>
  </si>
  <si>
    <t>Steenakker 4</t>
  </si>
  <si>
    <t>09-222.08.22</t>
  </si>
  <si>
    <t>GO! freinetschool De Pluim</t>
  </si>
  <si>
    <t>Pauwenlaan 55</t>
  </si>
  <si>
    <t>03-899.37.70</t>
  </si>
  <si>
    <t>VBS De Cirkel</t>
  </si>
  <si>
    <t>02-269.39.41</t>
  </si>
  <si>
    <t>SBS Hét Talent</t>
  </si>
  <si>
    <t>Juul Grietensstraat 8</t>
  </si>
  <si>
    <t>03-298.16.80</t>
  </si>
  <si>
    <t>de Jamblinne de Meuxplein 8</t>
  </si>
  <si>
    <t>02-733.10.97</t>
  </si>
  <si>
    <t>VBS Wondere Wereld</t>
  </si>
  <si>
    <t>Dr. Vanderhoeydonckstraat 14</t>
  </si>
  <si>
    <t>013-29.65.77</t>
  </si>
  <si>
    <t>GBS De Kriek</t>
  </si>
  <si>
    <t>Grote Bosstraat 76</t>
  </si>
  <si>
    <t>02-241.54.64</t>
  </si>
  <si>
    <t>Van Trierstraat 28</t>
  </si>
  <si>
    <t>03-237.77.73</t>
  </si>
  <si>
    <t>GO! BS Papageno</t>
  </si>
  <si>
    <t>Twee Huizenstraat 43</t>
  </si>
  <si>
    <t>02-705.24.92</t>
  </si>
  <si>
    <t>GO! BS De Muziekladder</t>
  </si>
  <si>
    <t>Jan Blockxstraat 23</t>
  </si>
  <si>
    <t>02-216.55.80</t>
  </si>
  <si>
    <t>Dorpsstraat 82</t>
  </si>
  <si>
    <t>013-32.69.28</t>
  </si>
  <si>
    <t>GO! Next MS de Loep</t>
  </si>
  <si>
    <t>Toekomststraat 45</t>
  </si>
  <si>
    <t>011-32.32.13</t>
  </si>
  <si>
    <t>Camille Van der Cruyssenstraat 1_A</t>
  </si>
  <si>
    <t>09-371.70.57</t>
  </si>
  <si>
    <t>VBSBO De Sprankel</t>
  </si>
  <si>
    <t>Nekkerspoelstraat 358_A</t>
  </si>
  <si>
    <t>015-20.25.38</t>
  </si>
  <si>
    <t>VBS Etikhove</t>
  </si>
  <si>
    <t>Etikhoveplein 16</t>
  </si>
  <si>
    <t>ETIKHOVE</t>
  </si>
  <si>
    <t>055-31.54.33</t>
  </si>
  <si>
    <t>Kerkkouterstraat 58</t>
  </si>
  <si>
    <t>BAVEGEM</t>
  </si>
  <si>
    <t>09-362.98.03</t>
  </si>
  <si>
    <t>VBSBO KBO Kameleon/Cocon</t>
  </si>
  <si>
    <t>Doorn 17_BI</t>
  </si>
  <si>
    <t>055-60.04.48</t>
  </si>
  <si>
    <t>Vissersstraat 71_B</t>
  </si>
  <si>
    <t>MOERKERKE</t>
  </si>
  <si>
    <t>050-50.09.66</t>
  </si>
  <si>
    <t>Biebuyckstraat 1</t>
  </si>
  <si>
    <t>09-371.57.79</t>
  </si>
  <si>
    <t>VBS De Mozaïek Bis</t>
  </si>
  <si>
    <t>Kaprijkestraat 12</t>
  </si>
  <si>
    <t>GO! basisschool Nellie Melba</t>
  </si>
  <si>
    <t>Nellie Melbalaan 71</t>
  </si>
  <si>
    <t>02-521.04.84</t>
  </si>
  <si>
    <t>GO! basisschool De kleine geuzen</t>
  </si>
  <si>
    <t>Dieleghemse Steenweg 24</t>
  </si>
  <si>
    <t>02-479.26.82</t>
  </si>
  <si>
    <t>VBS Sint-Lukas</t>
  </si>
  <si>
    <t>Groenstraat 156</t>
  </si>
  <si>
    <t>02-217.77.00</t>
  </si>
  <si>
    <t>Bovenweg 17</t>
  </si>
  <si>
    <t>015-61.27.29</t>
  </si>
  <si>
    <t>SBS Kleine Muze</t>
  </si>
  <si>
    <t>Maarschalk Montgomeryplein 8</t>
  </si>
  <si>
    <t>03-289.19.30</t>
  </si>
  <si>
    <t>SBS Het GroeneEilandje</t>
  </si>
  <si>
    <t>Hardenvoort 41</t>
  </si>
  <si>
    <t>03-291.16.60</t>
  </si>
  <si>
    <t>SBS Kosmos</t>
  </si>
  <si>
    <t>Gerard Le Grellelaan 5</t>
  </si>
  <si>
    <t>03-820.81.50</t>
  </si>
  <si>
    <t>Tweegezusterslaan 47_B</t>
  </si>
  <si>
    <t>GO! Muzische BS K'DO</t>
  </si>
  <si>
    <t>Schildersstraat 41</t>
  </si>
  <si>
    <t>03-290.68.08</t>
  </si>
  <si>
    <t>VBS Helibel Herent</t>
  </si>
  <si>
    <t>Herent 122</t>
  </si>
  <si>
    <t>011-64.19.05</t>
  </si>
  <si>
    <t>VBS 't Schommelbootje</t>
  </si>
  <si>
    <t>Dieregaertstraat 9</t>
  </si>
  <si>
    <t>011-72.92.26</t>
  </si>
  <si>
    <t>GO! Next DS de Talentuin</t>
  </si>
  <si>
    <t>Windmolenstraat 9</t>
  </si>
  <si>
    <t>013-52.13.42</t>
  </si>
  <si>
    <t>Mechelsesteenweg 397</t>
  </si>
  <si>
    <t>016-23.61.63</t>
  </si>
  <si>
    <t>VBS Sint-Godelieve</t>
  </si>
  <si>
    <t>Van Cortbeemdelei 277</t>
  </si>
  <si>
    <t>03-324.16.25</t>
  </si>
  <si>
    <t>GO! BS Kadee</t>
  </si>
  <si>
    <t>Frank Craeybeckxlaan 24</t>
  </si>
  <si>
    <t>03-328.02.30</t>
  </si>
  <si>
    <t>Kerkhofstraat 29</t>
  </si>
  <si>
    <t>09-348.25.48</t>
  </si>
  <si>
    <t>VBS IQRA</t>
  </si>
  <si>
    <t>Hogeweg 51</t>
  </si>
  <si>
    <t>03-667.17.40</t>
  </si>
  <si>
    <t>VBS Klimrek - Van Beverenplein</t>
  </si>
  <si>
    <t>Edmond van Beverenplein 15</t>
  </si>
  <si>
    <t>09-226.02.66</t>
  </si>
  <si>
    <t>VBS De Knikkerbaan</t>
  </si>
  <si>
    <t>Frederik de Merodestraat 36</t>
  </si>
  <si>
    <t>03-285.94.30</t>
  </si>
  <si>
    <t>GO! Next BS de Schans</t>
  </si>
  <si>
    <t>Schansstraat 137</t>
  </si>
  <si>
    <t>011-57.26.51</t>
  </si>
  <si>
    <t>Rekestraat 13</t>
  </si>
  <si>
    <t>054-41.10.38</t>
  </si>
  <si>
    <t>SBS Land van Nu</t>
  </si>
  <si>
    <t>03-283.76.57</t>
  </si>
  <si>
    <t>VLSBO Berkenbeek 1/8</t>
  </si>
  <si>
    <t>Stoepestraat 40</t>
  </si>
  <si>
    <t>09-344.98.69</t>
  </si>
  <si>
    <t>GO! BS De Telescoop</t>
  </si>
  <si>
    <t>02-424.14.12</t>
  </si>
  <si>
    <t>VLSBO Wonderwijs Brugge</t>
  </si>
  <si>
    <t>Sint-Kristoffelstraat 125_B</t>
  </si>
  <si>
    <t>050-35.34.38</t>
  </si>
  <si>
    <t>VBS 't Oogappeltje</t>
  </si>
  <si>
    <t>Loksbergenstraat 42</t>
  </si>
  <si>
    <t>013-46.10.88</t>
  </si>
  <si>
    <t>VBS De Leerheide</t>
  </si>
  <si>
    <t>02-452.70.45</t>
  </si>
  <si>
    <t>Langestraat 4</t>
  </si>
  <si>
    <t>WAMBEEK</t>
  </si>
  <si>
    <t>02-582.72.13</t>
  </si>
  <si>
    <t>Elststraat 95</t>
  </si>
  <si>
    <t>BINKOM</t>
  </si>
  <si>
    <t>016-63.11.54</t>
  </si>
  <si>
    <t>Stationsstraat 81</t>
  </si>
  <si>
    <t>016-73.34.29</t>
  </si>
  <si>
    <t>Huidevettersstraat 5</t>
  </si>
  <si>
    <t>GO! basisschool Theodoortje</t>
  </si>
  <si>
    <t>Laarbeeklaan 117</t>
  </si>
  <si>
    <t>GO! BS Arendonk Talentenschool Atlantis</t>
  </si>
  <si>
    <t>De Maaskens 10</t>
  </si>
  <si>
    <t>014-65.47.65</t>
  </si>
  <si>
    <t>VBS De Reuzenpoort</t>
  </si>
  <si>
    <t>Zonstraat 71</t>
  </si>
  <si>
    <t>03-291.30.83</t>
  </si>
  <si>
    <t>SBS De Zonnebloem</t>
  </si>
  <si>
    <t>Boomsesteenweg 387</t>
  </si>
  <si>
    <t>03-432.16.40</t>
  </si>
  <si>
    <t>SBS Elisabeth</t>
  </si>
  <si>
    <t>Sint-Elisabethstraat 38_A</t>
  </si>
  <si>
    <t>03-334.45.20</t>
  </si>
  <si>
    <t>VBS Sint-Ludgardis Campus KVO</t>
  </si>
  <si>
    <t>Bredabaan 814_A</t>
  </si>
  <si>
    <t>03-502.50.10</t>
  </si>
  <si>
    <t>VBS De Kleine Tovenaar</t>
  </si>
  <si>
    <t>Tinnenpotstraat 43</t>
  </si>
  <si>
    <t>051-80.90.42</t>
  </si>
  <si>
    <t>Halmstraat 5</t>
  </si>
  <si>
    <t>Teekbroek 22</t>
  </si>
  <si>
    <t>VBS Steinerschool Michaël-Novalis</t>
  </si>
  <si>
    <t>Hoveniersstraat 53_A</t>
  </si>
  <si>
    <t>014-42.37.82</t>
  </si>
  <si>
    <t>GO! BS Hamme</t>
  </si>
  <si>
    <t>Zouavenstraat 1_A</t>
  </si>
  <si>
    <t>052-49.97.20</t>
  </si>
  <si>
    <t>Latemstraat 30</t>
  </si>
  <si>
    <t>09-282.63.97</t>
  </si>
  <si>
    <t>Voordries 31</t>
  </si>
  <si>
    <t>09-323.54.00</t>
  </si>
  <si>
    <t>GO! basisschool De Puzzel</t>
  </si>
  <si>
    <t>Zandvoordedorpstraat 53</t>
  </si>
  <si>
    <t>059-26.74.95</t>
  </si>
  <si>
    <t>VBS Koningsdale Steinerschool Ieper</t>
  </si>
  <si>
    <t>Oudstrijderslaan 1</t>
  </si>
  <si>
    <t>057-61.10.97</t>
  </si>
  <si>
    <t>VBS De Schatkist Evangelische BS</t>
  </si>
  <si>
    <t>Arthur Maesstraat 58</t>
  </si>
  <si>
    <t>02-208.25.41</t>
  </si>
  <si>
    <t>GO! basisschool De Iris</t>
  </si>
  <si>
    <t>Nekkersgatlaan 17</t>
  </si>
  <si>
    <t>02-332.57.52</t>
  </si>
  <si>
    <t>GO! basisschool Balder</t>
  </si>
  <si>
    <t>VLSBO De Sprong</t>
  </si>
  <si>
    <t>Rekollettenstraat 48</t>
  </si>
  <si>
    <t>056-35.28.90</t>
  </si>
  <si>
    <t>VBS Pistache</t>
  </si>
  <si>
    <t>Lambermontlaan 278</t>
  </si>
  <si>
    <t>02-310.53.88</t>
  </si>
  <si>
    <t>Gehuchtstraat 170</t>
  </si>
  <si>
    <t>02-358.24.27</t>
  </si>
  <si>
    <t>VBS De Kleine Wereld</t>
  </si>
  <si>
    <t>Nokerseweg 105</t>
  </si>
  <si>
    <t>0470-41.75.12</t>
  </si>
  <si>
    <t>VBS Buurtschool De Winde</t>
  </si>
  <si>
    <t>Albertstraat 2</t>
  </si>
  <si>
    <t>02-426.46.41</t>
  </si>
  <si>
    <t>GBS De Kameleon</t>
  </si>
  <si>
    <t>Sint Jansstraat 82</t>
  </si>
  <si>
    <t>WERCHTER</t>
  </si>
  <si>
    <t>VBS De Negensprong</t>
  </si>
  <si>
    <t>Oudstrijdersstraat 4</t>
  </si>
  <si>
    <t>VBS Reninge-Nieuwkapelle</t>
  </si>
  <si>
    <t>Ieperstraat 7_A</t>
  </si>
  <si>
    <t>RENINGE</t>
  </si>
  <si>
    <t>057-40.16.50</t>
  </si>
  <si>
    <t>VBS Wijnhuize</t>
  </si>
  <si>
    <t>Armstraat 4</t>
  </si>
  <si>
    <t>SINT-LIEVENS-ESSE</t>
  </si>
  <si>
    <t>054-50.30.29</t>
  </si>
  <si>
    <t>Zomerstraat 27</t>
  </si>
  <si>
    <t>03-482.12.60</t>
  </si>
  <si>
    <t>GO! BS Wollewei</t>
  </si>
  <si>
    <t>Zandstraat 26 bus b</t>
  </si>
  <si>
    <t>03-775.88.34</t>
  </si>
  <si>
    <t>GBS De Vaart</t>
  </si>
  <si>
    <t>Vaart Links 23</t>
  </si>
  <si>
    <t>09-321.92.60</t>
  </si>
  <si>
    <t>Hippoliet Lammensstraat 10</t>
  </si>
  <si>
    <t>0470-20.43.68</t>
  </si>
  <si>
    <t>SBS Freinetschool De Loods</t>
  </si>
  <si>
    <t>Patrijsstraat 12</t>
  </si>
  <si>
    <t>09-251.06.61</t>
  </si>
  <si>
    <t>GBS Deurle</t>
  </si>
  <si>
    <t>Dorpsstraat 28</t>
  </si>
  <si>
    <t>09-282.59.19</t>
  </si>
  <si>
    <t>VBS Kindercampus De Startlijn</t>
  </si>
  <si>
    <t>Sint-Amandusstraat 43</t>
  </si>
  <si>
    <t>STOKROOIE</t>
  </si>
  <si>
    <t>011-25.03.93</t>
  </si>
  <si>
    <t>VBS Arkades</t>
  </si>
  <si>
    <t>014-74.96.94</t>
  </si>
  <si>
    <t>GBS 't Sprinkhaantje</t>
  </si>
  <si>
    <t>Collegestraat 1</t>
  </si>
  <si>
    <t>052-33.95.67</t>
  </si>
  <si>
    <t>Laarstraat 21</t>
  </si>
  <si>
    <t>NEERWINDEN</t>
  </si>
  <si>
    <t>016-78.81.62</t>
  </si>
  <si>
    <t>GO! BS De Wereldboom</t>
  </si>
  <si>
    <t>Steenveldlaan 34</t>
  </si>
  <si>
    <t>053-46.02.10</t>
  </si>
  <si>
    <t>SBS Het Pieterke</t>
  </si>
  <si>
    <t>Pieter Van Isackerlaan 1_A</t>
  </si>
  <si>
    <t>03-320.81.20</t>
  </si>
  <si>
    <t>GO! basisschool XCL Wegwijs</t>
  </si>
  <si>
    <t>Hendrik van Veldekestraat 55</t>
  </si>
  <si>
    <t>011-54.44.48</t>
  </si>
  <si>
    <t>SBS Studio Dynamo</t>
  </si>
  <si>
    <t>Verschansingstraat 29</t>
  </si>
  <si>
    <t>03-334.43.83</t>
  </si>
  <si>
    <t>GO! basisschool Ondersteboven</t>
  </si>
  <si>
    <t>Boskantstraat 152</t>
  </si>
  <si>
    <t>011-34.28.90</t>
  </si>
  <si>
    <t>Ortolanenstraat 2</t>
  </si>
  <si>
    <t>0490-11.84.33</t>
  </si>
  <si>
    <t>GO! basisschool De Pannebeke-De Stempel</t>
  </si>
  <si>
    <t>Pannebekestraat 34</t>
  </si>
  <si>
    <t>050-33.75.30</t>
  </si>
  <si>
    <t>GO! BS 't Weilandje</t>
  </si>
  <si>
    <t>Slachthuislaan 68</t>
  </si>
  <si>
    <t>03-344.50.94</t>
  </si>
  <si>
    <t>GO! Daltonschool in 't Groen</t>
  </si>
  <si>
    <t>Leopoldstraat 15</t>
  </si>
  <si>
    <t>03-313.86.63</t>
  </si>
  <si>
    <t>Beeckmanstraat 99</t>
  </si>
  <si>
    <t>02-346.64.57</t>
  </si>
  <si>
    <t>VBS Familiale school Edward Poppe</t>
  </si>
  <si>
    <t>Fodderiestraat 12</t>
  </si>
  <si>
    <t>03-430.26.71</t>
  </si>
  <si>
    <t>GBS De Beverboom</t>
  </si>
  <si>
    <t>Itterbeekse Laan 226</t>
  </si>
  <si>
    <t>02-431.94.60</t>
  </si>
  <si>
    <t>GBS Paviljoen</t>
  </si>
  <si>
    <t>François-Joseph Navezstraat 59</t>
  </si>
  <si>
    <t>02-431.68.11</t>
  </si>
  <si>
    <t>VBS Freinetschool De Kasteeltuin</t>
  </si>
  <si>
    <t>Koolskampstraat 26</t>
  </si>
  <si>
    <t>VBS de Libellenschool</t>
  </si>
  <si>
    <t>Sooi Willemsplein 3</t>
  </si>
  <si>
    <t>GBS Triangel Strijtem/O.L.V.-Lombeek</t>
  </si>
  <si>
    <t>Strijtemplein 30</t>
  </si>
  <si>
    <t>054-32.61.27</t>
  </si>
  <si>
    <t>Donderberg 28</t>
  </si>
  <si>
    <t>GBS Spring in 't Veldeke</t>
  </si>
  <si>
    <t>Leuvensebaan 299</t>
  </si>
  <si>
    <t>SINT-AGATHA-RODE</t>
  </si>
  <si>
    <t>02-302.43.95</t>
  </si>
  <si>
    <t>Buntstraat 117</t>
  </si>
  <si>
    <t>011-64.19.63</t>
  </si>
  <si>
    <t>GO! BS Freinetschool Het Toverbos</t>
  </si>
  <si>
    <t>Lage Kaart 542</t>
  </si>
  <si>
    <t>03-653.51.37</t>
  </si>
  <si>
    <t>GO! BS Deuzeldpark</t>
  </si>
  <si>
    <t>Sterrestraat 1</t>
  </si>
  <si>
    <t>03-645.55.62</t>
  </si>
  <si>
    <t>GO! BS De Bel</t>
  </si>
  <si>
    <t>Peter Benoitstraat 2_A</t>
  </si>
  <si>
    <t>015-67.69.21</t>
  </si>
  <si>
    <t>VBS Steinerschool Skellig Michaël</t>
  </si>
  <si>
    <t>03-344.72.88</t>
  </si>
  <si>
    <t>VBS De Toverwijzer</t>
  </si>
  <si>
    <t>Sint-Truidensesteenweg 26</t>
  </si>
  <si>
    <t>016-46.40.74</t>
  </si>
  <si>
    <t>SBS Het Atelier</t>
  </si>
  <si>
    <t>Duinstraat 16</t>
  </si>
  <si>
    <t>03-291.14.90</t>
  </si>
  <si>
    <t>SBS TipTop</t>
  </si>
  <si>
    <t>Van den Hautelei 79_A</t>
  </si>
  <si>
    <t>03-283.49.79</t>
  </si>
  <si>
    <t>VBS De Witte Stamroos Bijbelgetrouwe sch</t>
  </si>
  <si>
    <t>0485-16.02.14</t>
  </si>
  <si>
    <t>Eikeveldstraat 15</t>
  </si>
  <si>
    <t>MESSELBROEK</t>
  </si>
  <si>
    <t>013-77.80.58</t>
  </si>
  <si>
    <t>Essestraat 3</t>
  </si>
  <si>
    <t>055-45.65.45</t>
  </si>
  <si>
    <t>GBS De Bever</t>
  </si>
  <si>
    <t>Engelstraat 52</t>
  </si>
  <si>
    <t>051-58.85.10</t>
  </si>
  <si>
    <t>VBS 't Hoge</t>
  </si>
  <si>
    <t>Steenbakkersstraat 2</t>
  </si>
  <si>
    <t>056-22.74.72</t>
  </si>
  <si>
    <t>GO! Freinetschool De Baai Kortrijk</t>
  </si>
  <si>
    <t>Baaistraat 10</t>
  </si>
  <si>
    <t>056-21.37.93</t>
  </si>
  <si>
    <t>VBS De Ringelwikke</t>
  </si>
  <si>
    <t>Elzeelsesteenweg 647</t>
  </si>
  <si>
    <t>Keiemdorpstraat 51</t>
  </si>
  <si>
    <t>KEIEM</t>
  </si>
  <si>
    <t>GO! Basisschool De Grasspriet</t>
  </si>
  <si>
    <t>Ommegangstraat 51</t>
  </si>
  <si>
    <t>ERPE-MERE</t>
  </si>
  <si>
    <t>053-83.59.74</t>
  </si>
  <si>
    <t>VBS OLFA Drie Eiken</t>
  </si>
  <si>
    <t>Renaat de Rudderlaan 35</t>
  </si>
  <si>
    <t>03-458.47.88</t>
  </si>
  <si>
    <t>Francisco Ferrerlaan 42</t>
  </si>
  <si>
    <t>09-323.54.10</t>
  </si>
  <si>
    <t>GO! BS 't Vlasbloempje</t>
  </si>
  <si>
    <t>Verbindingsstraat 24</t>
  </si>
  <si>
    <t>03-440.27.59</t>
  </si>
  <si>
    <t>Kontichstraat 43</t>
  </si>
  <si>
    <t>Lieven Gevaertstraat 54</t>
  </si>
  <si>
    <t>03-449.40.18</t>
  </si>
  <si>
    <t>VBS Steinerschool Kristoffel Tervuren</t>
  </si>
  <si>
    <t>Kasteelstraat 10</t>
  </si>
  <si>
    <t>02-366.31.77</t>
  </si>
  <si>
    <t>VBS De Droomgaard 2</t>
  </si>
  <si>
    <t>Dahlialaan 1</t>
  </si>
  <si>
    <t>053-66.67.27</t>
  </si>
  <si>
    <t>GO!BS De Glinster</t>
  </si>
  <si>
    <t>Cesar Van Malderenstraat 35</t>
  </si>
  <si>
    <t>02-466.26.13</t>
  </si>
  <si>
    <t>VBS Sint-Pieterscollege De Zenne</t>
  </si>
  <si>
    <t>Drootbeekstraat 8</t>
  </si>
  <si>
    <t>02-420.14.40</t>
  </si>
  <si>
    <t>Henri D'Hontstraat 42</t>
  </si>
  <si>
    <t>SCHUIFERSKAPELLE</t>
  </si>
  <si>
    <t>051-40.46.87</t>
  </si>
  <si>
    <t>instellingen</t>
  </si>
  <si>
    <t>formulier foutief ingevuld</t>
  </si>
  <si>
    <t/>
  </si>
  <si>
    <t>e_mail</t>
  </si>
  <si>
    <t>directie.kleuterschool@wonderwijzer.be</t>
  </si>
  <si>
    <t>regenboogkoekelare@telenet.be</t>
  </si>
  <si>
    <t>CVO Semper</t>
  </si>
  <si>
    <t>02-629.39.08</t>
  </si>
  <si>
    <t>info@cvo-bec.be</t>
  </si>
  <si>
    <t>directie@nieuwenboschbasisschool.com</t>
  </si>
  <si>
    <t>Academie Muziek Woord</t>
  </si>
  <si>
    <t>013-66.67.59</t>
  </si>
  <si>
    <t>academie@tessenderlo.be</t>
  </si>
  <si>
    <t>013-67.02.76</t>
  </si>
  <si>
    <t>Buso Sint-Idesbald</t>
  </si>
  <si>
    <t>051-26.43.26</t>
  </si>
  <si>
    <t>buso.st.idesbald@fracarita.org</t>
  </si>
  <si>
    <t>Ac.v.Muziek Woord en Dans</t>
  </si>
  <si>
    <t>09-374.36.54</t>
  </si>
  <si>
    <t>academie@aalter.be</t>
  </si>
  <si>
    <t>09-381.63.63</t>
  </si>
  <si>
    <t>AH Beeld</t>
  </si>
  <si>
    <t>011-70.16.20</t>
  </si>
  <si>
    <t>info@AHbeeld.be</t>
  </si>
  <si>
    <t>AH Podium</t>
  </si>
  <si>
    <t>011-70.16.50</t>
  </si>
  <si>
    <t>info@AHpodium.be</t>
  </si>
  <si>
    <t>dekleinepicasso@zoutleeuw.be</t>
  </si>
  <si>
    <t>Buso Mevrouw Govaerts instituut</t>
  </si>
  <si>
    <t>info@parochieschoolpeulis.be</t>
  </si>
  <si>
    <t>Sted. Academie Muziek en Woord</t>
  </si>
  <si>
    <t>050-63.66.90</t>
  </si>
  <si>
    <t>muziekacademie@blankenberge.be</t>
  </si>
  <si>
    <t>Kunstacademie aan zee</t>
  </si>
  <si>
    <t>059-70.65.83</t>
  </si>
  <si>
    <t>kunstacademie@soo.be</t>
  </si>
  <si>
    <t>Conservatorium aan Zee</t>
  </si>
  <si>
    <t>059-70.70.08</t>
  </si>
  <si>
    <t>conservatorium@soo.be</t>
  </si>
  <si>
    <t>Sted. Conservatorium</t>
  </si>
  <si>
    <t>056-27.78.80</t>
  </si>
  <si>
    <t>conservatorium@kortrijk.be</t>
  </si>
  <si>
    <t>Kon. Academie Schone Kunsten</t>
  </si>
  <si>
    <t>056-27.78.60</t>
  </si>
  <si>
    <t>academie@kortrijk.be</t>
  </si>
  <si>
    <t>KADENS</t>
  </si>
  <si>
    <t>051-79.34.30</t>
  </si>
  <si>
    <t>kadens@diksmuide.be</t>
  </si>
  <si>
    <t>Sted. Acad.vr.Podiumk. Westhoek</t>
  </si>
  <si>
    <t>058-33.56.01</t>
  </si>
  <si>
    <t>pieter.tieghem@veurne.be</t>
  </si>
  <si>
    <t>Westhoek-Academie</t>
  </si>
  <si>
    <t>058-53.27.00</t>
  </si>
  <si>
    <t>westhoekacademie@koksijde.be</t>
  </si>
  <si>
    <t>051-42.82.60</t>
  </si>
  <si>
    <t>samw@tielt.be</t>
  </si>
  <si>
    <t>Sted. Kunstacademie</t>
  </si>
  <si>
    <t>051-42.82.70</t>
  </si>
  <si>
    <t>kunstacademie@tielt.be</t>
  </si>
  <si>
    <t>Art'Iz Kunstacad. regio Izegem</t>
  </si>
  <si>
    <t>051-30.34.35</t>
  </si>
  <si>
    <t>artiz@izegem.be</t>
  </si>
  <si>
    <t>dé Academie, afd. mw</t>
  </si>
  <si>
    <t>057-23.94.60</t>
  </si>
  <si>
    <t>academie.muziekwoord@ieper.be</t>
  </si>
  <si>
    <t>dé Academie, afd.bk</t>
  </si>
  <si>
    <t>academie.beeldendekunst@ieper.be</t>
  </si>
  <si>
    <t>Acad.voor Beeld - Stad Menen</t>
  </si>
  <si>
    <t>056-51.32.44</t>
  </si>
  <si>
    <t>Academie Muz.Woord-stad Menen</t>
  </si>
  <si>
    <t>056-51.30.34</t>
  </si>
  <si>
    <t>muziek.woord@menen.be</t>
  </si>
  <si>
    <t>KA MWD</t>
  </si>
  <si>
    <t>050-21.56.55</t>
  </si>
  <si>
    <t>academie@torhout.be</t>
  </si>
  <si>
    <t>014-54.50.75</t>
  </si>
  <si>
    <t>Gem. Academie Schone Kunsten</t>
  </si>
  <si>
    <t>014-44.20.61</t>
  </si>
  <si>
    <t>secretariaat@academiearendonk.be</t>
  </si>
  <si>
    <t>directie@gbretie.be</t>
  </si>
  <si>
    <t>pol.vlaeminck@sint-rembert.be</t>
  </si>
  <si>
    <t>GO! scholengroep Westhoek</t>
  </si>
  <si>
    <t>051-50.50.50</t>
  </si>
  <si>
    <t>ad@go-scholengroepwesthoek.be</t>
  </si>
  <si>
    <t>Gemeentelijke Kunstschool</t>
  </si>
  <si>
    <t>03-321.22.66</t>
  </si>
  <si>
    <t>academia@borsbeek.be</t>
  </si>
  <si>
    <t>Gemeentelijke Kunstacademie</t>
  </si>
  <si>
    <t>03-454.32.30</t>
  </si>
  <si>
    <t>dekunstacademie@hove.be</t>
  </si>
  <si>
    <t>janfranswillemsschool@boechout.be</t>
  </si>
  <si>
    <t>info@marnixschool.be</t>
  </si>
  <si>
    <t>viviane.cornelissen@kohh.be</t>
  </si>
  <si>
    <t>03-220.89.00</t>
  </si>
  <si>
    <t>antwerpen@lbconderwijs.be</t>
  </si>
  <si>
    <t>03-449.06.27</t>
  </si>
  <si>
    <t>mortsel@lbconderwijs.be</t>
  </si>
  <si>
    <t>03-776.29.49</t>
  </si>
  <si>
    <t>sint-niklaas@lbconderwijs.be</t>
  </si>
  <si>
    <t>03-880.27.35</t>
  </si>
  <si>
    <t>info.bso-tso@olviboom.be</t>
  </si>
  <si>
    <t>Noordlimb. Academie Muziek,Woord,Dans</t>
  </si>
  <si>
    <t>011-80.87.10</t>
  </si>
  <si>
    <t>info@kanl.be</t>
  </si>
  <si>
    <t>Noordlimb. Academie Beeldende Kunst</t>
  </si>
  <si>
    <t>014-41.54.68</t>
  </si>
  <si>
    <t>Buso Wagenschot</t>
  </si>
  <si>
    <t>09-280.89.60</t>
  </si>
  <si>
    <t>school@wagenschot.be</t>
  </si>
  <si>
    <t>052/451280</t>
  </si>
  <si>
    <t>053-46.70.00</t>
  </si>
  <si>
    <t>053-64.59.50</t>
  </si>
  <si>
    <t>GO! scholengroep Dender</t>
  </si>
  <si>
    <t>053-76.91.40</t>
  </si>
  <si>
    <t>info@sgrdender.be</t>
  </si>
  <si>
    <t>Invento GO! scholengroep</t>
  </si>
  <si>
    <t>03-331.88.00</t>
  </si>
  <si>
    <t>contact@inventoscholen.be</t>
  </si>
  <si>
    <t>Gem. Muziekacademie</t>
  </si>
  <si>
    <t>03-353.75.41</t>
  </si>
  <si>
    <t>info@academiewijnegem.be</t>
  </si>
  <si>
    <t>Academie voor Muziek en Woord</t>
  </si>
  <si>
    <t>014-69.95.39</t>
  </si>
  <si>
    <t>info@amwn.be</t>
  </si>
  <si>
    <t>Acad.Schoten Beeld MWD</t>
  </si>
  <si>
    <t>03-685.02.56</t>
  </si>
  <si>
    <t>lisbeth.wolfs@schoten.be</t>
  </si>
  <si>
    <t>Muzarto,acad MWD Essen - Kalmthout</t>
  </si>
  <si>
    <t>03-667.33.79</t>
  </si>
  <si>
    <t>secretariaatessen@muzarto.be</t>
  </si>
  <si>
    <t>Academie Noord</t>
  </si>
  <si>
    <t>03-646.47.30</t>
  </si>
  <si>
    <t>info@academie-noord.be</t>
  </si>
  <si>
    <t>03-663.09.90</t>
  </si>
  <si>
    <t>gamw@brasschaat.be</t>
  </si>
  <si>
    <t>Gem. Academie Muziek, Woord en Dans</t>
  </si>
  <si>
    <t>03-690.46.48</t>
  </si>
  <si>
    <t>directeur@academiewuustwezel.be</t>
  </si>
  <si>
    <t>Sec. Ond. Schoonheidszorgen D. Grésiac</t>
  </si>
  <si>
    <t>03-230.03.84</t>
  </si>
  <si>
    <t>info@denisegresiac.be</t>
  </si>
  <si>
    <t>school@lohrangrin.be</t>
  </si>
  <si>
    <t>09-235.78.10</t>
  </si>
  <si>
    <t>CVO De verdieping</t>
  </si>
  <si>
    <t>011-53.87.33</t>
  </si>
  <si>
    <t>Gem. Academie Beeldende Kunsten</t>
  </si>
  <si>
    <t>011-80.80.89</t>
  </si>
  <si>
    <t>marijcke.lecok@heusden-zolder.be</t>
  </si>
  <si>
    <t>info@vbsborgloon.be</t>
  </si>
  <si>
    <t>089-77.99.50</t>
  </si>
  <si>
    <t>jo.buekers@campusdehelix.be</t>
  </si>
  <si>
    <t>Gem. Ac. Beeldende en Toegepaste Kunsten</t>
  </si>
  <si>
    <t>015-24.87.82</t>
  </si>
  <si>
    <t>acabeeld-hodb@telenet.be</t>
  </si>
  <si>
    <t>015-24.67.94</t>
  </si>
  <si>
    <t>gemschool.hulshout@telenet.be</t>
  </si>
  <si>
    <t>bart.maene@slhd.be</t>
  </si>
  <si>
    <t>directie@dewassenaard.be</t>
  </si>
  <si>
    <t>Koninklijk Instituut Woluwe - Buso</t>
  </si>
  <si>
    <t>02-735.40.85</t>
  </si>
  <si>
    <t>buso.woluwe@kiwoluwe.be</t>
  </si>
  <si>
    <t>09-255.91.13</t>
  </si>
  <si>
    <t>kleuter@zonnebloem-sint-amands.be</t>
  </si>
  <si>
    <t>GO! scholengroep Zuid-Limburg</t>
  </si>
  <si>
    <t>012-24.20.00</t>
  </si>
  <si>
    <t>rvb@szl13.be</t>
  </si>
  <si>
    <t>GO! CVO VOLT</t>
  </si>
  <si>
    <t>walter.vanboxem@olvcsj.be</t>
  </si>
  <si>
    <t>Sted. Academie Muziek, Woord en Dans</t>
  </si>
  <si>
    <t>03-480.45.79</t>
  </si>
  <si>
    <t>Sted. Academie Schone Kunsten</t>
  </si>
  <si>
    <t>03-488.14.27</t>
  </si>
  <si>
    <t>Gem. Academie Muziek-Woord</t>
  </si>
  <si>
    <t>03-288.27.30</t>
  </si>
  <si>
    <t>info.hemiksem@academiehsn.be</t>
  </si>
  <si>
    <t>Gem. Academie Muziek en Woord</t>
  </si>
  <si>
    <t>03-880.19.61</t>
  </si>
  <si>
    <t>gamw@boom.be</t>
  </si>
  <si>
    <t>Akademie Muziek Woord Dans</t>
  </si>
  <si>
    <t>03-890.69.55</t>
  </si>
  <si>
    <t>amwd@bornem.be</t>
  </si>
  <si>
    <t>info@kraal.be</t>
  </si>
  <si>
    <t>codi@kabaolok.be</t>
  </si>
  <si>
    <t>GO] Kunstacad. De Poel</t>
  </si>
  <si>
    <t>09-225.04.79</t>
  </si>
  <si>
    <t>paul.voet@muziek-academie.be</t>
  </si>
  <si>
    <t>KunstAc. Beeld Muziek Woord</t>
  </si>
  <si>
    <t>09-218.27.50</t>
  </si>
  <si>
    <t>kunstacademie@eeklo.be</t>
  </si>
  <si>
    <t>Kunstacad.Beeld Muziek Woord</t>
  </si>
  <si>
    <t>Gem. Kunstacademie</t>
  </si>
  <si>
    <t>050-72.89.50</t>
  </si>
  <si>
    <t>kunstacademie@maldegem.be</t>
  </si>
  <si>
    <t>Sted. Acad. AVBK</t>
  </si>
  <si>
    <t>014-56.65.60</t>
  </si>
  <si>
    <t>kunstacademie@geel.be</t>
  </si>
  <si>
    <t>Sted. Muziekacademie</t>
  </si>
  <si>
    <t>014-56.65.80</t>
  </si>
  <si>
    <t>info@amwdgeel.be</t>
  </si>
  <si>
    <t>03-750.10.75</t>
  </si>
  <si>
    <t>academie@beveren.be</t>
  </si>
  <si>
    <t>03-750.16.63</t>
  </si>
  <si>
    <t>gbs.vrasene@beveren.be</t>
  </si>
  <si>
    <t>GO! scholengroep Rivierenland</t>
  </si>
  <si>
    <t>03-897.98.11</t>
  </si>
  <si>
    <t>info@rvl.be</t>
  </si>
  <si>
    <t>Academie Muziek, Woord en Dans</t>
  </si>
  <si>
    <t>011-42.42.77</t>
  </si>
  <si>
    <t>secretariaat@academieberingen.be</t>
  </si>
  <si>
    <t>gemeenteschool@lummen.be</t>
  </si>
  <si>
    <t>Sted. Conservatorium Mechelen</t>
  </si>
  <si>
    <t>015-28.29.80</t>
  </si>
  <si>
    <t>conservatorium@mechelen.be</t>
  </si>
  <si>
    <t>Kon. Academie Beeldende Kunsten</t>
  </si>
  <si>
    <t>015-28.29.90</t>
  </si>
  <si>
    <t>abk@mechelen.be</t>
  </si>
  <si>
    <t>015-50.41.50</t>
  </si>
  <si>
    <t>sgr5@sgr5.be</t>
  </si>
  <si>
    <t>089-56.30.59</t>
  </si>
  <si>
    <t>info@mosa-rt.be</t>
  </si>
  <si>
    <t>GO! CVO Antwerpen</t>
  </si>
  <si>
    <t>03-830.41.05</t>
  </si>
  <si>
    <t>directeur@cvoAntwerpen.be</t>
  </si>
  <si>
    <t>KASKA - DKO van het GO!</t>
  </si>
  <si>
    <t>03-213.71.60</t>
  </si>
  <si>
    <t>info@kaskadko.be</t>
  </si>
  <si>
    <t>Muzische Academie GO!</t>
  </si>
  <si>
    <t>03-239.14.34</t>
  </si>
  <si>
    <t>info@ma-go.be</t>
  </si>
  <si>
    <t>03-232.74.47</t>
  </si>
  <si>
    <t>GO! scholengroep Antwerpen</t>
  </si>
  <si>
    <t>03-360.82.90</t>
  </si>
  <si>
    <t>secretariaat@go-antwerpen.be</t>
  </si>
  <si>
    <t>directie@irishof.be</t>
  </si>
  <si>
    <t>directie@bsdetrampoline.be</t>
  </si>
  <si>
    <t>directieblo@vibo-dering.be</t>
  </si>
  <si>
    <t>directiebklo@vibo-debrem.be</t>
  </si>
  <si>
    <t>secretariaat.blo@bkoblo-oosterlo.be</t>
  </si>
  <si>
    <t>info@blo.tongelsbos.be</t>
  </si>
  <si>
    <t>Buso VIBO De Brem</t>
  </si>
  <si>
    <t>014-45.07.92</t>
  </si>
  <si>
    <t>Pulderbos Secundair Onderwijs (BuSO)</t>
  </si>
  <si>
    <t>03-466.06.30</t>
  </si>
  <si>
    <t>Buso Oosterlo</t>
  </si>
  <si>
    <t>014-86.11.47</t>
  </si>
  <si>
    <t>info@buso-oosterlo.be</t>
  </si>
  <si>
    <t>Tongelsbos BuSO</t>
  </si>
  <si>
    <t>014-53.81.81</t>
  </si>
  <si>
    <t>info@buso.tongelsbos.be</t>
  </si>
  <si>
    <t>Buso VIBO De Ring</t>
  </si>
  <si>
    <t>014-43.83.96</t>
  </si>
  <si>
    <t>directieov2-3@vibo-dering.be</t>
  </si>
  <si>
    <t>Buso VIBO Het Kasteelpark</t>
  </si>
  <si>
    <t>014-63.85.27</t>
  </si>
  <si>
    <t>directie@hetkasteelpark.be</t>
  </si>
  <si>
    <t>CVO MIRAS</t>
  </si>
  <si>
    <t>02-356.29.49</t>
  </si>
  <si>
    <t>info@donboscohalle.be</t>
  </si>
  <si>
    <t>052-30.08.94</t>
  </si>
  <si>
    <t>directie@academie.londerzeel.be</t>
  </si>
  <si>
    <t>secretariaat@terelst.londerzeel.be</t>
  </si>
  <si>
    <t>03-457.42.35</t>
  </si>
  <si>
    <t>secretariaat.academie@kontich.be</t>
  </si>
  <si>
    <t>info@ritmica.be</t>
  </si>
  <si>
    <t>directie@schoolheikant.be</t>
  </si>
  <si>
    <t>melissa.vermassen@knokke-heist.be</t>
  </si>
  <si>
    <t>Academie &amp; Vaktekenschool</t>
  </si>
  <si>
    <t>03-771.10.03</t>
  </si>
  <si>
    <t>info@academietemse.be</t>
  </si>
  <si>
    <t>052-21.82.82</t>
  </si>
  <si>
    <t>Gem. Academie voor MWD</t>
  </si>
  <si>
    <t>052-47.83.84</t>
  </si>
  <si>
    <t>Gem. Academie Beeldende Kunst</t>
  </si>
  <si>
    <t>052-46.32.33</t>
  </si>
  <si>
    <t>jmb@academiewaasmunster.be</t>
  </si>
  <si>
    <t>De Acad Bughout</t>
  </si>
  <si>
    <t>052-33.95.74</t>
  </si>
  <si>
    <t>academie.mwd@buggenhout.be</t>
  </si>
  <si>
    <t>muziekacademie@lebbeke.be</t>
  </si>
  <si>
    <t>052-21.73.24</t>
  </si>
  <si>
    <t>konacaden@hotmail.com</t>
  </si>
  <si>
    <t>gemeenteschool.baasrode@dendermonde.be</t>
  </si>
  <si>
    <t>directie@basisschoololv.be</t>
  </si>
  <si>
    <t>GO! scholengroep SCOOP</t>
  </si>
  <si>
    <t>02-769.73.73</t>
  </si>
  <si>
    <t>info@scoop.be</t>
  </si>
  <si>
    <t>directie@rozenkransschool.be</t>
  </si>
  <si>
    <t>Stedelijke Kunstacademie</t>
  </si>
  <si>
    <t>056-60.09.18</t>
  </si>
  <si>
    <t>kerlijne.chanterie@academiewaregem.be</t>
  </si>
  <si>
    <t>info@guidogezelleschool.be</t>
  </si>
  <si>
    <t>014-51.80.11</t>
  </si>
  <si>
    <t>secretariaat.academie@klimopherenthout.be</t>
  </si>
  <si>
    <t>Academie voor Beeldende Kunsten Nijlen</t>
  </si>
  <si>
    <t>03-410.01.20</t>
  </si>
  <si>
    <t>Academie Beeldende Kunst</t>
  </si>
  <si>
    <t>03-449.31.85</t>
  </si>
  <si>
    <t>Academie Muziek Woord Dans</t>
  </si>
  <si>
    <t>03-449.72.77</t>
  </si>
  <si>
    <t>info@amwdmortsel.be</t>
  </si>
  <si>
    <t>CVO Vitant</t>
  </si>
  <si>
    <t>directie.kerkeblokken@goezo.be</t>
  </si>
  <si>
    <t>Sport- en Handelsschool Turnhout</t>
  </si>
  <si>
    <t>014-43.80.00</t>
  </si>
  <si>
    <t>SHT@turnhout.be</t>
  </si>
  <si>
    <t>014-41.41.85</t>
  </si>
  <si>
    <t>sask@turnhout.be</t>
  </si>
  <si>
    <t>014-41.36.38</t>
  </si>
  <si>
    <t>samwd@turnhout.be</t>
  </si>
  <si>
    <t>056-29.57.27</t>
  </si>
  <si>
    <t>directie@vbsheilighart.be</t>
  </si>
  <si>
    <t>051-40.40.17</t>
  </si>
  <si>
    <t>directie@schoolschoonbeek.be</t>
  </si>
  <si>
    <t>GO! scholengroep ADITE</t>
  </si>
  <si>
    <t>013-35.04.90</t>
  </si>
  <si>
    <t>onthaal@adite.be</t>
  </si>
  <si>
    <t>011-23.98.40</t>
  </si>
  <si>
    <t>stedelijke.academie@hasselt.be</t>
  </si>
  <si>
    <t>Sted. Conserv. Muziek,Woord,Dans</t>
  </si>
  <si>
    <t>011-23.98.30</t>
  </si>
  <si>
    <t>conservatorium@hasselt.be</t>
  </si>
  <si>
    <t>sbs.kuringen@hasselt.be</t>
  </si>
  <si>
    <t>Ak.voor Muz.Kunsten</t>
  </si>
  <si>
    <t>02-892.23.90</t>
  </si>
  <si>
    <t>secretariaat@akademiemeise.be</t>
  </si>
  <si>
    <t>directie@fusieschool.be</t>
  </si>
  <si>
    <t>056-65.01.11</t>
  </si>
  <si>
    <t>GO! scholengroep Vlaamse Ardennen</t>
  </si>
  <si>
    <t>055-33.45.50</t>
  </si>
  <si>
    <t>directie@dewereldbrug.eu</t>
  </si>
  <si>
    <t>09-365.60.25</t>
  </si>
  <si>
    <t>052-25.88.10</t>
  </si>
  <si>
    <t>052-25.51.00</t>
  </si>
  <si>
    <t>tania.desmedt@sgr18.be</t>
  </si>
  <si>
    <t>GO! scholengroep Maasland</t>
  </si>
  <si>
    <t>089-84.99.00</t>
  </si>
  <si>
    <t>lieve.pouls@scholengroep14.be</t>
  </si>
  <si>
    <t>Gemeentelijke Buso Galbergen</t>
  </si>
  <si>
    <t>014-31.87.42</t>
  </si>
  <si>
    <t>info.gibbo@gemeentemol.be</t>
  </si>
  <si>
    <t>014-31.38.21</t>
  </si>
  <si>
    <t>amw@gemeentemol.be</t>
  </si>
  <si>
    <t>014-33.07.96</t>
  </si>
  <si>
    <t>abk@gemeentemol.be</t>
  </si>
  <si>
    <t>directie.gbsklimop@gemeentemol.be</t>
  </si>
  <si>
    <t>directie@klimoptongeren.be</t>
  </si>
  <si>
    <t>info@csjt.be</t>
  </si>
  <si>
    <t>Acad. de Kunstbrug Gent</t>
  </si>
  <si>
    <t>09-230.21.21</t>
  </si>
  <si>
    <t>ac.dekunstbrug@gent.be</t>
  </si>
  <si>
    <t>Ac. v Podiumkunsten</t>
  </si>
  <si>
    <t>09-230.38.83</t>
  </si>
  <si>
    <t>09-233.58.26</t>
  </si>
  <si>
    <t>acbk@gent.be</t>
  </si>
  <si>
    <t>Gemeentelijke Ziekenhuisschool</t>
  </si>
  <si>
    <t>CVO Gent</t>
  </si>
  <si>
    <t>092250436</t>
  </si>
  <si>
    <t>GO! scholengroep Mandel en Leie</t>
  </si>
  <si>
    <t>051-26.75.50</t>
  </si>
  <si>
    <t>089-46.19.26</t>
  </si>
  <si>
    <t>directie@gemeenteschool-wijnegem.be</t>
  </si>
  <si>
    <t>IKO</t>
  </si>
  <si>
    <t>03-314.75.54</t>
  </si>
  <si>
    <t>iko@skynet.be</t>
  </si>
  <si>
    <t>info@dreefke.be</t>
  </si>
  <si>
    <t>02-270.82.38</t>
  </si>
  <si>
    <t>secretariaat@academiegrimbergen.be</t>
  </si>
  <si>
    <t>directie@gbs-mozaiek.be</t>
  </si>
  <si>
    <t>directie@degriffel-hh.be</t>
  </si>
  <si>
    <t>02-538.19.10</t>
  </si>
  <si>
    <t>Sted. Acad. voor Podiumkunsten</t>
  </si>
  <si>
    <t>053-72.37.52</t>
  </si>
  <si>
    <t>academiepodiumkunsten@aalst.be</t>
  </si>
  <si>
    <t>Sted.Academie vr Beeldende Kunsten (KSO)</t>
  </si>
  <si>
    <t>053-72.39.65</t>
  </si>
  <si>
    <t>els.talloen@aalst.be</t>
  </si>
  <si>
    <t>Sted. Academie Beeldende Kunsten DKO</t>
  </si>
  <si>
    <t>sbs.erembodegem@aalst.be</t>
  </si>
  <si>
    <t>057-33.46.45</t>
  </si>
  <si>
    <t>016-22.21.21</t>
  </si>
  <si>
    <t>conservatorium@leuven.be</t>
  </si>
  <si>
    <t>SLAC Academie BK</t>
  </si>
  <si>
    <t>016-22.08.70</t>
  </si>
  <si>
    <t>academie@leuven.be</t>
  </si>
  <si>
    <t>Kunstacad Ter Beuken</t>
  </si>
  <si>
    <t>09-340.95.23</t>
  </si>
  <si>
    <t>kunstacademie@lokeren.be</t>
  </si>
  <si>
    <t>directie.basisschoolstaakte@lokeren.be</t>
  </si>
  <si>
    <t>Sted. Academie Beeldende Kunsten</t>
  </si>
  <si>
    <t>Leeuwse Kunstacademie</t>
  </si>
  <si>
    <t>02-371.22.67</t>
  </si>
  <si>
    <t>kunstacademie@sint-pieters-leeuw.be</t>
  </si>
  <si>
    <t>Gem. kunstacademie</t>
  </si>
  <si>
    <t>02-451.69.20</t>
  </si>
  <si>
    <t>academie@dilbeek.be</t>
  </si>
  <si>
    <t>Gem.Ac. Muziek, Woord en Dans</t>
  </si>
  <si>
    <t>02-532.40.86</t>
  </si>
  <si>
    <t>academie@gooik.be</t>
  </si>
  <si>
    <t>053-64.55.97</t>
  </si>
  <si>
    <t>gabk@liedekerke.be</t>
  </si>
  <si>
    <t>secretariaat@jongslag.be</t>
  </si>
  <si>
    <t>hunnegem@skynet.be</t>
  </si>
  <si>
    <t>02-279.57.12</t>
  </si>
  <si>
    <t>solange.bertrand@brucity.education</t>
  </si>
  <si>
    <t>christine.sterckx@brucity.education</t>
  </si>
  <si>
    <t>GO! scholengroep Fluxus</t>
  </si>
  <si>
    <t>014-47.10.60</t>
  </si>
  <si>
    <t>info@scholengroepfluxus.be</t>
  </si>
  <si>
    <t>GO! Scholengroep Impact</t>
  </si>
  <si>
    <t>050-63.17.61</t>
  </si>
  <si>
    <t>info@scholengroepimpact.be</t>
  </si>
  <si>
    <t>kathleen.hoens@de-kade.be</t>
  </si>
  <si>
    <t>buo@heuvelzicht.be</t>
  </si>
  <si>
    <t>BuBaO-hetanker@de-kade.be</t>
  </si>
  <si>
    <t>info@bubaoterdreve.be</t>
  </si>
  <si>
    <t>annabel.deneckere@dominiek-savio.be</t>
  </si>
  <si>
    <t>Buso Heuvelzicht</t>
  </si>
  <si>
    <t>Secundair Onderwijs Dominiek Savio(Buso)</t>
  </si>
  <si>
    <t>Buso De Pinker</t>
  </si>
  <si>
    <t>057-33.49.69</t>
  </si>
  <si>
    <t>info@depinker.be</t>
  </si>
  <si>
    <t>wim.piqueur@bernardusschool.be</t>
  </si>
  <si>
    <t>contact@komvzw.be</t>
  </si>
  <si>
    <t>HBO Verpleegkunde Ic Dien</t>
  </si>
  <si>
    <t>051-20.73.54</t>
  </si>
  <si>
    <t>info@icdien.be</t>
  </si>
  <si>
    <t>054-43.30.82</t>
  </si>
  <si>
    <t>011-34.31.35</t>
  </si>
  <si>
    <t>bovenbouw@sintmichiel.be</t>
  </si>
  <si>
    <t>PCVO Moderne Talen Hasselt</t>
  </si>
  <si>
    <t>011-26.72.81</t>
  </si>
  <si>
    <t>pcvomt@telenet.be</t>
  </si>
  <si>
    <t>089-71.22.10</t>
  </si>
  <si>
    <t>academie@lanaken.be</t>
  </si>
  <si>
    <t>089-76.97.77</t>
  </si>
  <si>
    <t>secretariaat@academiemaasmechelen.be</t>
  </si>
  <si>
    <t>Kunstac.Maasm.Beeld.en Audiov.Kunsten</t>
  </si>
  <si>
    <t>089-76.97.78</t>
  </si>
  <si>
    <t>kunstacademie@telenet.be</t>
  </si>
  <si>
    <t>089-75.57.56</t>
  </si>
  <si>
    <t>marc.vanhengel@gmail.com</t>
  </si>
  <si>
    <t>Sted.acad.voor Kunsten Maaseik</t>
  </si>
  <si>
    <t>089-56.08.60</t>
  </si>
  <si>
    <t>anita.frantzen@maaseik.be</t>
  </si>
  <si>
    <t>Kunstkoepel Acad. Beeld</t>
  </si>
  <si>
    <t>089-39.96.00</t>
  </si>
  <si>
    <t>beeld@kunstkoepel.be</t>
  </si>
  <si>
    <t>PCVO Limburg</t>
  </si>
  <si>
    <t>pcvolimburg@limburg.be</t>
  </si>
  <si>
    <t>056-60.17.07</t>
  </si>
  <si>
    <t>052-45.26.06</t>
  </si>
  <si>
    <t>Buso Sint-Gerardus</t>
  </si>
  <si>
    <t>buso@sintgerardus.be</t>
  </si>
  <si>
    <t>Buso De Garve</t>
  </si>
  <si>
    <t>089-50.28.22</t>
  </si>
  <si>
    <t>info@degarve.be</t>
  </si>
  <si>
    <t>Buso Ter Engelen</t>
  </si>
  <si>
    <t>089-56.69.86</t>
  </si>
  <si>
    <t>info@busoterengelen.be</t>
  </si>
  <si>
    <t>Buso Sint-Jansberg</t>
  </si>
  <si>
    <t>089-56.49.83</t>
  </si>
  <si>
    <t>info@buso-sintjansberg.be</t>
  </si>
  <si>
    <t>Buso Ten Dries</t>
  </si>
  <si>
    <t>09-371.98.66</t>
  </si>
  <si>
    <t>buso@tendries.be</t>
  </si>
  <si>
    <t>els.hautekeete@gbslatem-deurle.be</t>
  </si>
  <si>
    <t>015-71.93.70</t>
  </si>
  <si>
    <t>info@gbs-schransdries.be</t>
  </si>
  <si>
    <t>089-71.28.38</t>
  </si>
  <si>
    <t>tamara.mascia@kbo-lanaken.be</t>
  </si>
  <si>
    <t>014-50.93.11</t>
  </si>
  <si>
    <t>kvri@kvri.be</t>
  </si>
  <si>
    <t>CVO Lethas Brussel</t>
  </si>
  <si>
    <t>02-420.10.26</t>
  </si>
  <si>
    <t>info@lethas.be</t>
  </si>
  <si>
    <t>Sint-Lukasacademie</t>
  </si>
  <si>
    <t>academie@sintlukas.brussels</t>
  </si>
  <si>
    <t>leoxiii@skynet.be</t>
  </si>
  <si>
    <t>regina.assumptaschool@gmail.com</t>
  </si>
  <si>
    <t>adebrabanter.sni@gmail.com</t>
  </si>
  <si>
    <t>directie@champagnatschool.be</t>
  </si>
  <si>
    <t>nancy.deboey@katoba.be</t>
  </si>
  <si>
    <t>info@pistachepistache.be</t>
  </si>
  <si>
    <t>directeur@basisschoolimmaculata.be</t>
  </si>
  <si>
    <t>basis@tachkemoni.be</t>
  </si>
  <si>
    <t>schoolbenoth@skynet.be</t>
  </si>
  <si>
    <t>03-287.00.70</t>
  </si>
  <si>
    <t>atheneum@tachkemoni.be</t>
  </si>
  <si>
    <t>Vrije Israelitische school Sec.On. Yavne</t>
  </si>
  <si>
    <t>yavne@yavne.be</t>
  </si>
  <si>
    <t>office@bchinuch.be</t>
  </si>
  <si>
    <t>wiznitz@scarlet.be</t>
  </si>
  <si>
    <t>gemeenteschool@kortrijk.be</t>
  </si>
  <si>
    <t>de.berk@deerlijk.be</t>
  </si>
  <si>
    <t>014-67.85.72</t>
  </si>
  <si>
    <t>Gem. ac.Mu en W Oud-Heverlee</t>
  </si>
  <si>
    <t>016-39.41.81</t>
  </si>
  <si>
    <t>directie@academiedevonk.be</t>
  </si>
  <si>
    <t>Gem. School Beeldende Kunsten</t>
  </si>
  <si>
    <t>02-687.57.37</t>
  </si>
  <si>
    <t>info@bko.be</t>
  </si>
  <si>
    <t>secretariaat@delijsterboom.be</t>
  </si>
  <si>
    <t>sint-franciscus@telenet.be</t>
  </si>
  <si>
    <t>09-369.10.63</t>
  </si>
  <si>
    <t>03-778.38.70</t>
  </si>
  <si>
    <t>academie.beeld@sint-niklaas.be</t>
  </si>
  <si>
    <t>03-778.38.50</t>
  </si>
  <si>
    <t>academie.podium@sint-niklaas.be</t>
  </si>
  <si>
    <t>directie@springplank.be</t>
  </si>
  <si>
    <t>langeledeschool@telenet.be</t>
  </si>
  <si>
    <t>kristine.verelst@suwvb.be</t>
  </si>
  <si>
    <t>03-321.53.51</t>
  </si>
  <si>
    <t>03-489.24.56</t>
  </si>
  <si>
    <t>secretariaat@derobbert.be</t>
  </si>
  <si>
    <t>GO! scholengroep Waasland</t>
  </si>
  <si>
    <t>dewissel@kbaoneeroeteren.be</t>
  </si>
  <si>
    <t>vb.zelzate@slzw.be</t>
  </si>
  <si>
    <t>057-33.47.72</t>
  </si>
  <si>
    <t>kunstacademie@poperinge.be</t>
  </si>
  <si>
    <t>Sted. Ac.B.K.</t>
  </si>
  <si>
    <t>gvbs.sfi@kbrp.be</t>
  </si>
  <si>
    <t>02-568.18.18</t>
  </si>
  <si>
    <t>GO! CVO Panta Rhei de Avondschool</t>
  </si>
  <si>
    <t>09-335.22.22</t>
  </si>
  <si>
    <t>info@avondschool.be</t>
  </si>
  <si>
    <t>09-272.77.77</t>
  </si>
  <si>
    <t>negensprong@sint-rembert.be</t>
  </si>
  <si>
    <t>info@vbsh.be</t>
  </si>
  <si>
    <t>Gemeentelijk Instituut voor Sec. Onderw.</t>
  </si>
  <si>
    <t>02-251.53.50</t>
  </si>
  <si>
    <t>welkom@gisomachelen.be</t>
  </si>
  <si>
    <t>KA Zaventem</t>
  </si>
  <si>
    <t>02-720.05.28</t>
  </si>
  <si>
    <t>directie@gemeenteschoolzaventem.be</t>
  </si>
  <si>
    <t>03-685.45.46</t>
  </si>
  <si>
    <t>bubao@katrinahofscholen.be</t>
  </si>
  <si>
    <t>Buso De Markgrave</t>
  </si>
  <si>
    <t>03-237.71.82</t>
  </si>
  <si>
    <t>farnoush.moradi@demarkgrave.be</t>
  </si>
  <si>
    <t>Buso Sint-Jozefinstituut</t>
  </si>
  <si>
    <t>03-235.40.00</t>
  </si>
  <si>
    <t>Buso Katrinahof</t>
  </si>
  <si>
    <t>03-248.53.54</t>
  </si>
  <si>
    <t>buso@katrinahofscholen.be</t>
  </si>
  <si>
    <t>03-432.02.20</t>
  </si>
  <si>
    <t>info@sintjozefov4.be</t>
  </si>
  <si>
    <t>Buso t Lommert</t>
  </si>
  <si>
    <t>03-658.65.56</t>
  </si>
  <si>
    <t>mail@lommert.be</t>
  </si>
  <si>
    <t>Buso De Ark</t>
  </si>
  <si>
    <t>03-542.39.98</t>
  </si>
  <si>
    <t>bart.heylen@cksa.be</t>
  </si>
  <si>
    <t>BuSO De Tjalk</t>
  </si>
  <si>
    <t>03-541.32.80</t>
  </si>
  <si>
    <t>02-454.06.30</t>
  </si>
  <si>
    <t>directie.aso@martinusasse.be</t>
  </si>
  <si>
    <t>basisschool@sint-barbara.be</t>
  </si>
  <si>
    <t>Gem.Academie vr Muziek en Woord</t>
  </si>
  <si>
    <t>02-465.16.05</t>
  </si>
  <si>
    <t>Jetse academie MWD</t>
  </si>
  <si>
    <t>02-426.72.94</t>
  </si>
  <si>
    <t>caroline.cortens@gibowichelen.be</t>
  </si>
  <si>
    <t>chris.cuyvers@xpluslommel.be</t>
  </si>
  <si>
    <t>051-20.30.29</t>
  </si>
  <si>
    <t>info@saskroeselare.be</t>
  </si>
  <si>
    <t>Sted.Acad.Podiumkunst. Adriaan Willaert</t>
  </si>
  <si>
    <t>051-26.17.40</t>
  </si>
  <si>
    <t>info@staproeselare.be</t>
  </si>
  <si>
    <t>directie.demeidoorn@coltd.be</t>
  </si>
  <si>
    <t>Buso Levensvreugde</t>
  </si>
  <si>
    <t>053-76.79.73</t>
  </si>
  <si>
    <t>directeur@busolevensvreugde.be</t>
  </si>
  <si>
    <t>Buso Don Bosco</t>
  </si>
  <si>
    <t>053-78.85.25</t>
  </si>
  <si>
    <t>donboscoaalst.buso@telenet.be</t>
  </si>
  <si>
    <t>053-72.93.40</t>
  </si>
  <si>
    <t>secretariaat@svibasisschool.be</t>
  </si>
  <si>
    <t>ziekenhuisschool@uzleuven.be</t>
  </si>
  <si>
    <t>directie.lagereschoolhhh@leuven-zuid.be</t>
  </si>
  <si>
    <t>016-20.26.55</t>
  </si>
  <si>
    <t>Sint-Lucasacademie</t>
  </si>
  <si>
    <t>09-233.80.34</t>
  </si>
  <si>
    <t>directie@sintlucasacademie.be</t>
  </si>
  <si>
    <t>info@mmibasisschool.be</t>
  </si>
  <si>
    <t>vbs.elle@telenet.be</t>
  </si>
  <si>
    <t>050-23.15.13</t>
  </si>
  <si>
    <t>03-217.42.42</t>
  </si>
  <si>
    <t>inge.otten@dilsen-stokkem.be</t>
  </si>
  <si>
    <t>schoolsint-maria-aalter@taborscholen.be</t>
  </si>
  <si>
    <t>CVO SVG</t>
  </si>
  <si>
    <t>050441000</t>
  </si>
  <si>
    <t>info@spermalie.be</t>
  </si>
  <si>
    <t>Buso Secundaire School Spermalie</t>
  </si>
  <si>
    <t>050-47.19.85</t>
  </si>
  <si>
    <t>Buso Spermalie Secundaire School</t>
  </si>
  <si>
    <t>Spermalie Secundair Onderwijs</t>
  </si>
  <si>
    <t>050-69.26.24</t>
  </si>
  <si>
    <t>directiels@basisschoolzilverenhoek.be</t>
  </si>
  <si>
    <t>directie@materdeigooreind.be</t>
  </si>
  <si>
    <t>zegersdreef@bsmaterdei.be</t>
  </si>
  <si>
    <t>adm@mariaschoolgrobbendonk.be</t>
  </si>
  <si>
    <t>basisschool@degroeituin.be</t>
  </si>
  <si>
    <t>directie@basisschoolmariagaarde.be</t>
  </si>
  <si>
    <t>info@vbs-dewaaier.be</t>
  </si>
  <si>
    <t>directie@sint-luciaschool.be</t>
  </si>
  <si>
    <t>directie@rp2.be</t>
  </si>
  <si>
    <t>directie@vbs-bijenkorf.be</t>
  </si>
  <si>
    <t>secretaris@kbkscholen.be</t>
  </si>
  <si>
    <t>info@vbshoutmarkt.be</t>
  </si>
  <si>
    <t>school@beverbos.be</t>
  </si>
  <si>
    <t>gie.geuns@kogeka.be</t>
  </si>
  <si>
    <t>romo@moorsele.be</t>
  </si>
  <si>
    <t>053-66.60.29</t>
  </si>
  <si>
    <t>info@gbsravels.be</t>
  </si>
  <si>
    <t>014-56.23.22</t>
  </si>
  <si>
    <t>014-57.85.64</t>
  </si>
  <si>
    <t>smg@kogeka.be</t>
  </si>
  <si>
    <t>secretariaat@delettermolen.be</t>
  </si>
  <si>
    <t>Stedelijk CVO Encora 028531</t>
  </si>
  <si>
    <t>encora1@so.antwerpen.be</t>
  </si>
  <si>
    <t>Stedelijk CVO Encora 029124</t>
  </si>
  <si>
    <t>Stedelijk CVO Encora 029389</t>
  </si>
  <si>
    <t>Acad. Deurne Muziek-Woord</t>
  </si>
  <si>
    <t>03-324.70.71</t>
  </si>
  <si>
    <t>info@academiedeurne.be</t>
  </si>
  <si>
    <t>Acad. Borgerhout Muziek-Woord</t>
  </si>
  <si>
    <t>03-292.43.50</t>
  </si>
  <si>
    <t>info@academieborgerhout.be</t>
  </si>
  <si>
    <t>Academie Merksem MWD</t>
  </si>
  <si>
    <t>03-641.60.20</t>
  </si>
  <si>
    <t>lin.vanmierlo@so.antwerpen.be</t>
  </si>
  <si>
    <t>Academie Merksem BK</t>
  </si>
  <si>
    <t>03-645.11.06</t>
  </si>
  <si>
    <t>info.beeld@academiemerksem.be</t>
  </si>
  <si>
    <t>Acad. Ekeren Muziek-Woord</t>
  </si>
  <si>
    <t>03-336.96.10</t>
  </si>
  <si>
    <t>info@academie-ekeren.be</t>
  </si>
  <si>
    <t>Academie Berchem BK</t>
  </si>
  <si>
    <t>03-292.63.00</t>
  </si>
  <si>
    <t>info.beeld@academieberchem.be</t>
  </si>
  <si>
    <t>Ac. Muziek-Woord Berchem</t>
  </si>
  <si>
    <t>03-286.43.63</t>
  </si>
  <si>
    <t>info.muziekwoord@academieberchem.be</t>
  </si>
  <si>
    <t>Acad. Wilrijk</t>
  </si>
  <si>
    <t>03-338.54.50</t>
  </si>
  <si>
    <t>info@academiewilrijk.be</t>
  </si>
  <si>
    <t>Academie Wilrijk</t>
  </si>
  <si>
    <t>Acad. Hoboken Muziek-Woord</t>
  </si>
  <si>
    <t>03-283.31.20</t>
  </si>
  <si>
    <t>info@academiehoboken.be</t>
  </si>
  <si>
    <t>Academie Hoboken BK</t>
  </si>
  <si>
    <t>03-830.09.03</t>
  </si>
  <si>
    <t>info.beeld@academiehoboken.be</t>
  </si>
  <si>
    <t>biekorfstraat@leerexpert.be</t>
  </si>
  <si>
    <t>tkleincollege.olvo@gmail.com</t>
  </si>
  <si>
    <t>directie@vbseernegem.be</t>
  </si>
  <si>
    <t>info@westdiep.be</t>
  </si>
  <si>
    <t>Sted.Nijverheids-Taallg CVO</t>
  </si>
  <si>
    <t>050-33.76.69</t>
  </si>
  <si>
    <t>adm@snt.be</t>
  </si>
  <si>
    <t>050-33.43.30</t>
  </si>
  <si>
    <t>Stedelijke Academie voor Schone Kunsten</t>
  </si>
  <si>
    <t>050-44.11.60</t>
  </si>
  <si>
    <t>info@kunsthumaniorabrugge.be</t>
  </si>
  <si>
    <t>Sted. Academie</t>
  </si>
  <si>
    <t>050-44.11.70</t>
  </si>
  <si>
    <t>directie@academiebruggedko.be</t>
  </si>
  <si>
    <t>administratie@ganzenveer.be</t>
  </si>
  <si>
    <t>academie.mwd@ninove.be</t>
  </si>
  <si>
    <t>slsdenderwindeke@telenet.be</t>
  </si>
  <si>
    <t>steltje@scherpenheuvel-zichem.be</t>
  </si>
  <si>
    <t>liesbet.ruison@sintgerardus.be</t>
  </si>
  <si>
    <t>directeur@lutselus.be</t>
  </si>
  <si>
    <t>mozaiek@kt-scholengroep.be</t>
  </si>
  <si>
    <t>info@dewikkemaaseik.be</t>
  </si>
  <si>
    <t>direction@ecl-fr.be</t>
  </si>
  <si>
    <t>Sted. Ac. Muziek en Woord en Dans</t>
  </si>
  <si>
    <t>014-21.33.05</t>
  </si>
  <si>
    <t>samwd@herentals.be</t>
  </si>
  <si>
    <t>014-28.51.55</t>
  </si>
  <si>
    <t>academie.beeldende.kunst@herentals.be</t>
  </si>
  <si>
    <t>Acad. Westerlo</t>
  </si>
  <si>
    <t>014-54.93.09</t>
  </si>
  <si>
    <t>directie.academie@westerlo.be</t>
  </si>
  <si>
    <t>Hagelandse Ac. Beeldende Kunst</t>
  </si>
  <si>
    <t>016-56.85.03</t>
  </si>
  <si>
    <t>contact@habk.be</t>
  </si>
  <si>
    <t>Hagelandse Academie vr Muziek en Woord</t>
  </si>
  <si>
    <t>013-32.69.29</t>
  </si>
  <si>
    <t>Kunstacademie Regio Tienen</t>
  </si>
  <si>
    <t>016-80.56.88</t>
  </si>
  <si>
    <t>gbschool@lille.be</t>
  </si>
  <si>
    <t>directie@gbsdeboot.be</t>
  </si>
  <si>
    <t>directie@dk.zoersel.be</t>
  </si>
  <si>
    <t>vbsmesen@scarlet.be</t>
  </si>
  <si>
    <t>basisschool@vbselverdinge-brielen.be</t>
  </si>
  <si>
    <t>gbs.evergem@sgevergem.be</t>
  </si>
  <si>
    <t>directeur@mclint.be</t>
  </si>
  <si>
    <t>secretariaat@rinkrank.be</t>
  </si>
  <si>
    <t>directie@sjheide.be</t>
  </si>
  <si>
    <t>frank.ovart@jhbj.be</t>
  </si>
  <si>
    <t>Israelitisch Atheneum Jesode-Hatora-B-J</t>
  </si>
  <si>
    <t>nico.horemans@jhbj.be</t>
  </si>
  <si>
    <t>Israelitische Middenschool Jesode-H-B-J</t>
  </si>
  <si>
    <t>info@jhbj.be</t>
  </si>
  <si>
    <t>roseanne.zohori@jhbj.be</t>
  </si>
  <si>
    <t>administratie@corneliusschool.be</t>
  </si>
  <si>
    <t>059-70.68.70</t>
  </si>
  <si>
    <t>guy.ghysels@vesaliusinstituut.be</t>
  </si>
  <si>
    <t>GO! scholengroep Stroom</t>
  </si>
  <si>
    <t>059-51.05.24</t>
  </si>
  <si>
    <t>info@sterkescholen.be</t>
  </si>
  <si>
    <t>directeur@delettertuin-koekelare.be</t>
  </si>
  <si>
    <t>gbs.diepenbeek@skynet.be</t>
  </si>
  <si>
    <t>directie@gbsreynaerdijn.be</t>
  </si>
  <si>
    <t>olv-ls@telenet.be</t>
  </si>
  <si>
    <t>MAAK</t>
  </si>
  <si>
    <t>050-63.08.50</t>
  </si>
  <si>
    <t>maak@knokke-heist.be</t>
  </si>
  <si>
    <t>053-60.68.70</t>
  </si>
  <si>
    <t>KA Geraardsbergen</t>
  </si>
  <si>
    <t>054-43.42.41</t>
  </si>
  <si>
    <t>kunstacademie@geraardsbergen.be</t>
  </si>
  <si>
    <t>KunstAc.Vl.Ardennen</t>
  </si>
  <si>
    <t>055-23.28.85</t>
  </si>
  <si>
    <t>kunstacademie@ronse.be</t>
  </si>
  <si>
    <t>09-364.64.35</t>
  </si>
  <si>
    <t>secretariaat@samwdzottegem.be</t>
  </si>
  <si>
    <t>09-364.64.81</t>
  </si>
  <si>
    <t>secretariaat@sabkzottegem.be</t>
  </si>
  <si>
    <t>Sted. Acad.Muziek Woord dans</t>
  </si>
  <si>
    <t>09-381.96.45</t>
  </si>
  <si>
    <t>tekenacademie@deinze.be</t>
  </si>
  <si>
    <t>KADE Podiumkunsten</t>
  </si>
  <si>
    <t>09-381.96.40</t>
  </si>
  <si>
    <t>kadepodiumkunsten@deinze.be</t>
  </si>
  <si>
    <t>Kon.Academie voor Beeldende Kunst</t>
  </si>
  <si>
    <t>055-31.34.01</t>
  </si>
  <si>
    <t>kabk@oudenaarde.be</t>
  </si>
  <si>
    <t>0498-77.51.09</t>
  </si>
  <si>
    <t>directie@zonnetuin.be</t>
  </si>
  <si>
    <t>chris.vangool@sint-victor.be</t>
  </si>
  <si>
    <t>info@kcd.be</t>
  </si>
  <si>
    <t>directie.oesteroetingen@gooik.be</t>
  </si>
  <si>
    <t>03-320.81.60</t>
  </si>
  <si>
    <t>directie@vbsdebrongooik.be</t>
  </si>
  <si>
    <t>directie@dedroomgaard.be</t>
  </si>
  <si>
    <t>info@basisschoolgrotenberge.be</t>
  </si>
  <si>
    <t>monika.lanckriet@sint-rembert.be</t>
  </si>
  <si>
    <t>directie.debosmier@balen.be</t>
  </si>
  <si>
    <t>info@qworzo.be</t>
  </si>
  <si>
    <t>school@kriekelaar.be</t>
  </si>
  <si>
    <t>denegensprong@kortenberg.be</t>
  </si>
  <si>
    <t>Gem. Acad. voor Muziek en Woord</t>
  </si>
  <si>
    <t>02-761.11.27</t>
  </si>
  <si>
    <t>Gem. Acad. voor MWD</t>
  </si>
  <si>
    <t>02-773.18.56</t>
  </si>
  <si>
    <t>gma-secretariaat@woluwe1150.be</t>
  </si>
  <si>
    <t>directie@gbsmooibos.be</t>
  </si>
  <si>
    <t>CVO HIK</t>
  </si>
  <si>
    <t>gbsveeweide@anderlecht.brussels</t>
  </si>
  <si>
    <t>directie@deheirakker.be</t>
  </si>
  <si>
    <t>directie@materdeiwemmel.be</t>
  </si>
  <si>
    <t>directie@vbsvisitatie.be</t>
  </si>
  <si>
    <t>stjozef@olvts.be</t>
  </si>
  <si>
    <t>gbs.directie@herzele.be</t>
  </si>
  <si>
    <t>directie@mozaiekmm.be</t>
  </si>
  <si>
    <t>info@deduizendpoot.net</t>
  </si>
  <si>
    <t>directie@tbrugje.be</t>
  </si>
  <si>
    <t>info@vrijeschoolas.be</t>
  </si>
  <si>
    <t>directielille@helibel.net</t>
  </si>
  <si>
    <t>directie@trapop.be</t>
  </si>
  <si>
    <t>directie@gbslochristi.be</t>
  </si>
  <si>
    <t>gbst@tervuren.be</t>
  </si>
  <si>
    <t>info@vrijecentrumschool.be</t>
  </si>
  <si>
    <t>03-755.69.23</t>
  </si>
  <si>
    <t>dirco@sgkei.be</t>
  </si>
  <si>
    <t>St-Lucas - Academie vr Beeldende Kunsten</t>
  </si>
  <si>
    <t>03-664.65.02</t>
  </si>
  <si>
    <t>info.dko@st-lucas-kapellen.be</t>
  </si>
  <si>
    <t>03-667.22.88</t>
  </si>
  <si>
    <t>kleuterschool@dewegwijzer-lummen.be</t>
  </si>
  <si>
    <t>lagerescholen@klim.be</t>
  </si>
  <si>
    <t>directie@basisschoolscheppers.be</t>
  </si>
  <si>
    <t>dirco@staho.be</t>
  </si>
  <si>
    <t>mariaberg@mariaberg.be</t>
  </si>
  <si>
    <t>secretariaat@st-lucia.be</t>
  </si>
  <si>
    <t>directeur@donbosco-mechelen.be</t>
  </si>
  <si>
    <t>directie@sjibke.be</t>
  </si>
  <si>
    <t>directie@bs-delta.be</t>
  </si>
  <si>
    <t>gsriemst@riemst.be</t>
  </si>
  <si>
    <t>wim.daniels@royke.be</t>
  </si>
  <si>
    <t>vbs.dehaan@telenet.be</t>
  </si>
  <si>
    <t>056-71.69.76</t>
  </si>
  <si>
    <t>info@kazwevegem.be</t>
  </si>
  <si>
    <t>secretariaat.gbsranst@ranst.be</t>
  </si>
  <si>
    <t>info@depepel.be</t>
  </si>
  <si>
    <t>directie@sasbaal.be</t>
  </si>
  <si>
    <t>GO! scholengroep Ringscholen</t>
  </si>
  <si>
    <t>02-462.31.30</t>
  </si>
  <si>
    <t>info@ringscholen.be</t>
  </si>
  <si>
    <t>info@antoniusschool.be</t>
  </si>
  <si>
    <t>info@vbsdewijzer.be</t>
  </si>
  <si>
    <t>info@gemeenteschooldworp.be</t>
  </si>
  <si>
    <t>directie@sbsdeoctopus.be</t>
  </si>
  <si>
    <t>089-65.39.44</t>
  </si>
  <si>
    <t>GA vr.Kunst/BK&amp;Media</t>
  </si>
  <si>
    <t>089-65.39.62</t>
  </si>
  <si>
    <t>info@lagereschoolduffel.be</t>
  </si>
  <si>
    <t>directie@sint-salvator.be</t>
  </si>
  <si>
    <t>secretariaat@sintjanschool.be</t>
  </si>
  <si>
    <t>directie@olfaelsdonk.be</t>
  </si>
  <si>
    <t>info@gbz-de-bosrank.be</t>
  </si>
  <si>
    <t>liesbeth.costermans@vlaamsbrabant.be</t>
  </si>
  <si>
    <t>016-81.45.11</t>
  </si>
  <si>
    <t>paulette.wouters@vlaamsbrabant.be</t>
  </si>
  <si>
    <t>info@klimop.info</t>
  </si>
  <si>
    <t>info@iqra-school.be</t>
  </si>
  <si>
    <t>Acad. "Peter Benoit" voor MWD</t>
  </si>
  <si>
    <t>02-532.54.65</t>
  </si>
  <si>
    <t>mwdacademie@lennik.be</t>
  </si>
  <si>
    <t>info@dewonderwijzer.be</t>
  </si>
  <si>
    <t>directie@vbsmerksplas.be</t>
  </si>
  <si>
    <t>vbsmvv@rievoe.be</t>
  </si>
  <si>
    <t>03-312.98.98</t>
  </si>
  <si>
    <t>olv@ksas.be</t>
  </si>
  <si>
    <t>KunstAcademie afd. Muziek en Woord</t>
  </si>
  <si>
    <t>09-369.24.90</t>
  </si>
  <si>
    <t>Kunstacad.Wetteren-afdeling BK</t>
  </si>
  <si>
    <t>09-366.00.54</t>
  </si>
  <si>
    <t>jozefbasisschool@skynet.be</t>
  </si>
  <si>
    <t>info@gbs-eksel.be</t>
  </si>
  <si>
    <t>012-24.20.70</t>
  </si>
  <si>
    <t>veerle.depaepe@edugo.be</t>
  </si>
  <si>
    <t>info@basisschoolhagelstein.be</t>
  </si>
  <si>
    <t>groenendaal.ks@scarlet.be</t>
  </si>
  <si>
    <t>Acad. Harelbeke Anders</t>
  </si>
  <si>
    <t>056-73.34.05</t>
  </si>
  <si>
    <t>aha@harelbeke.be</t>
  </si>
  <si>
    <t>056-71.48.10</t>
  </si>
  <si>
    <t>samwd@harelbeke.be</t>
  </si>
  <si>
    <t>centrumschool@harelbeke.be</t>
  </si>
  <si>
    <t>info@lagere-school-opglabbeek.be</t>
  </si>
  <si>
    <t>info@vbsolsene.be</t>
  </si>
  <si>
    <t>directie@olvasintkatarina.be</t>
  </si>
  <si>
    <t>directie@sint-elooischool.be</t>
  </si>
  <si>
    <t>directie@vbs-dewegwijzer-morkhoven.be</t>
  </si>
  <si>
    <t>0474-60.07.00</t>
  </si>
  <si>
    <t>directie@gloc.be</t>
  </si>
  <si>
    <t>secretariaat@sintjorisblaasveld.be</t>
  </si>
  <si>
    <t>directie.dadizele@moorsledegem.be</t>
  </si>
  <si>
    <t>info@degraankorrelkruiseke.be</t>
  </si>
  <si>
    <t>050-72.88.80</t>
  </si>
  <si>
    <t>GO! scholengroep Meetjesland</t>
  </si>
  <si>
    <t>09-378.60.01</t>
  </si>
  <si>
    <t>jenny.de.potter@scholengroep-23.be</t>
  </si>
  <si>
    <t>info@basisschool-detandem.be</t>
  </si>
  <si>
    <t>francis.devolder@arkorum.be</t>
  </si>
  <si>
    <t>directie.cade@aartselaar.be</t>
  </si>
  <si>
    <t>directie-olvg@kleuterschoolmelsele.be</t>
  </si>
  <si>
    <t>GO! scholengroep Deinze-Tielt-Waregem</t>
  </si>
  <si>
    <t>09-280.73.10</t>
  </si>
  <si>
    <t>info@SGR24.be</t>
  </si>
  <si>
    <t>ilse.delombaerde@hetbollebos.be</t>
  </si>
  <si>
    <t>school@deberk.be</t>
  </si>
  <si>
    <t>secretariaat.kbostjozef@kbonet.be</t>
  </si>
  <si>
    <t>koen.gevers@vbs-prinsenhof.be</t>
  </si>
  <si>
    <t>info@sjb2.be</t>
  </si>
  <si>
    <t>Kunstenac."Aug.De Boeck" Asse</t>
  </si>
  <si>
    <t>02-452.83.79</t>
  </si>
  <si>
    <t>sec@kunstenacademie.asse.be</t>
  </si>
  <si>
    <t>glsderegenboog@asse.be</t>
  </si>
  <si>
    <t>bollekensschool.dir@onderwijs.gent.be</t>
  </si>
  <si>
    <t>directie.school3212@gbslubbeek.be</t>
  </si>
  <si>
    <t>02-462.06.50</t>
  </si>
  <si>
    <t>academiewemmel@wemmel.be</t>
  </si>
  <si>
    <t>drogenbos.basis@skynet.be</t>
  </si>
  <si>
    <t>marc@degroote.me</t>
  </si>
  <si>
    <t>info@deheppening.be</t>
  </si>
  <si>
    <t>directie@deleertrommel.be</t>
  </si>
  <si>
    <t>Buso De Triangel</t>
  </si>
  <si>
    <t>09-370.72.15</t>
  </si>
  <si>
    <t>evelyn.quintyn@dvcdetriangel.be</t>
  </si>
  <si>
    <t>directie@gbsdewaterleest.be</t>
  </si>
  <si>
    <t>058-31.14.74</t>
  </si>
  <si>
    <t>054-41.21.88</t>
  </si>
  <si>
    <t>GO! scholengroep 20 Zuid-Oost-Vlaanderen</t>
  </si>
  <si>
    <t>054-41.07.24</t>
  </si>
  <si>
    <t>info@scholengroep20.be</t>
  </si>
  <si>
    <t>info@bevegem.be</t>
  </si>
  <si>
    <t>03-457.77.97</t>
  </si>
  <si>
    <t>secretariaat@sji.be</t>
  </si>
  <si>
    <t>02-266.11.00</t>
  </si>
  <si>
    <t>sec.karelbuls@brucity.education</t>
  </si>
  <si>
    <t>09-361.31.32</t>
  </si>
  <si>
    <t>011-27.84.60</t>
  </si>
  <si>
    <t>werner.nevels@kjhasselt.be</t>
  </si>
  <si>
    <t>Stedelijke Buso De Vest</t>
  </si>
  <si>
    <t>02-251.27.03</t>
  </si>
  <si>
    <t>directie.devest@sovilvoorde.be</t>
  </si>
  <si>
    <t>02-251.32.81</t>
  </si>
  <si>
    <t>Sted.acad.vr.BK Jan Portaels</t>
  </si>
  <si>
    <t>02-251.51.51</t>
  </si>
  <si>
    <t>directie.academiebeeldendekunsten@sovilvoorde.be</t>
  </si>
  <si>
    <t>Vrije Nederlandst.school Lucerna College</t>
  </si>
  <si>
    <t>02-520.95.50</t>
  </si>
  <si>
    <t>info@lucerna.be</t>
  </si>
  <si>
    <t>onder.coskun@lucerna.be</t>
  </si>
  <si>
    <t>niyazi.koycu@lucerna.be</t>
  </si>
  <si>
    <t>'T SAAM</t>
  </si>
  <si>
    <t>051-50.00.75</t>
  </si>
  <si>
    <t>info@tsaam.be</t>
  </si>
  <si>
    <t>051-50.10.27</t>
  </si>
  <si>
    <t>info@tgrafiekje.be</t>
  </si>
  <si>
    <t>GO! Next SBSO De Dageraad</t>
  </si>
  <si>
    <t>011-34.34.47</t>
  </si>
  <si>
    <t>secretariaat@busodedageraad.be</t>
  </si>
  <si>
    <t>secretariaat@bswonderwijs.be</t>
  </si>
  <si>
    <t>Sint-Maarteninstituut 3</t>
  </si>
  <si>
    <t>053-76.95.70</t>
  </si>
  <si>
    <t>kolva.tis@smi-aalst.be</t>
  </si>
  <si>
    <t>cvo Kisp</t>
  </si>
  <si>
    <t>09-216.84.84</t>
  </si>
  <si>
    <t>stephan.devreese@kisp.be</t>
  </si>
  <si>
    <t>Sint-Maarteninstituut 1</t>
  </si>
  <si>
    <t>kolva.smi@smi-aalst.be</t>
  </si>
  <si>
    <t>Sint-Maarteninstituut 2</t>
  </si>
  <si>
    <t>an.decordier@smi-aalst.be</t>
  </si>
  <si>
    <t>schoolelzenhof@telenet.be</t>
  </si>
  <si>
    <t>Stedelijke Buso De Brug</t>
  </si>
  <si>
    <t>016-56.74.15</t>
  </si>
  <si>
    <t>directeur@debrug-aarschot.be</t>
  </si>
  <si>
    <t>016-55.35.20</t>
  </si>
  <si>
    <t>016-68.96.89</t>
  </si>
  <si>
    <t>info@gbsknipoog.be</t>
  </si>
  <si>
    <t>directeur.ls@basishfam.be</t>
  </si>
  <si>
    <t>secretariaat@kasterlinden-vgc.be</t>
  </si>
  <si>
    <t>02-726.18.89</t>
  </si>
  <si>
    <t>GO! scholengroep Brussel</t>
  </si>
  <si>
    <t>02-702.30.61</t>
  </si>
  <si>
    <t>CVO Qrios</t>
  </si>
  <si>
    <t>011705015</t>
  </si>
  <si>
    <t>011-94.60.08</t>
  </si>
  <si>
    <t>basis@piusxkortrijk.be</t>
  </si>
  <si>
    <t>Pleinlaan VUB - Lokaal D 1.33 2</t>
  </si>
  <si>
    <t>Stationsstraat 40</t>
  </si>
  <si>
    <t>H. Hartlaan 16</t>
  </si>
  <si>
    <t>Leon Declercqstraat 1</t>
  </si>
  <si>
    <t>Gorsemweg 55_57</t>
  </si>
  <si>
    <t>de Smet de Naeyerlaan 141_1</t>
  </si>
  <si>
    <t>Dokter Verhaeghestraat 7</t>
  </si>
  <si>
    <t>Romestraat 36</t>
  </si>
  <si>
    <t>Conservatoriumplein 3</t>
  </si>
  <si>
    <t>Houtmarkt 5</t>
  </si>
  <si>
    <t>Koning Albertstraat 24</t>
  </si>
  <si>
    <t>Noordstraat 18</t>
  </si>
  <si>
    <t>Veurnelaan 109</t>
  </si>
  <si>
    <t>Lakenmarkt 4</t>
  </si>
  <si>
    <t>Lakenmarkt 3</t>
  </si>
  <si>
    <t>Kruisstraat 13</t>
  </si>
  <si>
    <t>Weverijstraat 35</t>
  </si>
  <si>
    <t>Weverijstraat 33</t>
  </si>
  <si>
    <t>Bruggestraat 43</t>
  </si>
  <si>
    <t>Yv. Serruysstraat 42</t>
  </si>
  <si>
    <t>Bruggestraat 12</t>
  </si>
  <si>
    <t>Denis Voetsstraat 21</t>
  </si>
  <si>
    <t>Wampenberg 26</t>
  </si>
  <si>
    <t>Kaaskerkestraat 22</t>
  </si>
  <si>
    <t>Frans Beirenslaan 2_A</t>
  </si>
  <si>
    <t>Kapelstraat 8</t>
  </si>
  <si>
    <t>Jef Van Hoofplein 22</t>
  </si>
  <si>
    <t>Ursulinenstraat 2</t>
  </si>
  <si>
    <t>Sudermanstraat 5</t>
  </si>
  <si>
    <t>Mechelsesteenweg 32</t>
  </si>
  <si>
    <t>Herentalsstraat 70</t>
  </si>
  <si>
    <t>Kroonmolenstraat 4</t>
  </si>
  <si>
    <t>Bassinstraat 15</t>
  </si>
  <si>
    <t>Toekomstlaan 9</t>
  </si>
  <si>
    <t>Patersstraat 28</t>
  </si>
  <si>
    <t>Steenweg 2</t>
  </si>
  <si>
    <t>Centrumlaan 160</t>
  </si>
  <si>
    <t>Kouterbaan 20</t>
  </si>
  <si>
    <t>Welvaartstraat 70</t>
  </si>
  <si>
    <t>Langestraat 221</t>
  </si>
  <si>
    <t>Pastoor de Katerstraat 5</t>
  </si>
  <si>
    <t>Jozef Van Craenstraat 4</t>
  </si>
  <si>
    <t>De Vroente 7</t>
  </si>
  <si>
    <t>Ploegsebaan 144</t>
  </si>
  <si>
    <t>Dorpsstraat 87</t>
  </si>
  <si>
    <t>Koninklijkelaan 9</t>
  </si>
  <si>
    <t>Schachtplein 1</t>
  </si>
  <si>
    <t>Meylandtlaan 20</t>
  </si>
  <si>
    <t>Minderbroedersstraat 11</t>
  </si>
  <si>
    <t>Rijksweg 357</t>
  </si>
  <si>
    <t>Oude Godstraat 8</t>
  </si>
  <si>
    <t>Eksaardserijweg 24</t>
  </si>
  <si>
    <t>Walstraat 39</t>
  </si>
  <si>
    <t>Interleuvenlaan 3</t>
  </si>
  <si>
    <t>Gasthuisvest 50</t>
  </si>
  <si>
    <t>Koepoortstraat 1</t>
  </si>
  <si>
    <t>Nijverheidsstraat 27</t>
  </si>
  <si>
    <t>Hospitaalstraat 27</t>
  </si>
  <si>
    <t>Sint-Amandsesteenweg 41</t>
  </si>
  <si>
    <t>Heirbrugstraat 271</t>
  </si>
  <si>
    <t>Poel 17</t>
  </si>
  <si>
    <t>Pastoor De Nevestraat 26</t>
  </si>
  <si>
    <t>Mevrouw Courtmanslaan 82</t>
  </si>
  <si>
    <t>Mosselerlaan 110</t>
  </si>
  <si>
    <t>Kollegestraat 118</t>
  </si>
  <si>
    <t>Stationsstraat 29</t>
  </si>
  <si>
    <t>Lijsterbessenlaan 24</t>
  </si>
  <si>
    <t>Harpstraat 14</t>
  </si>
  <si>
    <t>Melaan 3_5</t>
  </si>
  <si>
    <t>Minderbroedersgang 5</t>
  </si>
  <si>
    <t>Mechelbaan 561</t>
  </si>
  <si>
    <t>Distelvinklaan 22</t>
  </si>
  <si>
    <t>Blindestraat 35</t>
  </si>
  <si>
    <t>Mechelsesteenweg 125</t>
  </si>
  <si>
    <t>Steenweg op Mol 154</t>
  </si>
  <si>
    <t>Nelson Mandelaplein 1</t>
  </si>
  <si>
    <t>Mechelsestraat 63</t>
  </si>
  <si>
    <t>Mechelsesteenweg 140</t>
  </si>
  <si>
    <t>Gentsesteenweg 1</t>
  </si>
  <si>
    <t>Damputstraat 39</t>
  </si>
  <si>
    <t>Kerkstraat 51</t>
  </si>
  <si>
    <t>Kasteelstraat 162</t>
  </si>
  <si>
    <t>Stationsstraat 17</t>
  </si>
  <si>
    <t>Oude Vest 111</t>
  </si>
  <si>
    <t>de Bavaylei 134</t>
  </si>
  <si>
    <t>Olmstraat 25_29</t>
  </si>
  <si>
    <t>Tibourstraat 10</t>
  </si>
  <si>
    <t>Lieven Gevaertstraat 52</t>
  </si>
  <si>
    <t>Eggestraat 13</t>
  </si>
  <si>
    <t>Desguinlei 244</t>
  </si>
  <si>
    <t>Parklaan 52</t>
  </si>
  <si>
    <t>Academieplein 17</t>
  </si>
  <si>
    <t>Tuinstraat 20</t>
  </si>
  <si>
    <t>Patersdreef 5</t>
  </si>
  <si>
    <t>Boudewijnvest 1_A</t>
  </si>
  <si>
    <t>Veearts Strauvenlaan 5</t>
  </si>
  <si>
    <t>Kunstlaan 12</t>
  </si>
  <si>
    <t>Brusselsesteenweg 64</t>
  </si>
  <si>
    <t>Ronseweg 1</t>
  </si>
  <si>
    <t>Brusselsestraat 97</t>
  </si>
  <si>
    <t>Don Boscostraat 39</t>
  </si>
  <si>
    <t>Guido Gezellestraat 31_A</t>
  </si>
  <si>
    <t>Markt 24</t>
  </si>
  <si>
    <t>Braemkasteelstraat 26</t>
  </si>
  <si>
    <t>Tweebruggenstraat 59</t>
  </si>
  <si>
    <t>Offerlaan 3</t>
  </si>
  <si>
    <t>Martelaarslaan 13</t>
  </si>
  <si>
    <t>Hugo Verrieststraat 68</t>
  </si>
  <si>
    <t>Sint-Jacobstraat 12</t>
  </si>
  <si>
    <t>Dokter Versmissenstraat 6</t>
  </si>
  <si>
    <t>Ruwaal 14</t>
  </si>
  <si>
    <t>Utopia 1</t>
  </si>
  <si>
    <t>Capucienenlaan 8</t>
  </si>
  <si>
    <t>Dirk Boutslaan 60_62</t>
  </si>
  <si>
    <t>Dirk Boutslaan 60</t>
  </si>
  <si>
    <t>Groendreef 8</t>
  </si>
  <si>
    <t>Kardinaal Cardijnstraat 7</t>
  </si>
  <si>
    <t>Onderwijsstraat 2</t>
  </si>
  <si>
    <t>Rink 2</t>
  </si>
  <si>
    <t>Kamerijklaan 50</t>
  </si>
  <si>
    <t>Dorpsstraat 36_A</t>
  </si>
  <si>
    <t>Opperstraat 31</t>
  </si>
  <si>
    <t>Nieuwland 198</t>
  </si>
  <si>
    <t>Grote Markt 52</t>
  </si>
  <si>
    <t>Rijselstraat 3_B</t>
  </si>
  <si>
    <t>Koolskampstraat 24</t>
  </si>
  <si>
    <t>Krombeekseweg 82</t>
  </si>
  <si>
    <t>Magdalenastraat 30</t>
  </si>
  <si>
    <t>Jozef Calasanzstraat 2</t>
  </si>
  <si>
    <t>Westlaan 99</t>
  </si>
  <si>
    <t>Kattenstraat 33</t>
  </si>
  <si>
    <t>Kleine Karmelietenstraat 3</t>
  </si>
  <si>
    <t>Diestersteenweg 3</t>
  </si>
  <si>
    <t>Stationsstraat 36</t>
  </si>
  <si>
    <t>Gouverneur Verwilghensingel 1_B</t>
  </si>
  <si>
    <t>Biesweg 20</t>
  </si>
  <si>
    <t>Zetellaan 50</t>
  </si>
  <si>
    <t>Schuttersstraat 7</t>
  </si>
  <si>
    <t>Boomgaardstraat 10</t>
  </si>
  <si>
    <t>Hospitaalstraat 15_A</t>
  </si>
  <si>
    <t>Universiteitslaan 1</t>
  </si>
  <si>
    <t>Europaplein 36</t>
  </si>
  <si>
    <t>Vijfseweg 2</t>
  </si>
  <si>
    <t>Heilig Hartplein 10</t>
  </si>
  <si>
    <t>Langs de Graaf 11</t>
  </si>
  <si>
    <t>Burgemeester Philipslaan 15_A</t>
  </si>
  <si>
    <t>Weertersteenweg 135</t>
  </si>
  <si>
    <t>Bogaarsveldstraat 13</t>
  </si>
  <si>
    <t>Dennendreef 60</t>
  </si>
  <si>
    <t>Veldstraat 11</t>
  </si>
  <si>
    <t>Burgemeester Vandenbogaerdelaan 53</t>
  </si>
  <si>
    <t>Berenhofstraat 30</t>
  </si>
  <si>
    <t>Mgr. Donchelei 7</t>
  </si>
  <si>
    <t>Kloosterbaan 5</t>
  </si>
  <si>
    <t>Brusselsesteenweg 145_F</t>
  </si>
  <si>
    <t>Wegvoeringstraat 21</t>
  </si>
  <si>
    <t>Boonhemstraat 1</t>
  </si>
  <si>
    <t>Hofstraat 13</t>
  </si>
  <si>
    <t>Lucien Hendrickxlei 2_B</t>
  </si>
  <si>
    <t>Kanunnik Davidlaan 15</t>
  </si>
  <si>
    <t>Kruisbogenhofstraat 7</t>
  </si>
  <si>
    <t>Theo De Deckerlaan 2</t>
  </si>
  <si>
    <t>Oostlaan 11_A</t>
  </si>
  <si>
    <t>Rozenlaan 45</t>
  </si>
  <si>
    <t>Schoonmeersstraat 26</t>
  </si>
  <si>
    <t>Kerkstraat 2_A</t>
  </si>
  <si>
    <t>Willem Lambertstraat 1</t>
  </si>
  <si>
    <t>Wilgendaalstraat 5</t>
  </si>
  <si>
    <t>Markgravelei 81</t>
  </si>
  <si>
    <t>Kerkstraat 153</t>
  </si>
  <si>
    <t>Peter Benoitstraat 44</t>
  </si>
  <si>
    <t>Sint-Jacobsmarkt 38</t>
  </si>
  <si>
    <t>Botermelkbaan 75</t>
  </si>
  <si>
    <t>Manchesterlaan 50</t>
  </si>
  <si>
    <t>Otto Veniusstraat 22</t>
  </si>
  <si>
    <t>Tjalkstraat 11</t>
  </si>
  <si>
    <t>Petrus Ascanusplein 1</t>
  </si>
  <si>
    <t>Koning Boudewijnplein 3</t>
  </si>
  <si>
    <t>Leenstraat 14</t>
  </si>
  <si>
    <t>Meenseheirweg 20</t>
  </si>
  <si>
    <t>Bormte 126</t>
  </si>
  <si>
    <t>Ingelandgat 34</t>
  </si>
  <si>
    <t>Reep 4</t>
  </si>
  <si>
    <t>Snaggaardstraat 15</t>
  </si>
  <si>
    <t>Potterierei 46</t>
  </si>
  <si>
    <t>Boogschutterslaan 25</t>
  </si>
  <si>
    <t>Potterierei 45</t>
  </si>
  <si>
    <t>Hospitaalstraat 99</t>
  </si>
  <si>
    <t>Dan. De Haenelaan 10</t>
  </si>
  <si>
    <t>Middenstraat 10</t>
  </si>
  <si>
    <t>Ploegstraat 38</t>
  </si>
  <si>
    <t>Kleinhoefstraat 4</t>
  </si>
  <si>
    <t>Technische-Schoolstraat 52</t>
  </si>
  <si>
    <t>Hoogstraat 30</t>
  </si>
  <si>
    <t>H.-Hartlaan 1_A</t>
  </si>
  <si>
    <t>Grotesteenweg 226</t>
  </si>
  <si>
    <t>Kipdorpvest 24</t>
  </si>
  <si>
    <t>Boshovestraat 173</t>
  </si>
  <si>
    <t>Collegelaan 3</t>
  </si>
  <si>
    <t>Nieuwdreef 135</t>
  </si>
  <si>
    <t>Van Heybeeckstraat 28</t>
  </si>
  <si>
    <t>Ferdinand Pauwelsstraat 102</t>
  </si>
  <si>
    <t>Onze-Lieve-Vrouwstraat 25</t>
  </si>
  <si>
    <t>Willem Van Laarstraat 15</t>
  </si>
  <si>
    <t>Doornstraat 8</t>
  </si>
  <si>
    <t>Lageweg 141</t>
  </si>
  <si>
    <t>Oudestraat 41</t>
  </si>
  <si>
    <t>Londenstraat 43</t>
  </si>
  <si>
    <t>Kortrijksesteenweg 1025</t>
  </si>
  <si>
    <t>Alfons Pieterslaan 21</t>
  </si>
  <si>
    <t>Armand Hertzstraat 2</t>
  </si>
  <si>
    <t>Arsenaalstraat 4</t>
  </si>
  <si>
    <t>Katelijnestraat 86</t>
  </si>
  <si>
    <t>Gravin Elisabethlaan 30</t>
  </si>
  <si>
    <t>Parklaan 13</t>
  </si>
  <si>
    <t>August Nihoulstraat 13</t>
  </si>
  <si>
    <t>Hikstraat 28</t>
  </si>
  <si>
    <t>Markgravenstraat 89</t>
  </si>
  <si>
    <t>Boerenkrijglaan 23</t>
  </si>
  <si>
    <t>Kortakker 2</t>
  </si>
  <si>
    <t>Grauwzustersstraat 10</t>
  </si>
  <si>
    <t>Grote Markt 3</t>
  </si>
  <si>
    <t>Steenbokstraat 14</t>
  </si>
  <si>
    <t>Leffingestraat 1</t>
  </si>
  <si>
    <t>Leon Spilliaertstraat 29</t>
  </si>
  <si>
    <t>Van Steenestraat 9</t>
  </si>
  <si>
    <t>Markt 5</t>
  </si>
  <si>
    <t>Grotestraat 20_A</t>
  </si>
  <si>
    <t>Wolvestraat 37</t>
  </si>
  <si>
    <t>Firmin Bogaertstraat 12</t>
  </si>
  <si>
    <t>Trapstraat 45</t>
  </si>
  <si>
    <t>Parkstraat 2_A</t>
  </si>
  <si>
    <t>Guido Gezellelaan 55</t>
  </si>
  <si>
    <t>Kalkhofstraat 25</t>
  </si>
  <si>
    <t>Maagdendale 31</t>
  </si>
  <si>
    <t>Oude Veurnestraat 24</t>
  </si>
  <si>
    <t>Verhoevenlei 11</t>
  </si>
  <si>
    <t>Jan Moorkensstraat 54</t>
  </si>
  <si>
    <t>Lierseweg 37</t>
  </si>
  <si>
    <t>Visitatiestraat 1</t>
  </si>
  <si>
    <t>Markt 20</t>
  </si>
  <si>
    <t>Akkerstraat 28</t>
  </si>
  <si>
    <t>Hofstraat 56</t>
  </si>
  <si>
    <t>Bruggestraat 30</t>
  </si>
  <si>
    <t>Stefaan Modest Glorieuxlaan 50</t>
  </si>
  <si>
    <t>Transfostraat 13</t>
  </si>
  <si>
    <t>Ontvangerstraat 9</t>
  </si>
  <si>
    <t>Botermarkt 2</t>
  </si>
  <si>
    <t>Stadsplein 1</t>
  </si>
  <si>
    <t>Welzijnscampus 9</t>
  </si>
  <si>
    <t>Broeder de Saedeleerstraat 6</t>
  </si>
  <si>
    <t>Pastoriestraat 26</t>
  </si>
  <si>
    <t>Gilainstraat 70</t>
  </si>
  <si>
    <t>Hendrik Ghijselenstraat 19</t>
  </si>
  <si>
    <t>Langestraat 14</t>
  </si>
  <si>
    <t>Pastoor Bolsstraat 15</t>
  </si>
  <si>
    <t>Schooldreef 40</t>
  </si>
  <si>
    <t>Sint-Truidersteenweg 17</t>
  </si>
  <si>
    <t>Sint-Jozefstraat 7</t>
  </si>
  <si>
    <t>Tientjesstraat 4</t>
  </si>
  <si>
    <t>Toekomststraat 29</t>
  </si>
  <si>
    <t>Marktstraat 29</t>
  </si>
  <si>
    <t>Bergstraat 32_A</t>
  </si>
  <si>
    <t>Kasteeldreef 4</t>
  </si>
  <si>
    <t>Kruisekestraat 463</t>
  </si>
  <si>
    <t>Beukenstraat 1</t>
  </si>
  <si>
    <t>Polderdreef 42</t>
  </si>
  <si>
    <t>Neerstraat 19</t>
  </si>
  <si>
    <t>Dr. H. Folletlaan 24</t>
  </si>
  <si>
    <t>Molendreef 16_C</t>
  </si>
  <si>
    <t>Aarschotsesteenweg 39</t>
  </si>
  <si>
    <t>Kattestraat 5</t>
  </si>
  <si>
    <t>Pierstraat 1</t>
  </si>
  <si>
    <t>Kapellensteenweg 112</t>
  </si>
  <si>
    <t>Bonekruidlaan 88</t>
  </si>
  <si>
    <t>Hellingstraat 44</t>
  </si>
  <si>
    <t>Tervuursesteenweg 2</t>
  </si>
  <si>
    <t>Kempische steenweg 400</t>
  </si>
  <si>
    <t>Vestenstraat 14</t>
  </si>
  <si>
    <t>Bolwerkstraat 27</t>
  </si>
  <si>
    <t>Spiegelstraat 62</t>
  </si>
  <si>
    <t>Industrielaan 31</t>
  </si>
  <si>
    <t>Wilgendijk 30</t>
  </si>
  <si>
    <t>Cardijnlaan 2</t>
  </si>
  <si>
    <t>Industrieweg 228</t>
  </si>
  <si>
    <t>Amerstraat 3</t>
  </si>
  <si>
    <t>Pastoor Dergentlaan 62</t>
  </si>
  <si>
    <t>Pastoor Dergentlaan 62_A</t>
  </si>
  <si>
    <t>Oud-Strijderslaan 200</t>
  </si>
  <si>
    <t>Slinkerstraat 60</t>
  </si>
  <si>
    <t>info@bsdekleurdoos.be</t>
  </si>
  <si>
    <t>directeur@hendrikconscience.be</t>
  </si>
  <si>
    <t>info@bsetterbeek.be</t>
  </si>
  <si>
    <t>directie@tehuisbrussel.be</t>
  </si>
  <si>
    <t>secretariaat@dewimpel.be</t>
  </si>
  <si>
    <t>GO! BS De Bron</t>
  </si>
  <si>
    <t>secretariaat.debron@sgrbrussel.be</t>
  </si>
  <si>
    <t>sabine.vanheeswijck@campustoverfluit.be</t>
  </si>
  <si>
    <t>GO! BS De Goudenregen</t>
  </si>
  <si>
    <t>secretariaat@degoudenregen.be</t>
  </si>
  <si>
    <t>guray.turkistan@unescoschool.be</t>
  </si>
  <si>
    <t>liesbet.doucet@zavelberg.be</t>
  </si>
  <si>
    <t>secretariaat@destadsmus.be</t>
  </si>
  <si>
    <t>kristel.derdelinckx@debloeiendekerselaar.be</t>
  </si>
  <si>
    <t>directie@bsfloreal.be</t>
  </si>
  <si>
    <t>directie@bsfloralia.be</t>
  </si>
  <si>
    <t>directie.de.leerboom@ringscholen.be</t>
  </si>
  <si>
    <t>directie.zilverberk@ringscholen.be</t>
  </si>
  <si>
    <t>02-396.13.76</t>
  </si>
  <si>
    <t>directie.markevallei@ringscholen.be</t>
  </si>
  <si>
    <t>directie.de.groeneparel@ringscholen.be</t>
  </si>
  <si>
    <t>directie.de.key@ringscholen.be</t>
  </si>
  <si>
    <t>Nieuwstraat 124_A</t>
  </si>
  <si>
    <t>directie.bs.vijverbeek@ringscholen.be</t>
  </si>
  <si>
    <t>directie.de.vlinder@ringscholen.be</t>
  </si>
  <si>
    <t>GO! BS Horizon</t>
  </si>
  <si>
    <t>directie.horizon@ringscholen.be</t>
  </si>
  <si>
    <t>info@debij.be</t>
  </si>
  <si>
    <t>GO! BS Klim-Op Vilvoorde</t>
  </si>
  <si>
    <t>directeur@kaleido-vilvoorde.be</t>
  </si>
  <si>
    <t>secretariaat.zonnebloem@ringscholen.be</t>
  </si>
  <si>
    <t>info@duizendpootrakkers.be</t>
  </si>
  <si>
    <t>bs.overijse@telenet.be</t>
  </si>
  <si>
    <t>info@go-devleugel.be</t>
  </si>
  <si>
    <t>info@kattensprong.be</t>
  </si>
  <si>
    <t>bsho.dir@sgr10.be</t>
  </si>
  <si>
    <t>directie@depijl.be</t>
  </si>
  <si>
    <t>info@de-spits.be</t>
  </si>
  <si>
    <t>directie@hetlaerhof.be</t>
  </si>
  <si>
    <t>directie@3hoek-ekeren.be</t>
  </si>
  <si>
    <t>directie@bs-destappe.be</t>
  </si>
  <si>
    <t>info@hetnotendopje.be</t>
  </si>
  <si>
    <t>directie@bsschoten.be</t>
  </si>
  <si>
    <t>directie@bsdebrug.be</t>
  </si>
  <si>
    <t>bs.zoersel@sgr3.be</t>
  </si>
  <si>
    <t>directie@tscholeke-devinkjes.be</t>
  </si>
  <si>
    <t>directie@de4sprong-3D.be</t>
  </si>
  <si>
    <t>directie@bsplantijntje.be</t>
  </si>
  <si>
    <t>directie@vennebos.be</t>
  </si>
  <si>
    <t>directie@zandhofje.be</t>
  </si>
  <si>
    <t>directie@bsdezevensprong.be</t>
  </si>
  <si>
    <t>directie@bsklavertje.be</t>
  </si>
  <si>
    <t>directie@bs-dewijngaard.be</t>
  </si>
  <si>
    <t>directie@basisschoolkameleon.be</t>
  </si>
  <si>
    <t>directie@desmiskens.be</t>
  </si>
  <si>
    <t>info@locomotiefje.be</t>
  </si>
  <si>
    <t>directie@talentenschoolblink.be</t>
  </si>
  <si>
    <t>directie@bshetschrijvertje.be</t>
  </si>
  <si>
    <t>directie@bsherentals.be</t>
  </si>
  <si>
    <t>directie@freinetschoollille.be</t>
  </si>
  <si>
    <t>directie@bs-willemtell.com</t>
  </si>
  <si>
    <t>els.lenaerts@gogeel.be</t>
  </si>
  <si>
    <t>directie@zevensprongdessel.be</t>
  </si>
  <si>
    <t>directie@curieuzeneuzen.school</t>
  </si>
  <si>
    <t>stadspark@atheneumlier.be</t>
  </si>
  <si>
    <t>secretariaat@bisterveld.be</t>
  </si>
  <si>
    <t>GO! BS De Bolster</t>
  </si>
  <si>
    <t>directie@bolsterdorp.be</t>
  </si>
  <si>
    <t>directie@bstkofschip.be</t>
  </si>
  <si>
    <t>info@tgroenschooltje.be</t>
  </si>
  <si>
    <t>directie@deschans-kontich.be</t>
  </si>
  <si>
    <t>directie@kiliaan.be</t>
  </si>
  <si>
    <t>dagpauwoog@atheneumlier.be</t>
  </si>
  <si>
    <t>info@parkschoolieperman.be</t>
  </si>
  <si>
    <t>info@mercatorschool.be</t>
  </si>
  <si>
    <t>directeur@bsdeblokkendoos.be</t>
  </si>
  <si>
    <t>directeur@dehoeksteen-boom.be</t>
  </si>
  <si>
    <t>directeur@boompark.be</t>
  </si>
  <si>
    <t>directeur@kasteeltje-puurs.be</t>
  </si>
  <si>
    <t>info@bsdelinde.net</t>
  </si>
  <si>
    <t>directeur@bsdeschorre.be</t>
  </si>
  <si>
    <t>bs.klimroos.temse@telenet.be</t>
  </si>
  <si>
    <t>directie@detovertuin.be</t>
  </si>
  <si>
    <t>info@bsdewatertoren.be</t>
  </si>
  <si>
    <t>directie@basisschoolhetlaar.be</t>
  </si>
  <si>
    <t>directie@bsdebever.be</t>
  </si>
  <si>
    <t>directie@basisschoolreynaert.be</t>
  </si>
  <si>
    <t>directie@bsdebron.be</t>
  </si>
  <si>
    <t>directie@sterappel.be</t>
  </si>
  <si>
    <t>info@bslyceum.be</t>
  </si>
  <si>
    <t>Cypriaan de Rorestraat 25</t>
  </si>
  <si>
    <t>015-41.16.02</t>
  </si>
  <si>
    <t>directie@bs-klimop.be</t>
  </si>
  <si>
    <t>directie@basisschool-keerbergen.be</t>
  </si>
  <si>
    <t>directie@alicenahonschool.be</t>
  </si>
  <si>
    <t>secretariaat@bs-drjozefweyns.be</t>
  </si>
  <si>
    <t>directie@terberken.be</t>
  </si>
  <si>
    <t>annick.tricot@huis11.be</t>
  </si>
  <si>
    <t>directie.twensbos@atheneumheist.be</t>
  </si>
  <si>
    <t>directie@bs-decocon.be</t>
  </si>
  <si>
    <t>directie@bs-deletterboom.be</t>
  </si>
  <si>
    <t>directie.daltonschool@hetleerlabo.be</t>
  </si>
  <si>
    <t>boris.skatchkoff@adite.be</t>
  </si>
  <si>
    <t>directeur@bszonnedorp.be</t>
  </si>
  <si>
    <t>directeur@bsdehoogvlieger.be</t>
  </si>
  <si>
    <t>lien.dehaene@adite.be</t>
  </si>
  <si>
    <t>coordinator@freinetschooldepit.be</t>
  </si>
  <si>
    <t>onthaal@dekleineprinsdiest.be</t>
  </si>
  <si>
    <t>directeur@kleinatheneum.be</t>
  </si>
  <si>
    <t>secretariaat.bron@gmail.com</t>
  </si>
  <si>
    <t>directeur@hofpepijn.be</t>
  </si>
  <si>
    <t>directie@depuzzelrunkst.be</t>
  </si>
  <si>
    <t>directie@hetkleineatheneum.be</t>
  </si>
  <si>
    <t>secretariaat@daltonschool.be</t>
  </si>
  <si>
    <t>directie@bs-kosmos.be</t>
  </si>
  <si>
    <t>directie@mozaiekhouthalen.be</t>
  </si>
  <si>
    <t>directeur@daltonschoolzolder.be</t>
  </si>
  <si>
    <t>directie@ateljeeke.be</t>
  </si>
  <si>
    <t>directie@daltonschoolmeeuwen-gruitrode.be</t>
  </si>
  <si>
    <t>anouska.binnemans@voxpelt.be</t>
  </si>
  <si>
    <t>directie@europaschool.telenet.be</t>
  </si>
  <si>
    <t>info@atheneeketongeren.be</t>
  </si>
  <si>
    <t>directie@bsmerlijntongeren.be</t>
  </si>
  <si>
    <t>directie@mijlpaal.org</t>
  </si>
  <si>
    <t>kris.selis@momentumsinttruiden.be</t>
  </si>
  <si>
    <t>bs.wellen@bsdeeikwellen.be</t>
  </si>
  <si>
    <t>directie@basisschoolherx.be</t>
  </si>
  <si>
    <t>directeur@bsdeberk.be</t>
  </si>
  <si>
    <t>secretariaat@bsdeklimop.be</t>
  </si>
  <si>
    <t>011-34.11.49</t>
  </si>
  <si>
    <t>secretariaatbao@campusflx.be</t>
  </si>
  <si>
    <t>directeur@bsdeletterberg.be</t>
  </si>
  <si>
    <t>directie@bs-dewissel.be</t>
  </si>
  <si>
    <t>directie@bs-deboomgaard.be</t>
  </si>
  <si>
    <t>directie@bruggecentrum.be</t>
  </si>
  <si>
    <t>wesley.vanbavinckhove@brugge-despringplank.be</t>
  </si>
  <si>
    <t>bs.koningboudewijn@telenet.be</t>
  </si>
  <si>
    <t>bs.beernem@telenet.be</t>
  </si>
  <si>
    <t>directie@devalke.be</t>
  </si>
  <si>
    <t>dir.bsdiksmuide@go-scholengroepwesthoek.be</t>
  </si>
  <si>
    <t>GO! BS Manitoba</t>
  </si>
  <si>
    <t>dir.manitoba@telenet.be</t>
  </si>
  <si>
    <t>info@arnoldusschool.be</t>
  </si>
  <si>
    <t>kelly.dildick@deklimop-gistel.be</t>
  </si>
  <si>
    <t>directie@bsminimakz.be</t>
  </si>
  <si>
    <t>directie@doefenschool.be</t>
  </si>
  <si>
    <t>bs.zilvermeeuw@skynet.be</t>
  </si>
  <si>
    <t>info@degroeiboom.be</t>
  </si>
  <si>
    <t>GO] BS Vogelzang</t>
  </si>
  <si>
    <t>directeur@govogelzang.be</t>
  </si>
  <si>
    <t>directie.einstein@sgimpact.be</t>
  </si>
  <si>
    <t>dir.bsdepanne@go-scholengroepwesthoek.be</t>
  </si>
  <si>
    <t>info@hetopengroene.be</t>
  </si>
  <si>
    <t>isabellechristiaens@bs-dedriesprong.be</t>
  </si>
  <si>
    <t>info@bsdetoekomst.be</t>
  </si>
  <si>
    <t>dir.bslangemark@go-scholengroepwesthoek.be</t>
  </si>
  <si>
    <t>GO! BS De Dobbelsteen</t>
  </si>
  <si>
    <t>directie@bsdedobbelsteen.be</t>
  </si>
  <si>
    <t>directie@despringplank-tielt.be</t>
  </si>
  <si>
    <t>dir.bsieper@go-scholengroepwesthoek.be</t>
  </si>
  <si>
    <t>info@bsgroeivlamertinge.be</t>
  </si>
  <si>
    <t>info@bsvoskenslaan.be</t>
  </si>
  <si>
    <t>GO] BS De Vogelzang</t>
  </si>
  <si>
    <t>info@bsdevogelzang.be</t>
  </si>
  <si>
    <t>tim.godyn@scholengroep.gent</t>
  </si>
  <si>
    <t>directie@dereigers.be</t>
  </si>
  <si>
    <t>bs.ertvelde@sgr23.be</t>
  </si>
  <si>
    <t>secretariaat@zwaluwnest.be</t>
  </si>
  <si>
    <t>directie@demolenberg.be</t>
  </si>
  <si>
    <t>info@bsdewijzeboom.be</t>
  </si>
  <si>
    <t>GO! BS De Schatkist Zele</t>
  </si>
  <si>
    <t>directie@kouterbos-waasmunster.be</t>
  </si>
  <si>
    <t>basisschool@campuskompas.be</t>
  </si>
  <si>
    <t>elke.de.smet@de-klaver.be</t>
  </si>
  <si>
    <t>info@bs-gentbrugge.be</t>
  </si>
  <si>
    <t>dir.bs-merelbeke@scholengroep.gent</t>
  </si>
  <si>
    <t>directeur@tenberge.be</t>
  </si>
  <si>
    <t>directie@denieuwearend.be</t>
  </si>
  <si>
    <t>directie@bsatheneumaalst.be</t>
  </si>
  <si>
    <t>directie@bspark.be</t>
  </si>
  <si>
    <t>directeur@bsdekleineprins.be</t>
  </si>
  <si>
    <t>directie.bs@kad.be</t>
  </si>
  <si>
    <t>directie@bijenkorf-dendermonde.be</t>
  </si>
  <si>
    <t>directie@bsfaluintjes.be</t>
  </si>
  <si>
    <t>secretariaat@basisschooldekameleon.be</t>
  </si>
  <si>
    <t>directie@bsmeerbeke.be</t>
  </si>
  <si>
    <t>directie@bslpboon.be</t>
  </si>
  <si>
    <t>directie@bsgodenderleeuw.be</t>
  </si>
  <si>
    <t>directie@bsmolenveld.be</t>
  </si>
  <si>
    <t>info@bsgocentrum.be</t>
  </si>
  <si>
    <t>info@bsgodender.be</t>
  </si>
  <si>
    <t>info@bsgodetrampoline.be</t>
  </si>
  <si>
    <t>info@bsgoklimop.be</t>
  </si>
  <si>
    <t>info@bskazottegem.be</t>
  </si>
  <si>
    <t>info@bszwalm.be</t>
  </si>
  <si>
    <t>info@bsderijdtmeersen.be</t>
  </si>
  <si>
    <t>annstur@schooldekleineprins.be</t>
  </si>
  <si>
    <t>directie@schoolvanmorgennazareth.be</t>
  </si>
  <si>
    <t>basisschool@debeuk.be</t>
  </si>
  <si>
    <t>GO! BS De Tandem</t>
  </si>
  <si>
    <t>dir.dewijzeeik@scholengroep.gent</t>
  </si>
  <si>
    <t>directie@de3sprong.be</t>
  </si>
  <si>
    <t>directie.lentekind@ringscholen.be</t>
  </si>
  <si>
    <t>directie.de.eekhoorn@ringscholen.be</t>
  </si>
  <si>
    <t>directie@wilgenduin.be</t>
  </si>
  <si>
    <t>patrick.leppens@mpi-zonnebos.be</t>
  </si>
  <si>
    <t>basisonderwijs@de3master.be</t>
  </si>
  <si>
    <t>info@bsbo.groenlaar.be</t>
  </si>
  <si>
    <t>info@mpikompas.be</t>
  </si>
  <si>
    <t>secretariaat.bubao@woudlucht.be</t>
  </si>
  <si>
    <t>directie@bsboheideland.be</t>
  </si>
  <si>
    <t>info@mpi-dedageraad.be</t>
  </si>
  <si>
    <t>directie@mpihelix.be</t>
  </si>
  <si>
    <t>directie@mpi-westhoek.be</t>
  </si>
  <si>
    <t>mpi.dekaproenen@telenet.be</t>
  </si>
  <si>
    <t>directie@mpigodebevertjes.be</t>
  </si>
  <si>
    <t>directeur@devloedlijn.be</t>
  </si>
  <si>
    <t>info@mpipottelberg.be</t>
  </si>
  <si>
    <t>stefanie@futurascholen.be</t>
  </si>
  <si>
    <t>dir.mpideoase@scholengroep.gent</t>
  </si>
  <si>
    <t>info@mpi-hetvindingrijk.be</t>
  </si>
  <si>
    <t>directeur@bsbodehorizon.be</t>
  </si>
  <si>
    <t>info@de-drempel.be</t>
  </si>
  <si>
    <t>mpigo.oudenaarde@telenet.be</t>
  </si>
  <si>
    <t>hilde.gryseels@sjbbrussel.be</t>
  </si>
  <si>
    <t>HSBS Klavertje Vier</t>
  </si>
  <si>
    <t>katrien.kovaleni@brucity.education</t>
  </si>
  <si>
    <t>directie@mabobasis.be</t>
  </si>
  <si>
    <t>jcauwels@sintjorisbasisschool.be</t>
  </si>
  <si>
    <t>sintursulalaken@gmail.com</t>
  </si>
  <si>
    <t>sintalbertschool@skynet.be</t>
  </si>
  <si>
    <t>HSLS Koningin Astrid</t>
  </si>
  <si>
    <t>katleen.koopmans@brucity.education</t>
  </si>
  <si>
    <t>HSBS Kakelbont</t>
  </si>
  <si>
    <t>an.ghys@brucity.education</t>
  </si>
  <si>
    <t>joelle.verhulst@brucity.education</t>
  </si>
  <si>
    <t>regenboog.1080@molenbeek.irisnet.be</t>
  </si>
  <si>
    <t>directie@sintjoostaanzee.be</t>
  </si>
  <si>
    <t>directie@heiligefamilieschaarbeek.be</t>
  </si>
  <si>
    <t>VBS Boodschap</t>
  </si>
  <si>
    <t>Jan Stobbaertslaan 58</t>
  </si>
  <si>
    <t>ann.claes@katoba.be</t>
  </si>
  <si>
    <t>hulsmansluc@gmail.com</t>
  </si>
  <si>
    <t>directie@tennude.be</t>
  </si>
  <si>
    <t>directie@lutgardisschool.be</t>
  </si>
  <si>
    <t>directie@sintgillisschool.be</t>
  </si>
  <si>
    <t>voorzienigheidsschool@gmail.com</t>
  </si>
  <si>
    <t>c.steegmans@hotmail.com</t>
  </si>
  <si>
    <t>directie@sintpieter-sintguido.be</t>
  </si>
  <si>
    <t>gbsgoedelucht@anderlecht.brussels</t>
  </si>
  <si>
    <t>gbsdevijvers@anderlecht.brussels</t>
  </si>
  <si>
    <t>gbsdertien@anderlecht.brussels</t>
  </si>
  <si>
    <t>gbsradasters@anderlecht.brussels</t>
  </si>
  <si>
    <t>directie@imoschool.be</t>
  </si>
  <si>
    <t>directie@degroeneschool.be</t>
  </si>
  <si>
    <t>directie@al-jo.com</t>
  </si>
  <si>
    <t>dirpeter.stmartinus@gmail.com</t>
  </si>
  <si>
    <t>info@imeldabasisschool.be</t>
  </si>
  <si>
    <t>ketco.1080@molenbeek.irisnet.be</t>
  </si>
  <si>
    <t>windroos.1080@molenbeek.irisnet.be</t>
  </si>
  <si>
    <t>paloke.1080@molenbeek.irisnet.be</t>
  </si>
  <si>
    <t>gbsdeknapzak@berchem.brussels</t>
  </si>
  <si>
    <t>directie-ursulinen@telenet.be</t>
  </si>
  <si>
    <t>croelant@koekelberg.brussels</t>
  </si>
  <si>
    <t>directie@slganshoren.be</t>
  </si>
  <si>
    <t>directie@hhcbasisschool.be</t>
  </si>
  <si>
    <t>info@vierwinden.be</t>
  </si>
  <si>
    <t>gbs.vandeborne@jette.irisnet.be</t>
  </si>
  <si>
    <t>gbs.poelbos@jette.irisnet.be</t>
  </si>
  <si>
    <t>vvh@sint-pieterscollege.be</t>
  </si>
  <si>
    <t>directie@sintmichielsschool-jette.be</t>
  </si>
  <si>
    <t>directie@heilighartjette.be</t>
  </si>
  <si>
    <t>HSBS Peter Benoit</t>
  </si>
  <si>
    <t>charlotte.thielemans@brucity.education</t>
  </si>
  <si>
    <t>directie@kameleonharen.be</t>
  </si>
  <si>
    <t>everheide@evere.brussels</t>
  </si>
  <si>
    <t>directie@sintjozefevere.be</t>
  </si>
  <si>
    <t>directie@hhmi.be</t>
  </si>
  <si>
    <t>directie@olvevere.be</t>
  </si>
  <si>
    <t>directie@gbsstokkel.be</t>
  </si>
  <si>
    <t>kleuterschool@materdei-spw.be</t>
  </si>
  <si>
    <t>gvls@materdei-spw.be</t>
  </si>
  <si>
    <t>directie@wonderwoud.be</t>
  </si>
  <si>
    <t>directie@sintjozefschool.be</t>
  </si>
  <si>
    <t>directie@vrijevlaamsebasisschool.be</t>
  </si>
  <si>
    <t>gbs.dewereldbrug@vorst.brussels</t>
  </si>
  <si>
    <t>directie@parkschool.be</t>
  </si>
  <si>
    <t>directie@sint-augustinusschool.be</t>
  </si>
  <si>
    <t>prinsespaola@woluwe1200.be</t>
  </si>
  <si>
    <t>directie@angelusinstituut.be</t>
  </si>
  <si>
    <t>sigridmahy.voorzienigheid@gmail.com</t>
  </si>
  <si>
    <t>griet.pierreux@hhchalle.be</t>
  </si>
  <si>
    <t>directie.algemeen@donboscobasishalle.net</t>
  </si>
  <si>
    <t>info@basisschool-huizingen.be</t>
  </si>
  <si>
    <t>secretariaat.de.klim-op@ringscholen.be</t>
  </si>
  <si>
    <t>gbsherfelingen@herne.be</t>
  </si>
  <si>
    <t>directie@de-bloesem-herne.be</t>
  </si>
  <si>
    <t>school@gbsherhout.be</t>
  </si>
  <si>
    <t>directie@akcentbever.be</t>
  </si>
  <si>
    <t>directie.dentop@sint-pieters-leeuw.be</t>
  </si>
  <si>
    <t>info.donbosco@telenet.be</t>
  </si>
  <si>
    <t>directie.wegwijzer@sint-pieters-leeuw.be</t>
  </si>
  <si>
    <t>info@lepetitchemin-drogenbos.be</t>
  </si>
  <si>
    <t>directie@gbsdeschakel.be</t>
  </si>
  <si>
    <t>bernard.schatteman@olvrode.be</t>
  </si>
  <si>
    <t>ecolenotredame.direction@telenet.be</t>
  </si>
  <si>
    <t>GBS Wauterbos</t>
  </si>
  <si>
    <t>sofie.swalens@sint-genesius-rode.be</t>
  </si>
  <si>
    <t>directie.vredelaan@sint-genesius-rode.be</t>
  </si>
  <si>
    <t>info@vbsasintvictor.be</t>
  </si>
  <si>
    <t>directie@svbeersel.be</t>
  </si>
  <si>
    <t>info@blokbos.be</t>
  </si>
  <si>
    <t>directie@hartentroef.be</t>
  </si>
  <si>
    <t>directie@springintveldbellingen.be</t>
  </si>
  <si>
    <t>directie@kleineprins.be</t>
  </si>
  <si>
    <t>gemeenteschool@lennik.be</t>
  </si>
  <si>
    <t>basisschool@sgi-lennik.be</t>
  </si>
  <si>
    <t>kleuterschool.leerbeek@gooik.be</t>
  </si>
  <si>
    <t>secretariaat@dorpsschoolkester.be</t>
  </si>
  <si>
    <t>VKS 't Pleintje</t>
  </si>
  <si>
    <t>directie@vrijekleuterschooltpleintje.be</t>
  </si>
  <si>
    <t>gbscentrum@asse.be</t>
  </si>
  <si>
    <t>gbswalfergem@asse.be</t>
  </si>
  <si>
    <t>directie@dekleinewereldasse.be</t>
  </si>
  <si>
    <t>gbsmollem@asse.be</t>
  </si>
  <si>
    <t>miranda.meertens@rclager.be</t>
  </si>
  <si>
    <t>directie@sintalena.be</t>
  </si>
  <si>
    <t>a.vrijders@donboscogbd.be</t>
  </si>
  <si>
    <t>directie@vrijekleuterschoolzellik.be</t>
  </si>
  <si>
    <t>secretariaat.lombeek@gbsdekiem.be</t>
  </si>
  <si>
    <t>directie@klavertje-vier.be</t>
  </si>
  <si>
    <t>directie@kleinkleinkleuterke.be</t>
  </si>
  <si>
    <t>secretariaat@dekriebel.be</t>
  </si>
  <si>
    <t>secretariaat@deklimop.be</t>
  </si>
  <si>
    <t>directie@imi-basis.be</t>
  </si>
  <si>
    <t>GBS Triangel</t>
  </si>
  <si>
    <t>peggy.meert@triangel-roosdaal.be</t>
  </si>
  <si>
    <t>directie@sint-amandusschool.be</t>
  </si>
  <si>
    <t>directie@sint-antoniusschool.be</t>
  </si>
  <si>
    <t>directie@mulhof.be</t>
  </si>
  <si>
    <t>gki@liedekerke.be</t>
  </si>
  <si>
    <t>directie@sint-jan.be</t>
  </si>
  <si>
    <t>directeur@svshekelgem.be</t>
  </si>
  <si>
    <t>sofie.slaets@kov.be</t>
  </si>
  <si>
    <t>SBS De Groene Planeet</t>
  </si>
  <si>
    <t>directie.degroeneplaneet@sovilvoorde.be</t>
  </si>
  <si>
    <t>SBS De Puzzel</t>
  </si>
  <si>
    <t>directie.depuzzel@sovilvoorde.be</t>
  </si>
  <si>
    <t>info.sjg@kov.be</t>
  </si>
  <si>
    <t>stjozefwemmel@gmail.com</t>
  </si>
  <si>
    <t>info@gbswemmel.be</t>
  </si>
  <si>
    <t>info@ecfwemmel.be</t>
  </si>
  <si>
    <t>gbsrelegem@asse.be</t>
  </si>
  <si>
    <t>secretariaat@tvillegastje.be</t>
  </si>
  <si>
    <t>GBS de negensprong</t>
  </si>
  <si>
    <t>directie@negensprong.be</t>
  </si>
  <si>
    <t>directie@vbs-deankering.be</t>
  </si>
  <si>
    <t>directie@tmierken.be</t>
  </si>
  <si>
    <t>secretariaat@sinte-maartenschool.be</t>
  </si>
  <si>
    <t>directie@deleertuin.be</t>
  </si>
  <si>
    <t>timothy.joosten@klimop.net</t>
  </si>
  <si>
    <t>GBS Wolvertem - Fusieschool</t>
  </si>
  <si>
    <t>directie@tenbos.be</t>
  </si>
  <si>
    <t>directie@sint-donatus.be</t>
  </si>
  <si>
    <t>deplataan@merchtem.be</t>
  </si>
  <si>
    <t>directie@tluikertje.be</t>
  </si>
  <si>
    <t>Schooldroeshoutmazenzele@hotmail.com</t>
  </si>
  <si>
    <t>info@gbsoverijse.be</t>
  </si>
  <si>
    <t>directie@sjeizer.be</t>
  </si>
  <si>
    <t>0472-13.19.25</t>
  </si>
  <si>
    <t>secretariaat@vbsmaleizen.be</t>
  </si>
  <si>
    <t>info@gbsje.be</t>
  </si>
  <si>
    <t>kleuterschooldezandkorrel@gmail.com</t>
  </si>
  <si>
    <t>ulla.wynants@machelen.be</t>
  </si>
  <si>
    <t>secretariaat@sswgbs.com</t>
  </si>
  <si>
    <t>info@ecolediabolo.be</t>
  </si>
  <si>
    <t>VBS.sterrebeek@telenet.be</t>
  </si>
  <si>
    <t>secretariatisg.ndt@gmail.com</t>
  </si>
  <si>
    <t>secretariatlafermette@gmail.com</t>
  </si>
  <si>
    <t>directie@letterbijter.be</t>
  </si>
  <si>
    <t>directie.mariaschool@zonien.org</t>
  </si>
  <si>
    <t>gbsv@tervuren.be</t>
  </si>
  <si>
    <t>admdir.sint-clemens@telenet.be</t>
  </si>
  <si>
    <t>prinsdries@so.antwerpen.be</t>
  </si>
  <si>
    <t>directie@sngroenstraat.be</t>
  </si>
  <si>
    <t>directie@sintjanantwerpen.be</t>
  </si>
  <si>
    <t>VBS De Toermalijn</t>
  </si>
  <si>
    <t>03-260.66.22.</t>
  </si>
  <si>
    <t>info@detoermalijn.be</t>
  </si>
  <si>
    <t>directie@sint-henricus.be</t>
  </si>
  <si>
    <t>lagere-school@sint-eligius.be</t>
  </si>
  <si>
    <t>maikel.somers@stludgardis.be</t>
  </si>
  <si>
    <t>sophie.debie@stludgardis.be</t>
  </si>
  <si>
    <t>deevenaar@so.antwerpen.be</t>
  </si>
  <si>
    <t>alberreke@so.antwerpen.be</t>
  </si>
  <si>
    <t>dewereldreiziger@so.antwerpen.be</t>
  </si>
  <si>
    <t>vialouiza@so.antwerpen.be</t>
  </si>
  <si>
    <t>devlinders@so.antwerpen.be</t>
  </si>
  <si>
    <t>musica@so.antwerpen.be</t>
  </si>
  <si>
    <t>aandestroom@so.antwerpen.be</t>
  </si>
  <si>
    <t>despiegel@so.antwerpen.be</t>
  </si>
  <si>
    <t>crea16@so.antwerpen.be</t>
  </si>
  <si>
    <t>dekleinewereld@so.antwerpen.be</t>
  </si>
  <si>
    <t>mikado@cksa.be</t>
  </si>
  <si>
    <t>afritzuid@cksa.be</t>
  </si>
  <si>
    <t>sint-maria@cksa.be</t>
  </si>
  <si>
    <t>de.vuurtoren@cksa.be</t>
  </si>
  <si>
    <t>heilig.hart@cksa.be</t>
  </si>
  <si>
    <t>de.brug@cksa.be</t>
  </si>
  <si>
    <t>sint.jozefinstituut@cksa.be</t>
  </si>
  <si>
    <t>sportomundo@so.antwerpen.be</t>
  </si>
  <si>
    <t>SBS Villa Stuivenberg</t>
  </si>
  <si>
    <t>villastuivenberg@so.antwerpen.be</t>
  </si>
  <si>
    <t>de.kleine.jacob@cksa.be</t>
  </si>
  <si>
    <t>directie@basisschooldedames.be</t>
  </si>
  <si>
    <t>tspoor@cksa.be</t>
  </si>
  <si>
    <t>dekameleon@so.antwerpen.be</t>
  </si>
  <si>
    <t>debijtjes@so.antwerpen.be</t>
  </si>
  <si>
    <t>kleuter.detandem@so.antwerpen.be</t>
  </si>
  <si>
    <t>demusjes@so.antwerpen.be</t>
  </si>
  <si>
    <t>desterrenkijker@so.antwerpen.be</t>
  </si>
  <si>
    <t>VKS - Bais Rachel</t>
  </si>
  <si>
    <t>baisrachel@skynet.be</t>
  </si>
  <si>
    <t>directielager@piustien.net</t>
  </si>
  <si>
    <t>creatopia@so.antwerpen.be</t>
  </si>
  <si>
    <t>lager.pestalozzistraat@so.antwerpen.be</t>
  </si>
  <si>
    <t>depiramide@so.antwerpen.be</t>
  </si>
  <si>
    <t>domino@cksa.be</t>
  </si>
  <si>
    <t>basis.kruisboogstraat@so.antwerpen.be</t>
  </si>
  <si>
    <t>deberen@so.antwerpen.be</t>
  </si>
  <si>
    <t>debrem@so.antwerpen.be</t>
  </si>
  <si>
    <t>info@gvbsnoordland.be</t>
  </si>
  <si>
    <t>info@debrenne.be</t>
  </si>
  <si>
    <t>apenstaartjes@so.antwerpen.be</t>
  </si>
  <si>
    <t>sint.anna@cksa.be</t>
  </si>
  <si>
    <t>info@sint-jozef.net</t>
  </si>
  <si>
    <t>annhendrickx@slmbasis.be</t>
  </si>
  <si>
    <t>groenendaal.ls@telenet.be</t>
  </si>
  <si>
    <t>ks@virgomaria.be</t>
  </si>
  <si>
    <t>VBS Sint-Eduardus</t>
  </si>
  <si>
    <t>basisschool@st-eduardus.be</t>
  </si>
  <si>
    <t>deluchtballon@so.antwerpen.be</t>
  </si>
  <si>
    <t>Basisschool@lambertus.be</t>
  </si>
  <si>
    <t>directie@sint-vincentschool.be</t>
  </si>
  <si>
    <t>directie@sint-jozefekeren.be</t>
  </si>
  <si>
    <t>VBS VBSM</t>
  </si>
  <si>
    <t>directie@vbsm.be</t>
  </si>
  <si>
    <t>basisschool.bunt@telenet.be</t>
  </si>
  <si>
    <t>directie.deputseknipoog@telenet.be</t>
  </si>
  <si>
    <t>info@platanen.be</t>
  </si>
  <si>
    <t>sintcatharina@noordkant.be</t>
  </si>
  <si>
    <t>mail@sint-calasanz.be</t>
  </si>
  <si>
    <t>inge.coeckelbergs@stabroek.be</t>
  </si>
  <si>
    <t>Thibautstraat 65</t>
  </si>
  <si>
    <t>hoedjesvanpapier@so.antwerpen.be</t>
  </si>
  <si>
    <t>degroeneegel@so.antwerpen.be</t>
  </si>
  <si>
    <t>koekatoe@so.antwerpen.be</t>
  </si>
  <si>
    <t>Fort III-straat 5</t>
  </si>
  <si>
    <t>hetvliegertje@so.antwerpen.be</t>
  </si>
  <si>
    <t>hetbaronneke@so.antwerpen.be</t>
  </si>
  <si>
    <t>kriebel@so.antwerpen.be</t>
  </si>
  <si>
    <t>demozaiek@so.antwerpen.be</t>
  </si>
  <si>
    <t>debever@so.antwerpen.be</t>
  </si>
  <si>
    <t>dekangoeroe@so.antwerpen.be</t>
  </si>
  <si>
    <t>despeelvogel@so.antwerpen.be</t>
  </si>
  <si>
    <t>inpeeria@so.antwerpen.be</t>
  </si>
  <si>
    <t>directie.sintrumoldus@sgkod.be</t>
  </si>
  <si>
    <t>directie.mariagaarde@sgkod.be</t>
  </si>
  <si>
    <t>directie.drakenhof@sgkod.be</t>
  </si>
  <si>
    <t>directie.sanctamaria@sgkod.be</t>
  </si>
  <si>
    <t>directie.sintbernadette@sgkod.be</t>
  </si>
  <si>
    <t>directie.immaculata@sgkod.be</t>
  </si>
  <si>
    <t>info@oefenschool.net</t>
  </si>
  <si>
    <t>directeur@sint-filippus.be</t>
  </si>
  <si>
    <t>sintcordulakleuterschool@sg-kbs.be</t>
  </si>
  <si>
    <t>basisschool@hfamilie.be</t>
  </si>
  <si>
    <t>info@sintludgardis-schoten.be</t>
  </si>
  <si>
    <t>info@bloemendaal.be</t>
  </si>
  <si>
    <t>filip.vanherck@maria-middelares.be</t>
  </si>
  <si>
    <t>giboheide@telenet.be</t>
  </si>
  <si>
    <t>directie@gilodekaart.be</t>
  </si>
  <si>
    <t>directie@gibomariaburg.be</t>
  </si>
  <si>
    <t>driehoek@bsmaterdei.be</t>
  </si>
  <si>
    <t>mariaterheide@bsmaterdei.be</t>
  </si>
  <si>
    <t>vlinder@bsmaterdei.be</t>
  </si>
  <si>
    <t>gwenda.dewachter@sintludgardis.be</t>
  </si>
  <si>
    <t>openluchtschool@telenet.be</t>
  </si>
  <si>
    <t>directie@gbsmalle.be</t>
  </si>
  <si>
    <t>basis@sjbmalle.be</t>
  </si>
  <si>
    <t>directie@immaculata-oostmalle.be</t>
  </si>
  <si>
    <t>school@elisazoe.be</t>
  </si>
  <si>
    <t>direc@gls-brecht.telenet.be</t>
  </si>
  <si>
    <t>directie@sint-michielschool.be</t>
  </si>
  <si>
    <t>directie@leonardusschool.be</t>
  </si>
  <si>
    <t>info@glsdewissel.be</t>
  </si>
  <si>
    <t>directie@vbssterbos.be</t>
  </si>
  <si>
    <t>directie@vbstriangel.be</t>
  </si>
  <si>
    <t>directie@blokje.be</t>
  </si>
  <si>
    <t>info@denheuvel.be</t>
  </si>
  <si>
    <t>directie@chterbroek.be</t>
  </si>
  <si>
    <t>zonnekind@zonnekind.org</t>
  </si>
  <si>
    <t>info@maatjes.be</t>
  </si>
  <si>
    <t>directie@potlodenschool.be</t>
  </si>
  <si>
    <t>directeur@vinho.be</t>
  </si>
  <si>
    <t>VLS College Essen</t>
  </si>
  <si>
    <t>secretariaat@lagercollegeessen.be</t>
  </si>
  <si>
    <t>kleuterschool@mariaberg.be</t>
  </si>
  <si>
    <t>directie@wigo.be</t>
  </si>
  <si>
    <t>marianne.bel@cksa.be</t>
  </si>
  <si>
    <t>zevensprong@cksa.be</t>
  </si>
  <si>
    <t>directeur@franciscusschool.be</t>
  </si>
  <si>
    <t>directeur.ls@xaco.be</t>
  </si>
  <si>
    <t>kleuter.de.vlinderboom@so.antwerpen.be</t>
  </si>
  <si>
    <t>lager.de.vlinderboom@so.antwerpen.be</t>
  </si>
  <si>
    <t>deesdoorn@so.antwerpen.be</t>
  </si>
  <si>
    <t>flora@so.antwerpen.be</t>
  </si>
  <si>
    <t>dehorizon@so.antwerpen.be</t>
  </si>
  <si>
    <t>de.klinker@borsbeek.be</t>
  </si>
  <si>
    <t>sint.johanna@skynet.be</t>
  </si>
  <si>
    <t>info@annuncia-ranst.be</t>
  </si>
  <si>
    <t>info@sint-ludgardis.be</t>
  </si>
  <si>
    <t>directie.gbsoelegem@ranst.be</t>
  </si>
  <si>
    <t>secretariaat@basisschool-hhart.be</t>
  </si>
  <si>
    <t>school@schilde.be</t>
  </si>
  <si>
    <t>basisschool.zandhoven@scarlet.be</t>
  </si>
  <si>
    <t>VBS Impuls</t>
  </si>
  <si>
    <t>directie@basisschoolimpuls.be</t>
  </si>
  <si>
    <t>directie@vbsbroechem.be</t>
  </si>
  <si>
    <t>gbs.tkroontje@scarlet.be</t>
  </si>
  <si>
    <t>viersel.basisschool@skynet.be</t>
  </si>
  <si>
    <t>dir@sintjozefschool-emblem.be</t>
  </si>
  <si>
    <t>directie@basisschool-calasanz.be</t>
  </si>
  <si>
    <t>secretariaat@zandlopernijlen.be</t>
  </si>
  <si>
    <t>klim-op@herenthout.be</t>
  </si>
  <si>
    <t>directie@vls-deluchtballon.be</t>
  </si>
  <si>
    <t>directie@vks-deluchtballon.be</t>
  </si>
  <si>
    <t>grobbendonk@klimopschool.be</t>
  </si>
  <si>
    <t>directie@klavertje3.be</t>
  </si>
  <si>
    <t>directie@deknipoog.be</t>
  </si>
  <si>
    <t>tom.vermeylen@sint-victor.be</t>
  </si>
  <si>
    <t>nijv.directie@heilig-graf.be</t>
  </si>
  <si>
    <t>apo.directie@heilig-graf.be</t>
  </si>
  <si>
    <t>tram.directie@heilig-graf.be</t>
  </si>
  <si>
    <t>directie@sjt-lager.be</t>
  </si>
  <si>
    <t>sjt.bsa.directeur@telenet.be</t>
  </si>
  <si>
    <t>VBS Sint-Pietersinstituut Zevendonk</t>
  </si>
  <si>
    <t>directie@sint-pieter-zevendonk.be</t>
  </si>
  <si>
    <t>basisschool@sint-pietersinstituut.be</t>
  </si>
  <si>
    <t>directie@sjt-kleuter.be</t>
  </si>
  <si>
    <t>directie@het-kompas.be</t>
  </si>
  <si>
    <t>directie@het-moleke.be</t>
  </si>
  <si>
    <t>directeur@glsdewegwijzer.be</t>
  </si>
  <si>
    <t>basisschool@spijker.be</t>
  </si>
  <si>
    <t>basisschool@klein-seminarie.be</t>
  </si>
  <si>
    <t>directie@gbshoogstraten.be</t>
  </si>
  <si>
    <t>directie@scharrel.be</t>
  </si>
  <si>
    <t>secretariaat@deklimtoren.be</t>
  </si>
  <si>
    <t>Molenbaan 1 bus 1</t>
  </si>
  <si>
    <t>secretariaat@vbsdevlinder.be</t>
  </si>
  <si>
    <t>basisschool@gbsdesingel.be</t>
  </si>
  <si>
    <t>info@babeerse.be</t>
  </si>
  <si>
    <t>vos.directiels@heilig-graf.be</t>
  </si>
  <si>
    <t>vos.directieks@heilig-graf.be</t>
  </si>
  <si>
    <t>secretariaat.centrum@gbsvosselaar.be</t>
  </si>
  <si>
    <t>school@reuzepas.be</t>
  </si>
  <si>
    <t>info@zwaneven.be</t>
  </si>
  <si>
    <t>directie@gbs-salto.be</t>
  </si>
  <si>
    <t>info@basisschoolstjan.be</t>
  </si>
  <si>
    <t>secretariaat@basisschoolvoorheide.be</t>
  </si>
  <si>
    <t>gert.damen@basca.be</t>
  </si>
  <si>
    <t>GBS De Verrekijker</t>
  </si>
  <si>
    <t>info@de-verrekijker.be</t>
  </si>
  <si>
    <t>directie.gbsmozawiek@gemeentemol.be</t>
  </si>
  <si>
    <t>directie@sjblo.be</t>
  </si>
  <si>
    <t>directie.ls@vbsrozenberg.be</t>
  </si>
  <si>
    <t>directie@basisschoolwezel.be</t>
  </si>
  <si>
    <t>basisschool@millekemol.be</t>
  </si>
  <si>
    <t>directie.gbsalleskids@gemeentemol.be</t>
  </si>
  <si>
    <t>secretariaat@vbsstapsteen.be</t>
  </si>
  <si>
    <t>VKS De Tovertuin</t>
  </si>
  <si>
    <t>directie.ks@vbsrozenberg.be</t>
  </si>
  <si>
    <t>wijngaard@kosh.be</t>
  </si>
  <si>
    <t>directie@gvb-springplank.be</t>
  </si>
  <si>
    <t>info@trapleerke.be</t>
  </si>
  <si>
    <t>directie@gvbs-dewingerd.be</t>
  </si>
  <si>
    <t>directie@vbsklavertje.be</t>
  </si>
  <si>
    <t>secretariaat@kleuterschool-wiekevorst.be</t>
  </si>
  <si>
    <t>directie@vbsdeknipoog.be</t>
  </si>
  <si>
    <t>info@dekleinewijzer.be</t>
  </si>
  <si>
    <t>de.kriebel@telenet.be</t>
  </si>
  <si>
    <t>directie@vbsgeta.be</t>
  </si>
  <si>
    <t>directie@vbstoppunt.be</t>
  </si>
  <si>
    <t>directeur@vbsregenboog.be</t>
  </si>
  <si>
    <t>de.burgstraat@geel.be</t>
  </si>
  <si>
    <t>sbs.zuid@geel.be</t>
  </si>
  <si>
    <t>sbs.winkelom@geel.be</t>
  </si>
  <si>
    <t>info@vbs-omnibus.be</t>
  </si>
  <si>
    <t>depagadder@gbslichtaart.be</t>
  </si>
  <si>
    <t>info@vbs-deparel.be</t>
  </si>
  <si>
    <t>info@vks-bosvriendje.be</t>
  </si>
  <si>
    <t>woutersv@gbsdevlieger.be</t>
  </si>
  <si>
    <t>info@vks-klimtoren.be</t>
  </si>
  <si>
    <t>hoeven-kasterlee@skynet.be</t>
  </si>
  <si>
    <t>secretariaat@spelewei.be</t>
  </si>
  <si>
    <t>directie@weg-wijzer.be</t>
  </si>
  <si>
    <t>directie@gbsdemeikever.be</t>
  </si>
  <si>
    <t>directie.depuzzel@balen.be</t>
  </si>
  <si>
    <t>secretariaat.debijenkorf@balen.be</t>
  </si>
  <si>
    <t>directie@vbscentrum.be</t>
  </si>
  <si>
    <t>vbs.klavertje4@telenet.be</t>
  </si>
  <si>
    <t>VKS Sint-Ursula Klim Op</t>
  </si>
  <si>
    <t>directie.kleuter@klimoplier.be</t>
  </si>
  <si>
    <t>directeur@hfamlier.be</t>
  </si>
  <si>
    <t>directie.lager@klimoplier.be</t>
  </si>
  <si>
    <t>directie@sintursulalisp.be</t>
  </si>
  <si>
    <t>vanhoof.johan@belgacom.net</t>
  </si>
  <si>
    <t>het.spoor.basisschool@skynet.be</t>
  </si>
  <si>
    <t>directie.kessel@goezo.be</t>
  </si>
  <si>
    <t>directie@vbs-deceder.be</t>
  </si>
  <si>
    <t>directie@kinderpad.be</t>
  </si>
  <si>
    <t>parkschoolkleuter@mortsel.be</t>
  </si>
  <si>
    <t>rozenregen.directie@ankerwijs.be</t>
  </si>
  <si>
    <t>klimboom.directie@ankerwijs.be</t>
  </si>
  <si>
    <t>delink@telenet.be</t>
  </si>
  <si>
    <t>info@olvebasis.be</t>
  </si>
  <si>
    <t>VBS Olfa 't Plein</t>
  </si>
  <si>
    <t>directie@olfatplein.be</t>
  </si>
  <si>
    <t>ave@edegem.be</t>
  </si>
  <si>
    <t>directieksls@st-gabriel.be</t>
  </si>
  <si>
    <t>directie@dorpsschool.be</t>
  </si>
  <si>
    <t>directie.ls@regpacho.net</t>
  </si>
  <si>
    <t>rodenbachschool@hove.be</t>
  </si>
  <si>
    <t>GBS De Lintwijzer</t>
  </si>
  <si>
    <t>karen.dierckx@gbslint.be</t>
  </si>
  <si>
    <t>aha@kontich.be</t>
  </si>
  <si>
    <t>directieLS@altena.be</t>
  </si>
  <si>
    <t>directeur@sintjozefbasisschool.be</t>
  </si>
  <si>
    <t>directie@vosbergschool.be</t>
  </si>
  <si>
    <t>gvbs@sleutelhof.be</t>
  </si>
  <si>
    <t>directie@terdoelhagen.be</t>
  </si>
  <si>
    <t>directie@dezonnebergen.be</t>
  </si>
  <si>
    <t>GBS 't Kompas</t>
  </si>
  <si>
    <t>directie@tkompas.be</t>
  </si>
  <si>
    <t>directie@demeyl.be</t>
  </si>
  <si>
    <t>GBS 't Kofschip</t>
  </si>
  <si>
    <t>tine.dhondt@montessori-duffel.be</t>
  </si>
  <si>
    <t>info@kleuterschoolduffel.be</t>
  </si>
  <si>
    <t>directie@sintmichielwaarloos.be</t>
  </si>
  <si>
    <t>directie@heilig-hart.be</t>
  </si>
  <si>
    <t>directie@hhartschool-skw.be</t>
  </si>
  <si>
    <t>directie@octopusschool.be</t>
  </si>
  <si>
    <t>directie@dijkstein.be</t>
  </si>
  <si>
    <t>directie@sint-katarinaschool.be</t>
  </si>
  <si>
    <t>secretariaat@vbsberlaar.be</t>
  </si>
  <si>
    <t>directie@vrijebasisschoolberlaar.be</t>
  </si>
  <si>
    <t>directie@gemeenteschoolberlaar.be</t>
  </si>
  <si>
    <t>dekolibrie@so.antwerpen.be</t>
  </si>
  <si>
    <t>deboomhut@so.antwerpen.be</t>
  </si>
  <si>
    <t>leopold3@so.antwerpen.be</t>
  </si>
  <si>
    <t>fruithof@so.antwerpen.be</t>
  </si>
  <si>
    <t>klavertjevier@so.antwerpen.be</t>
  </si>
  <si>
    <t>info@pulhof-ls.be</t>
  </si>
  <si>
    <t>Ferdinand Coosemansstraat 15</t>
  </si>
  <si>
    <t>schatkist@dsbvb.be</t>
  </si>
  <si>
    <t>sint.stanislas@skynet.be</t>
  </si>
  <si>
    <t>directeur@heilige-familie.be</t>
  </si>
  <si>
    <t>info@pulhof-ks.be</t>
  </si>
  <si>
    <t>lievem@neerlandschool.be</t>
  </si>
  <si>
    <t>03-292.22.10</t>
  </si>
  <si>
    <t>deletter@so.antwerpen.be</t>
  </si>
  <si>
    <t>prinsboudewijn@so.antwerpen.be</t>
  </si>
  <si>
    <t>school@arknet.be</t>
  </si>
  <si>
    <t>lager@suwvb.be</t>
  </si>
  <si>
    <t>sonja.heughebaert@johannes-valaar.be</t>
  </si>
  <si>
    <t>secretariaat@zonnekesschool.be</t>
  </si>
  <si>
    <t>directie@deregenbooghemiksem.be</t>
  </si>
  <si>
    <t>directie@gbsjansanders.be</t>
  </si>
  <si>
    <t>directie@sint-lutgardis.be</t>
  </si>
  <si>
    <t>gbs.deklim@schelle.be</t>
  </si>
  <si>
    <t>kleuterschoolaartselaar@telenet.be</t>
  </si>
  <si>
    <t>info@sjr.be</t>
  </si>
  <si>
    <t>directie@eikenlaar.be</t>
  </si>
  <si>
    <t>info@bsdeparel.be</t>
  </si>
  <si>
    <t>sinthubertusschool@telenet.be</t>
  </si>
  <si>
    <t>directie.steendorp@ksts.be</t>
  </si>
  <si>
    <t>secretariaat@dereuzenboom.be</t>
  </si>
  <si>
    <t>anne-mie.coopman@dekade.be</t>
  </si>
  <si>
    <t>directie@dekrinkelschool.be</t>
  </si>
  <si>
    <t>info@carolusschool.be</t>
  </si>
  <si>
    <t>directie@klavertjevier.be</t>
  </si>
  <si>
    <t>directie@sanctamariawillebroek.be</t>
  </si>
  <si>
    <t>directeur@tvenneke.be</t>
  </si>
  <si>
    <t>directeur@bstovertuin.be</t>
  </si>
  <si>
    <t>directeur@pleintje.be</t>
  </si>
  <si>
    <t>directie@sintjantisselt.be</t>
  </si>
  <si>
    <t>directeur@himo.be</t>
  </si>
  <si>
    <t>directie@twinkelveld.be</t>
  </si>
  <si>
    <t>directie@deregenboogkalfort.be</t>
  </si>
  <si>
    <t>directie.hingene@huveneersschool.be</t>
  </si>
  <si>
    <t>directie@vbs-liezele.be</t>
  </si>
  <si>
    <t>directie@libos.be</t>
  </si>
  <si>
    <t>directie@dekameleonoppuurs.be</t>
  </si>
  <si>
    <t>directie@olvpks.be</t>
  </si>
  <si>
    <t>directie@schoolbranst.be</t>
  </si>
  <si>
    <t>VLS Zonnebloem</t>
  </si>
  <si>
    <t>lager@zonnebloem-sint-amands.be</t>
  </si>
  <si>
    <t>directie@basisschooltielrode.be</t>
  </si>
  <si>
    <t>directie.lager@hollebeekscholen.be</t>
  </si>
  <si>
    <t>kleuter.hollebeek@belgacom.net</t>
  </si>
  <si>
    <t>bsvelle.directie@gmail.com</t>
  </si>
  <si>
    <t>luc.braem@sjks.be</t>
  </si>
  <si>
    <t>directie@basissintcarolus.be</t>
  </si>
  <si>
    <t>gvb.berkenboom.anker@telenet.be</t>
  </si>
  <si>
    <t>info@heilighartschooltereken.be</t>
  </si>
  <si>
    <t>polderstad@so.antwerpen.be</t>
  </si>
  <si>
    <t>demolen@so.antwerpen.be</t>
  </si>
  <si>
    <t>hetkompas@so.antwerpen.be</t>
  </si>
  <si>
    <t>accent@so.antwerpen.be</t>
  </si>
  <si>
    <t>directie@hofkevanthys.be</t>
  </si>
  <si>
    <t>directie@depuzzelhoboken.be</t>
  </si>
  <si>
    <t>directie@basisschooldonbosco.be</t>
  </si>
  <si>
    <t>directie@kleuterschoolsint-agnes.be</t>
  </si>
  <si>
    <t>sintmartinus@ksas.be</t>
  </si>
  <si>
    <t>dekrinkel2@ksas.be</t>
  </si>
  <si>
    <t>dekrinkel1@ksas.be</t>
  </si>
  <si>
    <t>dekrinkelrups@ksas.be</t>
  </si>
  <si>
    <t>VLS OLV Van Gaverland</t>
  </si>
  <si>
    <t>gbs.melsele@beveren.be</t>
  </si>
  <si>
    <t>GBS.BEVEREN@beveren.be</t>
  </si>
  <si>
    <t>sintmartinus@sgkei.be</t>
  </si>
  <si>
    <t>sintlodewijk@sgkei.be</t>
  </si>
  <si>
    <t>wegwijzer@sgkei.be</t>
  </si>
  <si>
    <t>sanctamaria@sgkei.be</t>
  </si>
  <si>
    <t>wonderwijs@sgkei.be</t>
  </si>
  <si>
    <t>info@olvtenbos.be</t>
  </si>
  <si>
    <t>pieternel@pieternel.be</t>
  </si>
  <si>
    <t>directeur@vbsdeklimop.be</t>
  </si>
  <si>
    <t>directie@eeckberger.be</t>
  </si>
  <si>
    <t>directie@glszandloper-gom.be</t>
  </si>
  <si>
    <t>directie@dehogegeest.be</t>
  </si>
  <si>
    <t>dezonnepit@sgkei.be</t>
  </si>
  <si>
    <t>gbs.haasdonk@beveren.be</t>
  </si>
  <si>
    <t>vbsverrebroek@telenet.be</t>
  </si>
  <si>
    <t>GBS.KiELDRECHT@beveren.be</t>
  </si>
  <si>
    <t>info@vbs-kieldrecht.telenet.be</t>
  </si>
  <si>
    <t>lagere@bimsem.be</t>
  </si>
  <si>
    <t>directie@st-pietersschool.be</t>
  </si>
  <si>
    <t>directie@vbsdeark.be</t>
  </si>
  <si>
    <t>marc.van.eupen@coloma.be</t>
  </si>
  <si>
    <t>info@umbasis.be</t>
  </si>
  <si>
    <t>directie@src-veemarkt.be</t>
  </si>
  <si>
    <t>inge.vekemans@scheppers-mechelen.be</t>
  </si>
  <si>
    <t>directie@schooldewegwijzer.be</t>
  </si>
  <si>
    <t>directie@mauritssabbe.be</t>
  </si>
  <si>
    <t>bsgo.victorvandewalle@telenet.be</t>
  </si>
  <si>
    <t>debaan@telenet.be</t>
  </si>
  <si>
    <t>directie@depuzzel.be</t>
  </si>
  <si>
    <t>bsgo.despreeuwen@telenet.be</t>
  </si>
  <si>
    <t>shil@telenet.be</t>
  </si>
  <si>
    <t>directie@geboschool.be</t>
  </si>
  <si>
    <t>directie@gekkoschool.be</t>
  </si>
  <si>
    <t>directie@sintemariaschool.be</t>
  </si>
  <si>
    <t>directie@basisschool-rijmenam.be</t>
  </si>
  <si>
    <t>directie@gbshaacht.be</t>
  </si>
  <si>
    <t>directie@depuzzelhaacht.be</t>
  </si>
  <si>
    <t>directeur.gbs@keerbergen.be</t>
  </si>
  <si>
    <t>directie@michieltje.be</t>
  </si>
  <si>
    <t>directie@wavo.be</t>
  </si>
  <si>
    <t>info@vbsgrasheide.be</t>
  </si>
  <si>
    <t>directie@vrijebasisschoolputte.be</t>
  </si>
  <si>
    <t>directie@basisschoolbeerzel.be</t>
  </si>
  <si>
    <t>directie@centrumschool.londerzeel.be</t>
  </si>
  <si>
    <t>secretariaat@kouterschool.londerzeel.be</t>
  </si>
  <si>
    <t>secretariaat@virgodeheide.be</t>
  </si>
  <si>
    <t>directie@lsvirgo.be</t>
  </si>
  <si>
    <t>de_huffeltjes@hotmail.com</t>
  </si>
  <si>
    <t>info@sint-amandus.be</t>
  </si>
  <si>
    <t>directie@gebaska.be</t>
  </si>
  <si>
    <t>GO! BS De Esdoorn</t>
  </si>
  <si>
    <t>esdoornschool@telenet.be</t>
  </si>
  <si>
    <t>de.spiegel@telenet.be</t>
  </si>
  <si>
    <t>directeur@sintniklaasschool.be</t>
  </si>
  <si>
    <t>directie@depimpernel.be</t>
  </si>
  <si>
    <t>school@tuimeling.be</t>
  </si>
  <si>
    <t>directie@gbs-deregenboog.be</t>
  </si>
  <si>
    <t>school@sint-lambertusschool.be</t>
  </si>
  <si>
    <t>directie@kringeling.be</t>
  </si>
  <si>
    <t>directie@vbsdewegwijzer.be</t>
  </si>
  <si>
    <t>secretariaat-gbs@boortmeerbeek.be</t>
  </si>
  <si>
    <t>directie@pitwespelaar.be</t>
  </si>
  <si>
    <t>directie@haachtstation.be</t>
  </si>
  <si>
    <t>directie@lambertzhoeve.be</t>
  </si>
  <si>
    <t>directiebao@paridaens.be</t>
  </si>
  <si>
    <t>inge@sintjanleuven.be</t>
  </si>
  <si>
    <t>directie.kleuter@materdei-leuven.be</t>
  </si>
  <si>
    <t>directie@toverveld.be</t>
  </si>
  <si>
    <t>directie.pdc@leuven-zuid.be</t>
  </si>
  <si>
    <t>directie@bleydenberg.be</t>
  </si>
  <si>
    <t>directie@debosstraat.be</t>
  </si>
  <si>
    <t>sklo.heverlee@leuven.be</t>
  </si>
  <si>
    <t>info@ark123.be</t>
  </si>
  <si>
    <t>directie@terbank-egenhoven.be</t>
  </si>
  <si>
    <t>basisschool@donboscoheverlee.be</t>
  </si>
  <si>
    <t>gbsoudheverlee@gbsdeletterberg.be</t>
  </si>
  <si>
    <t>info@sint-pietersschool.be</t>
  </si>
  <si>
    <t>secretariaat@gemeenteschoolbierbeek.be</t>
  </si>
  <si>
    <t>directie@vrijeschoolbierbeek.be</t>
  </si>
  <si>
    <t>directie@dehazensprong.be</t>
  </si>
  <si>
    <t>directie.sintjorisweert@leuven-zuid.be</t>
  </si>
  <si>
    <t>directiedeletterboom@huldenberg.be</t>
  </si>
  <si>
    <t>directiedenelzas@huldenberg.be</t>
  </si>
  <si>
    <t>gemeenteschool.bertem@gbszonneveld.be</t>
  </si>
  <si>
    <t>directie@dewaaier-bertem.be</t>
  </si>
  <si>
    <t>info@gbsleefdaal.be</t>
  </si>
  <si>
    <t>deregenboog@kortenberg.be</t>
  </si>
  <si>
    <t>deklimop@kortenberg.be</t>
  </si>
  <si>
    <t>info@vbs-erps-kwerps.be</t>
  </si>
  <si>
    <t>sln.directie@gmail.com</t>
  </si>
  <si>
    <t>deboemerang@kortenberg.be</t>
  </si>
  <si>
    <t>directeurs.terham@gmail.com</t>
  </si>
  <si>
    <t>gbs01@telenet.be</t>
  </si>
  <si>
    <t>info@vgskdeboomhut.be</t>
  </si>
  <si>
    <t>directie@detoverberg.be</t>
  </si>
  <si>
    <t>directie@tokkerzeeltje.be</t>
  </si>
  <si>
    <t>directie@hhc-basis.be</t>
  </si>
  <si>
    <t>vbheistcentrum@gmail.com</t>
  </si>
  <si>
    <t>vbshgoor@skynet.be</t>
  </si>
  <si>
    <t>gvgbasisschool_hallaar@scarlet.be</t>
  </si>
  <si>
    <t>directie@destraal.be</t>
  </si>
  <si>
    <t>directie@gbshetnest.be</t>
  </si>
  <si>
    <t>info@derank.be</t>
  </si>
  <si>
    <t>directie@schooltjewakkerzeel.be</t>
  </si>
  <si>
    <t>directie@vbstremelo.be</t>
  </si>
  <si>
    <t>depuzzel@begijnendijk.be</t>
  </si>
  <si>
    <t>directie@vbsramsel.be</t>
  </si>
  <si>
    <t>directie@vbshoutvenne.be</t>
  </si>
  <si>
    <t>directie@gvbbooischot.be</t>
  </si>
  <si>
    <t>deschatkist@pandora.be</t>
  </si>
  <si>
    <t>schoolblauberg@degraankorrel.be</t>
  </si>
  <si>
    <t>basisschool.bergom@telenet.be</t>
  </si>
  <si>
    <t>info@hetrietje.be</t>
  </si>
  <si>
    <t>secretariaat.basisschool.voortkapel@westerlo.be</t>
  </si>
  <si>
    <t>GBS Oevel - Het Lo</t>
  </si>
  <si>
    <t>directie.basisschool.oevel@westerlo.be</t>
  </si>
  <si>
    <t>secretariaat.basisschool.heultje@westerlo.be</t>
  </si>
  <si>
    <t>directie@basisschoolbovenlo.net</t>
  </si>
  <si>
    <t>directie@vbsdeplein.be</t>
  </si>
  <si>
    <t>directie@vbsdelinde.be</t>
  </si>
  <si>
    <t>info@sintjorisschool.be</t>
  </si>
  <si>
    <t>directie@hagekind.be</t>
  </si>
  <si>
    <t>directie@sintmartinusschool.be</t>
  </si>
  <si>
    <t>directie@vbshouwaart.be</t>
  </si>
  <si>
    <t>secretariaat.basisschool@sjca.be</t>
  </si>
  <si>
    <t>directie@sancta-maria-aarschot.be</t>
  </si>
  <si>
    <t>directie@ourodenberg.be</t>
  </si>
  <si>
    <t>directie@vbspastoordergent.be</t>
  </si>
  <si>
    <t>deklimroos@begijnendijk.be</t>
  </si>
  <si>
    <t>wolfsdonk.onzeschool@telenet.be</t>
  </si>
  <si>
    <t>vbslangdorp@telenet.be</t>
  </si>
  <si>
    <t>directeur@minnepoortje.be</t>
  </si>
  <si>
    <t>secretariaat@gbsbekkevoort.be</t>
  </si>
  <si>
    <t>directiewaanrode@gmail.com</t>
  </si>
  <si>
    <t>VBS Sint-Jozefsschool Schoonderbuken</t>
  </si>
  <si>
    <t>nancy.vranken@sjschool.be</t>
  </si>
  <si>
    <t>vbokselaar@skynet.be</t>
  </si>
  <si>
    <t>devlindertuin@ksdiest.be</t>
  </si>
  <si>
    <t>info@denhulst.be</t>
  </si>
  <si>
    <t>SBS Zichem-Keiberg-Scherpenheuvel</t>
  </si>
  <si>
    <t>stedelijkonderwijs@scherpenheuvel-zichem.be</t>
  </si>
  <si>
    <t>christine.vaneylen@ksdiest.be</t>
  </si>
  <si>
    <t>inge.herbots@ksdiest.be</t>
  </si>
  <si>
    <t>directieschaffen-deurne@gbsdiest.be</t>
  </si>
  <si>
    <t>directie@klaverdrie.be</t>
  </si>
  <si>
    <t>robbe.hindryckx@viatienen.be</t>
  </si>
  <si>
    <t>basisschoolsj@viatienen.be</t>
  </si>
  <si>
    <t>bsgo.vissenaken@skynet.be</t>
  </si>
  <si>
    <t>marleen.sanders@viatienen.be</t>
  </si>
  <si>
    <t>directie@vbsdeduizendpoot.be</t>
  </si>
  <si>
    <t>directie@gvbshakendover.be</t>
  </si>
  <si>
    <t>vrbasisschool.kumtich@telenet.be</t>
  </si>
  <si>
    <t>directie@vrijebasisschoolmariadal.be</t>
  </si>
  <si>
    <t>gbsdirectie@skynet.be</t>
  </si>
  <si>
    <t>directie@gvbsoplinter.be</t>
  </si>
  <si>
    <t>directie@gvbslinter.be</t>
  </si>
  <si>
    <t>gbsdezandloper@linter.be</t>
  </si>
  <si>
    <t>directie@gvksdekiem.be</t>
  </si>
  <si>
    <t>secretariaat@gbboutersem.be</t>
  </si>
  <si>
    <t>directie@vbroosbeek.be</t>
  </si>
  <si>
    <t>secretariaat@gemeenteschool-glabbeek.be</t>
  </si>
  <si>
    <t>gkskersbeek@kortenaken.be</t>
  </si>
  <si>
    <t>tscholeke@ksdiest.be</t>
  </si>
  <si>
    <t>GO! BS Wonderwijs Walshoutem</t>
  </si>
  <si>
    <t>directie@wonderwijswalshoutem.be</t>
  </si>
  <si>
    <t>secretariaat@go-de-kleurenboom.be</t>
  </si>
  <si>
    <t>info@vksdewegwijzer.be</t>
  </si>
  <si>
    <t>directie@gvbszoutleeuw.be</t>
  </si>
  <si>
    <t>directie@gvbsbudingen.be</t>
  </si>
  <si>
    <t>directie@gvbsgeetbets.be</t>
  </si>
  <si>
    <t>directie@gvbskortenaken.be</t>
  </si>
  <si>
    <t>directie@gvbsrummen.be</t>
  </si>
  <si>
    <t>gbsopdreef@gmail.com</t>
  </si>
  <si>
    <t>de.hazelaar@kt-scholengroep.be</t>
  </si>
  <si>
    <t>els.herbots@kt-scholengroep.be</t>
  </si>
  <si>
    <t>dekievit@telenet.be</t>
  </si>
  <si>
    <t>directie.dekrullevaar@sgm-zevensprong.be</t>
  </si>
  <si>
    <t>sbs.rapertingen@hasselt.be</t>
  </si>
  <si>
    <t>tuinwijk@kt-scholengroep.be</t>
  </si>
  <si>
    <t>directie.tkabaske@sgm-zevensprong.be</t>
  </si>
  <si>
    <t>sbs.kermt@hasselt.be</t>
  </si>
  <si>
    <t>directie@dehorizonzonhoven.be</t>
  </si>
  <si>
    <t>info@de-startbaan.be</t>
  </si>
  <si>
    <t>secretariaat@de-kleurdoos.be</t>
  </si>
  <si>
    <t>bs.deschakel@gmail.com</t>
  </si>
  <si>
    <t>directie@dekleinekunstenaar.be</t>
  </si>
  <si>
    <t>directie@delakerberg.be</t>
  </si>
  <si>
    <t>directie.dekleinereus@gmail.com</t>
  </si>
  <si>
    <t>directie@vbslillosklavertje.be</t>
  </si>
  <si>
    <t>secretariaat@debiekorf.be</t>
  </si>
  <si>
    <t>VKS Don Bosco Klim-Op</t>
  </si>
  <si>
    <t>directie.klimop@gmail.com</t>
  </si>
  <si>
    <t>info@molenholleke.be</t>
  </si>
  <si>
    <t>annette.palmers@vbbolderberg.be</t>
  </si>
  <si>
    <t>info@sintjanberchmansviversel.be</t>
  </si>
  <si>
    <t>toverfluitdirectie@gmail.com</t>
  </si>
  <si>
    <t>vlsdebrug16@gmail.com</t>
  </si>
  <si>
    <t>directie@vkspagadder.be</t>
  </si>
  <si>
    <t>vls.berkenbos@telenet.be</t>
  </si>
  <si>
    <t>info@picardschool.be</t>
  </si>
  <si>
    <t>klavertje@vbskoersel.be</t>
  </si>
  <si>
    <t>directie@sbskoersel.be</t>
  </si>
  <si>
    <t>lagereschool@dezandkorrel.be</t>
  </si>
  <si>
    <t>kleuterschool@dezandkorrel.be</t>
  </si>
  <si>
    <t>info@dedommelbrug.be</t>
  </si>
  <si>
    <t>secretariaat@bspieterbrueghel.be</t>
  </si>
  <si>
    <t>directie@bsticheleer.be</t>
  </si>
  <si>
    <t>schoolwijshagen@scarlet.be</t>
  </si>
  <si>
    <t>johan.loenders@scholengemeenschap-mg.be</t>
  </si>
  <si>
    <t>magdabraeken@klimopmeeuwen.be</t>
  </si>
  <si>
    <t>secretariaat@de-regenboog-groteheide.be</t>
  </si>
  <si>
    <t>directie@basisschoolboseind.be</t>
  </si>
  <si>
    <t>directie@jaaktassetschool.be</t>
  </si>
  <si>
    <t>VBS De Achellier</t>
  </si>
  <si>
    <t>info@deachellier.be</t>
  </si>
  <si>
    <t>dirk.vanseggelen@bs-delinde.be</t>
  </si>
  <si>
    <t>directeur@viejool.be</t>
  </si>
  <si>
    <t>secretariaat@bslo.be</t>
  </si>
  <si>
    <t>directie@derobbertkleuter.be</t>
  </si>
  <si>
    <t>administratie@deboomhutlozen.be</t>
  </si>
  <si>
    <t>directie@vliegerke.be</t>
  </si>
  <si>
    <t>directie@devlieger-kaulille.be</t>
  </si>
  <si>
    <t>info@materdei-genk.be</t>
  </si>
  <si>
    <t>info@mickeymouse-desleutel.be</t>
  </si>
  <si>
    <t>info@sterrenrijk.be</t>
  </si>
  <si>
    <t>secretariaat@deschom.be</t>
  </si>
  <si>
    <t>info@driehoeven.be</t>
  </si>
  <si>
    <t>info@bsow.be</t>
  </si>
  <si>
    <t>sintmichiel@skynet.be</t>
  </si>
  <si>
    <t>info@bsboxbergheide.be</t>
  </si>
  <si>
    <t>VBS School met de Bijbel De Padvinder</t>
  </si>
  <si>
    <t>directie@depadvinder.be</t>
  </si>
  <si>
    <t>info@broederschool-genk.be</t>
  </si>
  <si>
    <t>info@deparelzutendaal.be</t>
  </si>
  <si>
    <t>directie@destapsteenwiemesmeer.be</t>
  </si>
  <si>
    <t>kleuterpaleis@paleisdiepenbeek.be</t>
  </si>
  <si>
    <t>vbr.rooierheide@telenet.be</t>
  </si>
  <si>
    <t>info@talentenhuis.be</t>
  </si>
  <si>
    <t>directie@basisschoolopgrimbie.be</t>
  </si>
  <si>
    <t>vrijebasisschool.eisden@telenet.be</t>
  </si>
  <si>
    <t>gemschoolboorsem@maasmechelen.be</t>
  </si>
  <si>
    <t>kleuterschoolmeeswijk@skynet.be</t>
  </si>
  <si>
    <t>info@driestap.be</t>
  </si>
  <si>
    <t>lutgarde.aerts@dilsen-stokkem.be</t>
  </si>
  <si>
    <t>horizonrotem@dilsen-stokkem.be</t>
  </si>
  <si>
    <t>directie@basisschool-lanklaar.be</t>
  </si>
  <si>
    <t>directie@basisschool-elen.be</t>
  </si>
  <si>
    <t>directie@uiterwaard.be</t>
  </si>
  <si>
    <t>dezonnebloem@staho.be</t>
  </si>
  <si>
    <t>info@kleuterschool-opglabbeek.be</t>
  </si>
  <si>
    <t>secretariaat@gbas.be</t>
  </si>
  <si>
    <t>marijke.vanberckelaer@kbaoneeroeteren.be</t>
  </si>
  <si>
    <t>info@basisschoolopoeteren.be</t>
  </si>
  <si>
    <t>info@debeverburcht.be</t>
  </si>
  <si>
    <t>info@gb3k.be</t>
  </si>
  <si>
    <t>basisschool@maaskei.be</t>
  </si>
  <si>
    <t>info@dewieken.be</t>
  </si>
  <si>
    <t>info@debommesaar.be</t>
  </si>
  <si>
    <t>directie.devuurvogel@dekubus-bree.be</t>
  </si>
  <si>
    <t>directie.dekei@dekubus-bree.be</t>
  </si>
  <si>
    <t>admin.dewissel@dekubus-bree.be</t>
  </si>
  <si>
    <t>Basisschool.kadee@telenet.be</t>
  </si>
  <si>
    <t>info@spelenderwijs-neerglabbeek.be</t>
  </si>
  <si>
    <t>het.reepje@skynet.be</t>
  </si>
  <si>
    <t>GBS De Herik</t>
  </si>
  <si>
    <t>info.gbshenis@stadtongeren.be</t>
  </si>
  <si>
    <t>info@stltongeren.be</t>
  </si>
  <si>
    <t>kleuterschool.depuzzel@gmail.com</t>
  </si>
  <si>
    <t>evermaruske@scarlet.be</t>
  </si>
  <si>
    <t>directie@gbskortessem.be</t>
  </si>
  <si>
    <t>Kobelhameltje@outlook.be</t>
  </si>
  <si>
    <t>anja.jacobs@kodb.be</t>
  </si>
  <si>
    <t>info@gbs-alt-hoeselt.be</t>
  </si>
  <si>
    <t>secretariaat.walnootje-willerke@kodb.be</t>
  </si>
  <si>
    <t>directie@scholierke-kasteeltje.be</t>
  </si>
  <si>
    <t>info.bloesem-driesprong@kodb.be</t>
  </si>
  <si>
    <t>sbsmunsterbilzen@bilzen.be</t>
  </si>
  <si>
    <t>vbsvlh@rievoe.be</t>
  </si>
  <si>
    <t>paola.vecchio@aandebasis.be</t>
  </si>
  <si>
    <t>secretariaat@debolster.net</t>
  </si>
  <si>
    <t>secretariaat@tbieske.be</t>
  </si>
  <si>
    <t>bastiaenssofia@live.be</t>
  </si>
  <si>
    <t>directie@hetwezeltje.be</t>
  </si>
  <si>
    <t>GBS De Boomhut</t>
  </si>
  <si>
    <t>info.gbsmal@stadtongeren.be</t>
  </si>
  <si>
    <t>info.gbsvreren@stadtongeren.be</t>
  </si>
  <si>
    <t>gsmillen@riemst.be</t>
  </si>
  <si>
    <t>vbszzbk@rievoe.be</t>
  </si>
  <si>
    <t>vbsdeplank@rievoe.be</t>
  </si>
  <si>
    <t>pbsvoeren@limburg.be</t>
  </si>
  <si>
    <t>administratie@basisschoolmelveren.be</t>
  </si>
  <si>
    <t>info@sint-ritaschool.be</t>
  </si>
  <si>
    <t>directie@bswilderen.be</t>
  </si>
  <si>
    <t>goudhaantje@nieuwerkerken.be</t>
  </si>
  <si>
    <t>basisschool@hetblavierke.be</t>
  </si>
  <si>
    <t>info@basisschooldeboomhut.be</t>
  </si>
  <si>
    <t>directie@nieverke.net</t>
  </si>
  <si>
    <t>guy.raets@sgm-zevensprong.be</t>
  </si>
  <si>
    <t>directie@basisschooldekleinereus.be</t>
  </si>
  <si>
    <t>GBS de B@sis</t>
  </si>
  <si>
    <t>directie@gemeenteschool-alken.be</t>
  </si>
  <si>
    <t>directie.kameleon@sgm-zevensprong.be</t>
  </si>
  <si>
    <t>vbs.debron.wellen@telenet.be</t>
  </si>
  <si>
    <t>deletterboom@jesseren.be</t>
  </si>
  <si>
    <t>vbsdeboomgaard@telenet.be</t>
  </si>
  <si>
    <t>gvbhoepertingen@telenet.be</t>
  </si>
  <si>
    <t>directie@vbs-kers-en-pit.be</t>
  </si>
  <si>
    <t>secretariaat@go-de-groeiboog.be</t>
  </si>
  <si>
    <t>SBS De Schommel</t>
  </si>
  <si>
    <t>info@de-schommel.be</t>
  </si>
  <si>
    <t>info@balu.be</t>
  </si>
  <si>
    <t>directie@boudewijnschoollommel.be</t>
  </si>
  <si>
    <t>speling.lager@lkb-net.be</t>
  </si>
  <si>
    <t>contact@sintjan-lommel.be</t>
  </si>
  <si>
    <t>renke.bots@lkb-net.be</t>
  </si>
  <si>
    <t>directie.klimtoren@lkb-net.be</t>
  </si>
  <si>
    <t>stekske@lommel.be</t>
  </si>
  <si>
    <t>vbsschak@gmail.com</t>
  </si>
  <si>
    <t>directie@dezeppelindonk.be</t>
  </si>
  <si>
    <t>directieschulen@deschuit.be</t>
  </si>
  <si>
    <t>directie@basisschoolberbroek.be</t>
  </si>
  <si>
    <t>directie.vbstevoort@sgm-zevensprong.be</t>
  </si>
  <si>
    <t>secretariaat@vbs-genenbos.be</t>
  </si>
  <si>
    <t>basisschool@klinkertje.be</t>
  </si>
  <si>
    <t>directie@vlspaal.be</t>
  </si>
  <si>
    <t>directie@vkspaal.be</t>
  </si>
  <si>
    <t>Vrije Basisschool'De Beerring'</t>
  </si>
  <si>
    <t>info@debeerring.be</t>
  </si>
  <si>
    <t>VBS 'De Beerring'</t>
  </si>
  <si>
    <t>directie1@debeerring.be</t>
  </si>
  <si>
    <t>directie@westakker.be</t>
  </si>
  <si>
    <t>directie@sbsdehoeksteen.be</t>
  </si>
  <si>
    <t>de-sterre@telenet.be</t>
  </si>
  <si>
    <t>directie@de-7sprong.be</t>
  </si>
  <si>
    <t>VLS HARTeLU(s)T, campus Kerkstraat</t>
  </si>
  <si>
    <t>directie@lettertrein.be</t>
  </si>
  <si>
    <t>directie@wereldwijzer.be</t>
  </si>
  <si>
    <t>info@gbsdeschans.be</t>
  </si>
  <si>
    <t>VBS De Wijngaard</t>
  </si>
  <si>
    <t>directie@vbsdewijngaard.be</t>
  </si>
  <si>
    <t>directie@vbsgrootvorst.be</t>
  </si>
  <si>
    <t>info@vbsmeerlaar.be</t>
  </si>
  <si>
    <t>info@gbseindhout.be</t>
  </si>
  <si>
    <t>info@basisschoolchristuskoning.be</t>
  </si>
  <si>
    <t>tristan.defebere@slhd.be</t>
  </si>
  <si>
    <t>VBS SLHD Sint-Leo - Sint-Pieters</t>
  </si>
  <si>
    <t>lies.haerynck@slhd.be</t>
  </si>
  <si>
    <t>tina.vanoost@slhd.be</t>
  </si>
  <si>
    <t>myriam.vercruysse@slhd.be</t>
  </si>
  <si>
    <t>info@sint-andreas-brugge.be</t>
  </si>
  <si>
    <t>info@sintpieter.net</t>
  </si>
  <si>
    <t>info@devaart.net</t>
  </si>
  <si>
    <t>directie@schoolloppem.be</t>
  </si>
  <si>
    <t>directie@deregenboogbeernem.be</t>
  </si>
  <si>
    <t>directeur@gemeenteschooldenotelaar.be</t>
  </si>
  <si>
    <t>info@baliebrugge.net</t>
  </si>
  <si>
    <t>directeur@dekiem.net</t>
  </si>
  <si>
    <t>directeur@desprong.net</t>
  </si>
  <si>
    <t>riet.lambrecht@3span.be</t>
  </si>
  <si>
    <t>sintjan.wingene@3span.be</t>
  </si>
  <si>
    <t>wildenburg.wingene@3span.be</t>
  </si>
  <si>
    <t>deregenboog.zwevezele@3span.be</t>
  </si>
  <si>
    <t>dehorizon.zwevezele@3span.be</t>
  </si>
  <si>
    <t>geert.vantyghem@sint-rembert.be</t>
  </si>
  <si>
    <t>patrick.vervaeck@3span.be</t>
  </si>
  <si>
    <t>annelies.devolder@3span.be</t>
  </si>
  <si>
    <t>sylvia.deschacht@sint-rembert.be</t>
  </si>
  <si>
    <t>sint-henricus@sint-rembert.be</t>
  </si>
  <si>
    <t>wijnendale@sint-rembert.be</t>
  </si>
  <si>
    <t>ine.holvoet@sint-rembert.be</t>
  </si>
  <si>
    <t>directie.dekreke@kortemark.be</t>
  </si>
  <si>
    <t>gvbstaden@staho.be</t>
  </si>
  <si>
    <t>directie@schoolhouthulst.be</t>
  </si>
  <si>
    <t>directie@kouterkind.be</t>
  </si>
  <si>
    <t>GBS klavertje vier Esen- Leke- Beerst</t>
  </si>
  <si>
    <t>vb.vladslo@belgacom.net</t>
  </si>
  <si>
    <t>vrijeschoolpervijze@telenet.be</t>
  </si>
  <si>
    <t>info@vbwoumen.be</t>
  </si>
  <si>
    <t>gemeenteschool.jonkershove@telenet.be</t>
  </si>
  <si>
    <t>info@spelenderwijs.be</t>
  </si>
  <si>
    <t>directeur@basisschoolgistelsesteenweg.be</t>
  </si>
  <si>
    <t>sint-lodewijkscollege@basisschooldoornstraat.be</t>
  </si>
  <si>
    <t>directeur@basisschoolzandstraat.be</t>
  </si>
  <si>
    <t>anne.dierickx@baslos.be</t>
  </si>
  <si>
    <t>secretariaat@de-triangel.be</t>
  </si>
  <si>
    <t>dorp.directie@sint-rembert.be</t>
  </si>
  <si>
    <t>stapsteen.directie@sint-rembert.be</t>
  </si>
  <si>
    <t>rebekka.buyse@klimtoren.be</t>
  </si>
  <si>
    <t>hetboompje@telenet.be</t>
  </si>
  <si>
    <t>secretariaat@vbshfamilie.be</t>
  </si>
  <si>
    <t>info@gravenbos.be</t>
  </si>
  <si>
    <t>directie@driespan.be</t>
  </si>
  <si>
    <t>directie@gbsdehorizon.be</t>
  </si>
  <si>
    <t>directie@gbsichtegem.be</t>
  </si>
  <si>
    <t>marjolijn.roets@sint-rembert.be</t>
  </si>
  <si>
    <t>deschatkist@vbsichtegem.be</t>
  </si>
  <si>
    <t>VBS De Driemaster</t>
  </si>
  <si>
    <t>directie.dedriemaster@sgsaeftinghe.be</t>
  </si>
  <si>
    <t>directie.margaretaschool@sgsaeftinghe.be</t>
  </si>
  <si>
    <t>directie.sintjansschool@sgsaeftinghe.be</t>
  </si>
  <si>
    <t>directie.heilighartschool@sgsaeftinghe.be</t>
  </si>
  <si>
    <t>directie@kantelberg.be</t>
  </si>
  <si>
    <t>lagere@sask.be</t>
  </si>
  <si>
    <t>directie@olvadetouwladder.be</t>
  </si>
  <si>
    <t>directie@demeersen.be</t>
  </si>
  <si>
    <t>directie@olvasteenbrugge.be</t>
  </si>
  <si>
    <t>directeur@terbunen.be</t>
  </si>
  <si>
    <t>info@vrijebasisschoolsijsele.be</t>
  </si>
  <si>
    <t>gemeenteschool@damme.be</t>
  </si>
  <si>
    <t>directie@olva-viven.be</t>
  </si>
  <si>
    <t>info@vbslapscheure.be</t>
  </si>
  <si>
    <t>directie@brugge-noord.be</t>
  </si>
  <si>
    <t>directie.delisblomme@sgsaeftinghe.be</t>
  </si>
  <si>
    <t>directie.roezemoes@sgsaeftinghe.be</t>
  </si>
  <si>
    <t>hetanker@knokke-heist.be</t>
  </si>
  <si>
    <t>directie.olvo@sgsaeftinghe.be</t>
  </si>
  <si>
    <t>info@zonnebloemoostende.be</t>
  </si>
  <si>
    <t>info@conscienceschool.be</t>
  </si>
  <si>
    <t>info@kroonlaan.be</t>
  </si>
  <si>
    <t>info@vermeylenschool.be</t>
  </si>
  <si>
    <t>cynthia.callebout@demorootjes.be</t>
  </si>
  <si>
    <t>info@zano.be</t>
  </si>
  <si>
    <t>directeur@lodo.be</t>
  </si>
  <si>
    <t>info@saso.be</t>
  </si>
  <si>
    <t>directie.kleuter@olvo-mariakerke.be</t>
  </si>
  <si>
    <t>info@saobasis.be</t>
  </si>
  <si>
    <t>directie@olvovuurtoren.be</t>
  </si>
  <si>
    <t>vbsdonbosco@skynet.be</t>
  </si>
  <si>
    <t>info@ibiswerk.be</t>
  </si>
  <si>
    <t>gbs.klavertje@dehaan.be</t>
  </si>
  <si>
    <t>directeur@gemeenteschoolzuienkerke.be</t>
  </si>
  <si>
    <t>heideschool@scarlet.be</t>
  </si>
  <si>
    <t>jozefschoolmiddelkerke@gmail.com</t>
  </si>
  <si>
    <t>dezandloper@middelkerke.be</t>
  </si>
  <si>
    <t>patricia.hauweele@middelkerke.be</t>
  </si>
  <si>
    <t>directie@stjolo.be</t>
  </si>
  <si>
    <t>info@stellamarisnieuwpoort.be</t>
  </si>
  <si>
    <t>info@depagaaier.be</t>
  </si>
  <si>
    <t>directie@vbsoostduinkerke.be</t>
  </si>
  <si>
    <t>gemeenteschool@oostduinkerke.be</t>
  </si>
  <si>
    <t>info@deark-koksijde.be</t>
  </si>
  <si>
    <t>gemeenteschool@koksijde.be</t>
  </si>
  <si>
    <t>gemeenteschool@depanne.be</t>
  </si>
  <si>
    <t>directie.steenkerke@kustenpolder.be</t>
  </si>
  <si>
    <t>marieke.stubbe@dedroomvlieger.be</t>
  </si>
  <si>
    <t>GVBS.Beauvoorde@skynet.be</t>
  </si>
  <si>
    <t>school.houtem@telenet.be</t>
  </si>
  <si>
    <t>damiaanschool@kbkscholen.be</t>
  </si>
  <si>
    <t>VBS Sint-Theresia</t>
  </si>
  <si>
    <t>sint.theresia@kbkscholen.be</t>
  </si>
  <si>
    <t>sacn.basis@telenet.be</t>
  </si>
  <si>
    <t>tfort@kbkscholen.be</t>
  </si>
  <si>
    <t>sint.jozef@kbkscholen.be</t>
  </si>
  <si>
    <t>olv.vlaanderen@kbkscholen.be</t>
  </si>
  <si>
    <t>sofie.eggermont@kinderlandweb.be</t>
  </si>
  <si>
    <t>sint.paulus@kbkscholen.be</t>
  </si>
  <si>
    <t>directie@vcsm.be</t>
  </si>
  <si>
    <t>directie@rodenburgschool.be</t>
  </si>
  <si>
    <t>directie@biekorfje.be</t>
  </si>
  <si>
    <t>directie@destap.be</t>
  </si>
  <si>
    <t>directie@vbsrekkem.be</t>
  </si>
  <si>
    <t>vbsbellegem@telenet.be</t>
  </si>
  <si>
    <t>directie@vbsotegem.be</t>
  </si>
  <si>
    <t>info@vbsving.be</t>
  </si>
  <si>
    <t>info@vba.be</t>
  </si>
  <si>
    <t>info@vbsheirweg.be</t>
  </si>
  <si>
    <t>info@groenepoortje.be</t>
  </si>
  <si>
    <t>info@debergop.be</t>
  </si>
  <si>
    <t>ksrugge@gmail.com</t>
  </si>
  <si>
    <t>directie@vbs-avelgem.be</t>
  </si>
  <si>
    <t>ks.bossuit@gmail.com</t>
  </si>
  <si>
    <t>directie@bsdepolyglot.be</t>
  </si>
  <si>
    <t>directie@vbsmoen.be</t>
  </si>
  <si>
    <t>bart.desmet@gszwevegem.be</t>
  </si>
  <si>
    <t>directie@sint-jansschool.net</t>
  </si>
  <si>
    <t>basisschoolvlam@telenet.be</t>
  </si>
  <si>
    <t>directie@sint-joris.net</t>
  </si>
  <si>
    <t>directie@blijdhove.be</t>
  </si>
  <si>
    <t>binnenhof53@blijdhove-binnenhof.be</t>
  </si>
  <si>
    <t>directie@wijnberg.be</t>
  </si>
  <si>
    <t>info@gbswevelgem.be</t>
  </si>
  <si>
    <t>directie@vklsbissegem.be</t>
  </si>
  <si>
    <t>kleuter.gullegem@telenet.be</t>
  </si>
  <si>
    <t>lagereschool.gullegem@telenet.be</t>
  </si>
  <si>
    <t>dirk.wylin@gulleboom.be</t>
  </si>
  <si>
    <t>Bamo@moorsele.be</t>
  </si>
  <si>
    <t>directie.ledegem@moorsledegem.be</t>
  </si>
  <si>
    <t>directie.rollegem@moorsledegem.be</t>
  </si>
  <si>
    <t>directie.slyps@moorsledegem.be</t>
  </si>
  <si>
    <t>Gemeentelijke Basisschool De Regenboog</t>
  </si>
  <si>
    <t>info@regenbooggeluveld.be</t>
  </si>
  <si>
    <t>info@debiesweide.be</t>
  </si>
  <si>
    <t>Gemeentelijke Basisschool De Zonnebloem</t>
  </si>
  <si>
    <t>info@gbsdezonnebloem.be</t>
  </si>
  <si>
    <t>info@dewijzer.be</t>
  </si>
  <si>
    <t>directie.moorslede@moorsledegem.be</t>
  </si>
  <si>
    <t>info@gbsklavertjevier.be</t>
  </si>
  <si>
    <t>tommy.vansteenwinkel@prizma.be</t>
  </si>
  <si>
    <t>directie.vincentiusschool@telenet.be</t>
  </si>
  <si>
    <t>koffiestraat@vbsspesnostra.be</t>
  </si>
  <si>
    <t>Vrije Basisschool De Watermolen</t>
  </si>
  <si>
    <t>jo.vermeulen@heule-watermolen.be</t>
  </si>
  <si>
    <t>schoolstraat@vbsspesnostra.be</t>
  </si>
  <si>
    <t>mieke.blomme@vbsspesnostra.be</t>
  </si>
  <si>
    <t>directie@centrumschool.be</t>
  </si>
  <si>
    <t>vbs.stmichiel@vrijescholenkuurne.be</t>
  </si>
  <si>
    <t>vbs.stpieter@vrijescholenkuurne.be</t>
  </si>
  <si>
    <t>leen.pison@harelbeke.be</t>
  </si>
  <si>
    <t>sbzuid@harelbeke.be</t>
  </si>
  <si>
    <t>directeur@mariaschoolharelbeke.be</t>
  </si>
  <si>
    <t>directeur@basisschoolbelgiek.be</t>
  </si>
  <si>
    <t>info@sintlodewijk.org</t>
  </si>
  <si>
    <t>de.beuk@deerlijk.be</t>
  </si>
  <si>
    <t>directie.desselgem@ko-dewegwijzer.be</t>
  </si>
  <si>
    <t>info@vijve.be</t>
  </si>
  <si>
    <t>info@beveren-leie.be</t>
  </si>
  <si>
    <t>directie.beveren-leie@ko-dewegwijzer.be</t>
  </si>
  <si>
    <t>VBS Het Vlinderbos</t>
  </si>
  <si>
    <t>info@hetvlinderbos.be</t>
  </si>
  <si>
    <t>directie@vbsdewingerd.be</t>
  </si>
  <si>
    <t>0494-87.87.92</t>
  </si>
  <si>
    <t>directie.sew@moorsledegem.be</t>
  </si>
  <si>
    <t>VBS Prizma De Wegwijzer</t>
  </si>
  <si>
    <t>directie@gbs-dewingerd.be</t>
  </si>
  <si>
    <t>directie@vbsmandelbloesem.be</t>
  </si>
  <si>
    <t>directie@springeling.be</t>
  </si>
  <si>
    <t>GBS De WegWijzer</t>
  </si>
  <si>
    <t>info@dewegwijzer.be</t>
  </si>
  <si>
    <t>info@vbsmikado.be</t>
  </si>
  <si>
    <t>directie.keukeldam-sintpetrus@ko-dewegwijzer.be</t>
  </si>
  <si>
    <t>directie.duizendpluspoot@ko-dewegwijzer.be</t>
  </si>
  <si>
    <t>directie.gaverkecollege@ko-dewegwijzer.be</t>
  </si>
  <si>
    <t>directie.nieuwenhove@ko-dewegwijzer.be</t>
  </si>
  <si>
    <t>directie.biestjager@ko-dewegwijzer.be</t>
  </si>
  <si>
    <t>info@torenhofschool.be</t>
  </si>
  <si>
    <t>info@devliegeraar.be</t>
  </si>
  <si>
    <t>directie@sbsdebrug.be</t>
  </si>
  <si>
    <t>vikingschool@arkorum.be</t>
  </si>
  <si>
    <t>demozaiek@telenet.be</t>
  </si>
  <si>
    <t>tania.verbeke@arkorum.be</t>
  </si>
  <si>
    <t>nadine.witdouck@arkorum.be</t>
  </si>
  <si>
    <t>sint.jozef@arkorum.be</t>
  </si>
  <si>
    <t>directie.sint-lutgart@arkorum.be</t>
  </si>
  <si>
    <t>gerdi.casier@arkorum.be</t>
  </si>
  <si>
    <t>brecht.vanmullem@sbsdevlieger.be</t>
  </si>
  <si>
    <t>gvb.rumbeke@telenet.be</t>
  </si>
  <si>
    <t>sintlodewijk@arkorum.be</t>
  </si>
  <si>
    <t>info@zilverbergschool.be</t>
  </si>
  <si>
    <t>ark@arkorum.be</t>
  </si>
  <si>
    <t>gvboostnieuwkerke@staho.be</t>
  </si>
  <si>
    <t>directie@geho.be</t>
  </si>
  <si>
    <t>demozaiek@staho.be</t>
  </si>
  <si>
    <t>deboomgaard@arkorum.be</t>
  </si>
  <si>
    <t>nadine.vanwalleghem@arkorum.be</t>
  </si>
  <si>
    <t>jan.dedecker@gbsardooie.be</t>
  </si>
  <si>
    <t>elsdeclerck@sgfv.be</t>
  </si>
  <si>
    <t>directie@kleuterschool-sintlutgardis.be</t>
  </si>
  <si>
    <t>evarubens@sgfv.be</t>
  </si>
  <si>
    <t>directie@basisschoolpit.be</t>
  </si>
  <si>
    <t>lievedewitte@sgfv.be</t>
  </si>
  <si>
    <t>info@vbstnieuwland.be</t>
  </si>
  <si>
    <t>info@vbsheiligefamilie.be</t>
  </si>
  <si>
    <t>vbs.zeppelin@vbszeppelin.be</t>
  </si>
  <si>
    <t>directie@veldschool.be</t>
  </si>
  <si>
    <t>smzil@cdi-ieper.be</t>
  </si>
  <si>
    <t>mia.ingelaere@cdi-ieper.be</t>
  </si>
  <si>
    <t>sintjozef@cdi-ieper.be</t>
  </si>
  <si>
    <t>immabasis@cdi-ieper.be</t>
  </si>
  <si>
    <t>capucienen@cdi-ieper.be</t>
  </si>
  <si>
    <t>schoolsintjan@cdi-ieper.be</t>
  </si>
  <si>
    <t>augustijnen@cdi-ieper.be</t>
  </si>
  <si>
    <t>info@vbsdikkebus.be</t>
  </si>
  <si>
    <t>gbsbikschote@langemark-poelkapelle.be</t>
  </si>
  <si>
    <t>vbs@masj.be</t>
  </si>
  <si>
    <t>directie@deooievaar.info</t>
  </si>
  <si>
    <t>directie@gvbboezinge.be</t>
  </si>
  <si>
    <t>info@vbswijtschate.be</t>
  </si>
  <si>
    <t>loker.deklijte.kemmel@sirh.be</t>
  </si>
  <si>
    <t>directie@vbsnieuwkerke.be</t>
  </si>
  <si>
    <t>school@dezafant.be</t>
  </si>
  <si>
    <t>vbsreningelst@kbrp.be</t>
  </si>
  <si>
    <t>vbswestouter@kbrp.be</t>
  </si>
  <si>
    <t>info@gvbvlamertinge.be</t>
  </si>
  <si>
    <t>st.benpop@kbrp.be</t>
  </si>
  <si>
    <t>vbswatou@kbrp.be</t>
  </si>
  <si>
    <t>vbsabele@kbrp.be</t>
  </si>
  <si>
    <t>vbsvleteren@kbrp.be</t>
  </si>
  <si>
    <t>vbsonzeark@kbrp.be</t>
  </si>
  <si>
    <t>vbsdekrekel@kbrp.be</t>
  </si>
  <si>
    <t>vbsdelibel@telenet.be</t>
  </si>
  <si>
    <t>vbsproven@kbrp.be</t>
  </si>
  <si>
    <t>despiegel.dir@onderwijs.gent.be</t>
  </si>
  <si>
    <t>detriangel.dir@onderwijs.gent.be</t>
  </si>
  <si>
    <t>trappenhuis.dir@onderwijs.gent.be</t>
  </si>
  <si>
    <t>piramide.dir@onderwijs.gent.be</t>
  </si>
  <si>
    <t>dialoog.dir@onderwijs.gent.be</t>
  </si>
  <si>
    <t>deharp.dir@onderwijs.gent.be</t>
  </si>
  <si>
    <t>demuze.dir@onderwijs.gent.be</t>
  </si>
  <si>
    <t>delotus.dir@onderwijs.gent.be</t>
  </si>
  <si>
    <t>dvanmonckhoven.dir@onderwijs.gent.be</t>
  </si>
  <si>
    <t>defeniks.dir@onderwijs.gent.be</t>
  </si>
  <si>
    <t>directie@basisschoolcrombeen.be</t>
  </si>
  <si>
    <t>directie@spdewonderboom.be</t>
  </si>
  <si>
    <t>kleuterschool@klim.be</t>
  </si>
  <si>
    <t>stadspoort.dir@onderwijs.gent.be</t>
  </si>
  <si>
    <t>terleie.dir@onderwijs.gent.be</t>
  </si>
  <si>
    <t>vlom@skynet.be</t>
  </si>
  <si>
    <t>victorcarpentier.dir@onderwijs.gent.be</t>
  </si>
  <si>
    <t>frlaurent.dir@onderwijs.gent.be</t>
  </si>
  <si>
    <t>directie@sint-bavo.be</t>
  </si>
  <si>
    <t>basisschool@demozaiek.be</t>
  </si>
  <si>
    <t>anne.vereecken@schoolklimrek.be</t>
  </si>
  <si>
    <t>directie.deboomhut@gmail.com</t>
  </si>
  <si>
    <t>info@mijnschool.be</t>
  </si>
  <si>
    <t>directie@spsmidse.be</t>
  </si>
  <si>
    <t>stpieters@telenet.be</t>
  </si>
  <si>
    <t>regenboog.dir@onderwijs.gent.be</t>
  </si>
  <si>
    <t>viviane.vanmossevelde@edugo.be</t>
  </si>
  <si>
    <t>christine.lafaut@edugo.be</t>
  </si>
  <si>
    <t>depanda.dir@onderwijs.gent.be</t>
  </si>
  <si>
    <t>gbs.belzele@sgevergem.be</t>
  </si>
  <si>
    <t>directie@vbsfranciscusevergem.be</t>
  </si>
  <si>
    <t>directie@vbs-braambos.be</t>
  </si>
  <si>
    <t>directie@dekrekel.net</t>
  </si>
  <si>
    <t>directie@coconrieme.be</t>
  </si>
  <si>
    <t>directie@vb-dekleineprins.be</t>
  </si>
  <si>
    <t>directie@sloverslag.be</t>
  </si>
  <si>
    <t>dorp@slw.be</t>
  </si>
  <si>
    <t>info@slw.be</t>
  </si>
  <si>
    <t>directie@desprankel.be</t>
  </si>
  <si>
    <t>info@deweg-wijzer.be</t>
  </si>
  <si>
    <t>directie@depalster.net</t>
  </si>
  <si>
    <t>vlinderdreef@moerbeke.be</t>
  </si>
  <si>
    <t>directie@toermalijn.be</t>
  </si>
  <si>
    <t>directie@bsdriebeuken.be</t>
  </si>
  <si>
    <t>info@7-sprong.be</t>
  </si>
  <si>
    <t>directie@bstuimelaar.be</t>
  </si>
  <si>
    <t>directie@gvbsdolfijn.be</t>
  </si>
  <si>
    <t>directie@duizendvoet.be</t>
  </si>
  <si>
    <t>directie@boskesschool.be</t>
  </si>
  <si>
    <t>directie@basisschoolheiende.be</t>
  </si>
  <si>
    <t>directie@basisschooloudenbos.be</t>
  </si>
  <si>
    <t>directie@basisschoolbengel.be</t>
  </si>
  <si>
    <t>directie@veertjesplein.net</t>
  </si>
  <si>
    <t>directie@olvc-lokeren.be</t>
  </si>
  <si>
    <t>directie@gvbsdoorslaar.be</t>
  </si>
  <si>
    <t>toverberg.dir@onderwijs.gent.be</t>
  </si>
  <si>
    <t>geert.van.malderen@sintjv.be</t>
  </si>
  <si>
    <t>katleen.dejonckheere@sintjv.be</t>
  </si>
  <si>
    <t>directie@vbwonderwijs.be</t>
  </si>
  <si>
    <t>directie@basisschoolpiusx.be</t>
  </si>
  <si>
    <t>stjozef@vbs-lochristi.be</t>
  </si>
  <si>
    <t>directie@sintelooischool.be</t>
  </si>
  <si>
    <t>basisschool.heikant@telenet.be</t>
  </si>
  <si>
    <t>secretariaat.piusxbasis@kaozele.be</t>
  </si>
  <si>
    <t>directie@dekleuterkouterzele.be</t>
  </si>
  <si>
    <t>info@gszele.be</t>
  </si>
  <si>
    <t>vrijebasis.grembergen@skynet.be</t>
  </si>
  <si>
    <t>gemeenteschool.grembergen@dendermonde.be</t>
  </si>
  <si>
    <t>heiligefamilie@kohamme.be</t>
  </si>
  <si>
    <t>info@sintannaschool-hamme.be</t>
  </si>
  <si>
    <t>sintpieter@kohamme.be</t>
  </si>
  <si>
    <t>zogge@kohamme.be</t>
  </si>
  <si>
    <t>GKS Ondersteboven</t>
  </si>
  <si>
    <t>kleuterschoolondersteboven@hamme.be</t>
  </si>
  <si>
    <t>directie@basisschool-elversele.be</t>
  </si>
  <si>
    <t>directiededobbelsteen@hamme.be</t>
  </si>
  <si>
    <t>directie@gvbsifrawa.be</t>
  </si>
  <si>
    <t>info@sintlutgart.be</t>
  </si>
  <si>
    <t>info@deritsheuvel.be</t>
  </si>
  <si>
    <t>christel.deck@scs-sinaai.be</t>
  </si>
  <si>
    <t>tinel@scs-sinaai.be</t>
  </si>
  <si>
    <t>martine.devusser@wetteren.be</t>
  </si>
  <si>
    <t>gertrudisbasisschool@skynet.be</t>
  </si>
  <si>
    <t>info@lagereschooltenede.be</t>
  </si>
  <si>
    <t>directie@despelewei.be</t>
  </si>
  <si>
    <t>hetbelleveer@olvts.be</t>
  </si>
  <si>
    <t>secretariaat@sportbasisschool.be</t>
  </si>
  <si>
    <t>kleurdoos.dir@onderwijs.gent.be</t>
  </si>
  <si>
    <t>olvcledeberg.directie@gmail.com</t>
  </si>
  <si>
    <t>aline.noyelle@sancta-maria-gentbrugge.be</t>
  </si>
  <si>
    <t>directie@sint-gregoriuscollege.be</t>
  </si>
  <si>
    <t>henridhaese.dir@onderwijs.gent.be</t>
  </si>
  <si>
    <t>sportschool@onderwijs.gent.be</t>
  </si>
  <si>
    <t>info@pausjohannescollege.be</t>
  </si>
  <si>
    <t>info@sint-michielsschool.be</t>
  </si>
  <si>
    <t>gilko@merelbeke.be</t>
  </si>
  <si>
    <t>directeur@sfb-melle.be</t>
  </si>
  <si>
    <t>dir.lo@collegemelle.be</t>
  </si>
  <si>
    <t>directie@gbsmelle.be</t>
  </si>
  <si>
    <t>directie@visitatiebottelare.be</t>
  </si>
  <si>
    <t>directie@sgdegraankorrel.be</t>
  </si>
  <si>
    <t>jorisraemaekers@gmail.com</t>
  </si>
  <si>
    <t>els.francois@oosterzele.be</t>
  </si>
  <si>
    <t>directie@vbsscheldewindeke.be</t>
  </si>
  <si>
    <t>directie@vbsdebloesem.be</t>
  </si>
  <si>
    <t>r.vanlimbergen@telenet.be</t>
  </si>
  <si>
    <t>GBS De Zonnevlier</t>
  </si>
  <si>
    <t>directie@dezonnevlier.be</t>
  </si>
  <si>
    <t>directie@wimpelke.be</t>
  </si>
  <si>
    <t>info@gsdewindwijzer.be</t>
  </si>
  <si>
    <t>directie@vrijebasisschoollaarne.be</t>
  </si>
  <si>
    <t>directie@sintdenijs.be</t>
  </si>
  <si>
    <t>dekleurenboog@olvts.be</t>
  </si>
  <si>
    <t>kleuterschool.st.maarten@telenet.be</t>
  </si>
  <si>
    <t>vrijebasisschoolmoorsel@skynet.be</t>
  </si>
  <si>
    <t>bsp@sjcaalst.be</t>
  </si>
  <si>
    <t>directeur.bseikstraat@sjcaalst.be</t>
  </si>
  <si>
    <t>smi_moorselbaan@skynet.be</t>
  </si>
  <si>
    <t>smi.lagereschool@telenet.be</t>
  </si>
  <si>
    <t>sbs.notelaar@aalst.be</t>
  </si>
  <si>
    <t>sbs.binnenstraat@aalst.be</t>
  </si>
  <si>
    <t>sks.klaproosje@aalst.be</t>
  </si>
  <si>
    <t>directie@vbsdevlieger.be</t>
  </si>
  <si>
    <t>sbs.hofstade@aalst.be</t>
  </si>
  <si>
    <t>gemeenteschool.schoonaarde@dendermonde.be</t>
  </si>
  <si>
    <t>basisschool@romerocollege.be</t>
  </si>
  <si>
    <t>VBS HEHAschool</t>
  </si>
  <si>
    <t>visitatie.baasrode@telenet.be</t>
  </si>
  <si>
    <t>vbs.buggenhout@vincentrum.be</t>
  </si>
  <si>
    <t>info@vbsopstal.be</t>
  </si>
  <si>
    <t>info@kleuterschoolopdorp.be</t>
  </si>
  <si>
    <t>directie@depupil.be</t>
  </si>
  <si>
    <t>gemeenteschool@lebbeke.be</t>
  </si>
  <si>
    <t>directie@minnestraal.be</t>
  </si>
  <si>
    <t>directie@vbswieze.be</t>
  </si>
  <si>
    <t>sbs.herdersem@aalst.be</t>
  </si>
  <si>
    <t>VBS Herdersem</t>
  </si>
  <si>
    <t>directie@vsherdersem.be</t>
  </si>
  <si>
    <t>sbs.moorsel@aalst.be</t>
  </si>
  <si>
    <t>ikke@sbsninove.be</t>
  </si>
  <si>
    <t>dehazelaar@sbsninove.be</t>
  </si>
  <si>
    <t>VBS Hartencollege Basisonderwijs</t>
  </si>
  <si>
    <t>VBS Hartencollege Onderwijslaan</t>
  </si>
  <si>
    <t>info.bon@hartencollege.be</t>
  </si>
  <si>
    <t>VBS Hartencollege Meerbeke</t>
  </si>
  <si>
    <t>info.bas@hartencollege.be</t>
  </si>
  <si>
    <t>directeur@smserpe.be</t>
  </si>
  <si>
    <t>vbsmere@yahoo.com</t>
  </si>
  <si>
    <t>secretariaat@basisschooldelinde.be</t>
  </si>
  <si>
    <t>directie@vbsdestip.be</t>
  </si>
  <si>
    <t>directie@deluchtballon.be</t>
  </si>
  <si>
    <t>directeur@dezilverberk.be</t>
  </si>
  <si>
    <t>directie@debloesem.net</t>
  </si>
  <si>
    <t>directie@vbsaaigem.be</t>
  </si>
  <si>
    <t>tlanduiterke@skynet.be</t>
  </si>
  <si>
    <t>directie@welle.be</t>
  </si>
  <si>
    <t>gemeenteschoolwelle@telenet.be</t>
  </si>
  <si>
    <t>GBS Windekind</t>
  </si>
  <si>
    <t>directie@vbsdeftinge.be</t>
  </si>
  <si>
    <t>vbb@telenet.be</t>
  </si>
  <si>
    <t>directeur@gbs.erpe-mere.be</t>
  </si>
  <si>
    <t>info@vbssintkatrien.be</t>
  </si>
  <si>
    <t>magy.vandaele@gkslierde.be</t>
  </si>
  <si>
    <t>directeur@schooldekei.be</t>
  </si>
  <si>
    <t>directie@tschoolke.be</t>
  </si>
  <si>
    <t>vks.madeliefje@hotmail.com</t>
  </si>
  <si>
    <t>st-lutgardisschool@telenet.be</t>
  </si>
  <si>
    <t>GBS SBS Zottegem De Kleine Planeet</t>
  </si>
  <si>
    <t>09-361.02.04</t>
  </si>
  <si>
    <t>info@schoolvelzeke.be</t>
  </si>
  <si>
    <t>info@basisschoolhundelgem.be</t>
  </si>
  <si>
    <t>basisschoolsmo@gmail.com</t>
  </si>
  <si>
    <t>thierry.rouckhout@hetgroenelilare.be</t>
  </si>
  <si>
    <t>kleuterschool-valkenberg@skynet.be</t>
  </si>
  <si>
    <t>info@gbsbrakel.be</t>
  </si>
  <si>
    <t>directeurschoolhorebeke@gmail.com</t>
  </si>
  <si>
    <t>felix.aelvoet@scholensgvla.be</t>
  </si>
  <si>
    <t>directie@dekleinereus.be</t>
  </si>
  <si>
    <t>directiedestart@kluisbergen.be</t>
  </si>
  <si>
    <t>nancy.vanderstraeten@kbonet.be</t>
  </si>
  <si>
    <t>nathalie.dekeyzer@kbonet.be</t>
  </si>
  <si>
    <t>thomas.vandenberghe@kbonet.be</t>
  </si>
  <si>
    <t>info.kbocollege@kbonet.be</t>
  </si>
  <si>
    <t>info.kboename@kbonet.be</t>
  </si>
  <si>
    <t>info.kbomaterwelden@kbonet.be</t>
  </si>
  <si>
    <t>info.kbobevere@kbonet.be</t>
  </si>
  <si>
    <t>administratie@basisschoolzwijnaarde.be</t>
  </si>
  <si>
    <t>info@vbs-depinte.be</t>
  </si>
  <si>
    <t>directie@gemeenteschooldepinte.be</t>
  </si>
  <si>
    <t>directie@vbszevergem.be</t>
  </si>
  <si>
    <t>directie@vbsnazareth.be</t>
  </si>
  <si>
    <t>info@vbseke.be</t>
  </si>
  <si>
    <t>devliegenier@telenet.be</t>
  </si>
  <si>
    <t>vermeiren.helene@gbsdevierklaver.be</t>
  </si>
  <si>
    <t>directie.vbdedolfijn@sgkruizinga.be</t>
  </si>
  <si>
    <t>school@vbszderegenboog.be</t>
  </si>
  <si>
    <t>hethukkelpad@telenet.be</t>
  </si>
  <si>
    <t>info@deweidewereld.be</t>
  </si>
  <si>
    <t>directie.vbkruishoutem@sgkruizinga.be</t>
  </si>
  <si>
    <t>directie.kleuterschoolhetnest@sgkruizinga.be</t>
  </si>
  <si>
    <t>directie@gemeenteschoolzulte.be</t>
  </si>
  <si>
    <t>secretariaat@thinkelpad.be</t>
  </si>
  <si>
    <t>info@vbsdesterrenboom.be</t>
  </si>
  <si>
    <t>gbsdekouter@wortegem-petegem.be</t>
  </si>
  <si>
    <t>info@driessprong.be</t>
  </si>
  <si>
    <t>directie@shpetegem.be</t>
  </si>
  <si>
    <t>klaverdries.dir@onderwijs.gent.be</t>
  </si>
  <si>
    <t>directie@donboscobaarle.be</t>
  </si>
  <si>
    <t>directie@vuurtorendrongen.be</t>
  </si>
  <si>
    <t>westerhem.dir@onderwijs.gent.be</t>
  </si>
  <si>
    <t>directie@spsdw.be</t>
  </si>
  <si>
    <t>directie@vbs-latem-deurle.be</t>
  </si>
  <si>
    <t>directie@basisschoolsimonnet.be</t>
  </si>
  <si>
    <t>directie.gerolf@op-weg.be</t>
  </si>
  <si>
    <t>directie.paulus@op-weg.be</t>
  </si>
  <si>
    <t>secretariaat.wilgennest@deinze.be</t>
  </si>
  <si>
    <t>schoollotenhulle@taborscholen.be</t>
  </si>
  <si>
    <t>jan.sierens@op-weg.be</t>
  </si>
  <si>
    <t>contact@medardus.op-weg.be</t>
  </si>
  <si>
    <t>leen.smets@coltd.be</t>
  </si>
  <si>
    <t>directie.sintantonius@coltd.be</t>
  </si>
  <si>
    <t>VBS Wegel A</t>
  </si>
  <si>
    <t>info.dewegel@coltd.be</t>
  </si>
  <si>
    <t>debrug.dir@onderwijs.gent.be</t>
  </si>
  <si>
    <t>directie.lager@sintlievenkolegem.be</t>
  </si>
  <si>
    <t>directie.kleuter@sintlievenkolegem.be</t>
  </si>
  <si>
    <t>directie@bsvm.be</t>
  </si>
  <si>
    <t>directeur@gbslievegem.be</t>
  </si>
  <si>
    <t>directie@kleuterschoolvinderhoute.be</t>
  </si>
  <si>
    <t>schoolbeke@telenet.be</t>
  </si>
  <si>
    <t>directie@basisschooloostwinkel.be</t>
  </si>
  <si>
    <t>gbs.sleidinge@sgevergem.be</t>
  </si>
  <si>
    <t>directie@delieve.be</t>
  </si>
  <si>
    <t>directie@kersenpitje.be</t>
  </si>
  <si>
    <t>gbsbassevelde@assenede.be</t>
  </si>
  <si>
    <t>directie@vbsdekameleon.be</t>
  </si>
  <si>
    <t>info@vbsdeschakel.be</t>
  </si>
  <si>
    <t>directie@vbsdespringplank.be</t>
  </si>
  <si>
    <t>directie@kleuterschooldekangoeroe.be</t>
  </si>
  <si>
    <t>dekleuterark@maricolen.be</t>
  </si>
  <si>
    <t>karim.hermie@maricolen.be</t>
  </si>
  <si>
    <t>vbsdeparel@maricolen.be</t>
  </si>
  <si>
    <t>vbsdeark1@maricolen.be</t>
  </si>
  <si>
    <t>directie@depapaver.be</t>
  </si>
  <si>
    <t>buitengewone.jozef@telenet.be</t>
  </si>
  <si>
    <t>info@klimopschoolwoluwe.be</t>
  </si>
  <si>
    <t>Agnes.Luyckx@telenet.be</t>
  </si>
  <si>
    <t>info@svbulo.be</t>
  </si>
  <si>
    <t>stefan@bubao.be</t>
  </si>
  <si>
    <t>koen.bellemans@inkendaal.be</t>
  </si>
  <si>
    <t>info.k4@kov.be</t>
  </si>
  <si>
    <t>directie.oase@sovilvoorde.be</t>
  </si>
  <si>
    <t>katrien.vanweyenberg@moza-ik.be</t>
  </si>
  <si>
    <t>parcivalschool@parcivalschool.be</t>
  </si>
  <si>
    <t>basisonderwijs@koca.be</t>
  </si>
  <si>
    <t>ziekenhuisschool.basis@leerexpert.be</t>
  </si>
  <si>
    <t>augustleyweg4@leerexpert.be</t>
  </si>
  <si>
    <t>augustleyweg10@leerexpert.be</t>
  </si>
  <si>
    <t>augustleyweg14@leerexpert.be</t>
  </si>
  <si>
    <t>het.sas@cksa.be</t>
  </si>
  <si>
    <t>directie@bulohetveer.be</t>
  </si>
  <si>
    <t>burchtseweel.basis@leerexpert.be</t>
  </si>
  <si>
    <t>jozefvanpoppelstraat@leerexpert.be</t>
  </si>
  <si>
    <t>directie@bulokk.be</t>
  </si>
  <si>
    <t>st.raf@telenet.be</t>
  </si>
  <si>
    <t>dullingen.basis@leerexpert.be</t>
  </si>
  <si>
    <t>bubao@olo.be</t>
  </si>
  <si>
    <t>erwin.v.nispen@berkenbeek.be</t>
  </si>
  <si>
    <t>schotensesteenweg256@leerexpert.be</t>
  </si>
  <si>
    <t>directie@openluchtschooldennenhof.be</t>
  </si>
  <si>
    <t>info@giblo.be</t>
  </si>
  <si>
    <t>directie.saigosterrenbos@gemeentemol.be</t>
  </si>
  <si>
    <t>sbs.saio@geel.be</t>
  </si>
  <si>
    <t>directie@bubaoderegenboog.be</t>
  </si>
  <si>
    <t>info@schoolterelst.be</t>
  </si>
  <si>
    <t>schooldemerode.info@ankerwijs.be</t>
  </si>
  <si>
    <t>blo.puurs@sjabi.be</t>
  </si>
  <si>
    <t>directie@berkenboom-mozaiek.be</t>
  </si>
  <si>
    <t>directie@jonatan.be</t>
  </si>
  <si>
    <t>klim-op@cksa.be</t>
  </si>
  <si>
    <t>sintrafael@sgkei.be</t>
  </si>
  <si>
    <t>directie@denankerblo.be</t>
  </si>
  <si>
    <t>directie@bubaodevlinder.be</t>
  </si>
  <si>
    <t>geertrui.raye@windekindleuven.be</t>
  </si>
  <si>
    <t>damiaan.ovaere@teb.ksleuven.be</t>
  </si>
  <si>
    <t>directie@tendesselaer.be</t>
  </si>
  <si>
    <t>katrien.strauven@ganspoel.be</t>
  </si>
  <si>
    <t>secrt.blo@img-heist.be</t>
  </si>
  <si>
    <t>info@damiaanschool.be</t>
  </si>
  <si>
    <t>warandeschool@ksdiest.be</t>
  </si>
  <si>
    <t>bubao.bremberg@telenet.be</t>
  </si>
  <si>
    <t>directie@slomariadal.be</t>
  </si>
  <si>
    <t>directie@bubaodeoogappel.be</t>
  </si>
  <si>
    <t>school.delinde@scarlet.be</t>
  </si>
  <si>
    <t>info@buidtelberg.be</t>
  </si>
  <si>
    <t>info@st-elisabethschool.be</t>
  </si>
  <si>
    <t>noella.schildermans@pallieterschool.be</t>
  </si>
  <si>
    <t>info@sima-genk.be</t>
  </si>
  <si>
    <t>directie@mozaiekplus.be</t>
  </si>
  <si>
    <t>rob.segers@dilsen-stokkem.be</t>
  </si>
  <si>
    <t>directie.deboemerang@dekubus-bree.be</t>
  </si>
  <si>
    <t>administratie@zonnestraal-tongeren.be</t>
  </si>
  <si>
    <t>klavertje3@klavertje3.net</t>
  </si>
  <si>
    <t>info@eymardschool.be</t>
  </si>
  <si>
    <t>directie@blo-hds.be</t>
  </si>
  <si>
    <t>directie@debrugberingen.be</t>
  </si>
  <si>
    <t>blo@sint-rembert.be</t>
  </si>
  <si>
    <t>karen.ollevier@klimopdiksmuide.be</t>
  </si>
  <si>
    <t>directie@noordveld.be</t>
  </si>
  <si>
    <t>directie@zonnehart.be</t>
  </si>
  <si>
    <t>directie.devuurtoren@sgsaeftinghe.be</t>
  </si>
  <si>
    <t>heilig-hartschool@telenet.be</t>
  </si>
  <si>
    <t>directie@strandloper.be</t>
  </si>
  <si>
    <t>brugje@kustenpolder.be</t>
  </si>
  <si>
    <t>school@bemok.be</t>
  </si>
  <si>
    <t>bubao@kindervriend.be</t>
  </si>
  <si>
    <t>frank.dooms@klimopzwevegem.be</t>
  </si>
  <si>
    <t>administratie@buloblijdhove.be</t>
  </si>
  <si>
    <t>els.roelstraete@dewaterlelieschool.be</t>
  </si>
  <si>
    <t>directie@kimsam.net</t>
  </si>
  <si>
    <t>directie.zonneburcht@ko-dewegwijzer.be</t>
  </si>
  <si>
    <t>directie.bubaosir@fracarita.org</t>
  </si>
  <si>
    <t>directie.dehagewinde@arkorum.be</t>
  </si>
  <si>
    <t>directie@blo-devlinder.be</t>
  </si>
  <si>
    <t>hetvlot@cdi-ieper.be</t>
  </si>
  <si>
    <t>klimrank@kbrp.be</t>
  </si>
  <si>
    <t>geertruis@oc-nieuwevaart.be</t>
  </si>
  <si>
    <t>school@rozemarijn.org</t>
  </si>
  <si>
    <t>info@ivio-salvator.be</t>
  </si>
  <si>
    <t>bubao@sintlievenspoort.be</t>
  </si>
  <si>
    <t>ziekenhuisschool.bao.directeur@onderwijs.gent.be</t>
  </si>
  <si>
    <t>octopus.dir@onderwijs.gent.be</t>
  </si>
  <si>
    <t>zonnepoort.dir@onderwijs.gent.be</t>
  </si>
  <si>
    <t>kompas.dir@onderwijs.gent.be</t>
  </si>
  <si>
    <t>lies.christiaens@devinderij.be</t>
  </si>
  <si>
    <t>directie.dezonnewijzer@kaozele.be</t>
  </si>
  <si>
    <t>directie@demeiroos.be</t>
  </si>
  <si>
    <t>bubao@sintlodewijk.be</t>
  </si>
  <si>
    <t>directeur@zonnerooslevensvreugde.be</t>
  </si>
  <si>
    <t>VBSBO Óscar Romerocollege Het Laar</t>
  </si>
  <si>
    <t>hetlaar@romerocollege.be</t>
  </si>
  <si>
    <t>buggenhout@blijdorp.be</t>
  </si>
  <si>
    <t>VLSBO Hartencollege Buitengewoon LO</t>
  </si>
  <si>
    <t>dirbubao@sint-jozefsinstituut.be</t>
  </si>
  <si>
    <t>info@bernadetteschool.be</t>
  </si>
  <si>
    <t>nathalie.kellens@kbonet.be</t>
  </si>
  <si>
    <t>sofie.lemarcq@kbonet.be</t>
  </si>
  <si>
    <t>directie@vibloleieland.be</t>
  </si>
  <si>
    <t>info@bo-terleie.be</t>
  </si>
  <si>
    <t>bubao@tendries.be</t>
  </si>
  <si>
    <t>nancy.deroo@dvcdetriangel.be</t>
  </si>
  <si>
    <t>directie@bsgo-deschakel.be</t>
  </si>
  <si>
    <t>directie@steinerschoolkempen.be</t>
  </si>
  <si>
    <t>GO! BS Beukenbos</t>
  </si>
  <si>
    <t>secretariaat.beukenbos@ringscholen.be</t>
  </si>
  <si>
    <t>ipos@tuimelaar.be</t>
  </si>
  <si>
    <t>heidi.de.biscop@steinerschoolgent.be</t>
  </si>
  <si>
    <t>info@vbshetspoor.be</t>
  </si>
  <si>
    <t>kim.geens@katholiekonderwijsholsbeek.be</t>
  </si>
  <si>
    <t>secretariaat@deklinker.be</t>
  </si>
  <si>
    <t>info@mozaiekastene.be</t>
  </si>
  <si>
    <t>directie@kwikstaartje.be</t>
  </si>
  <si>
    <t>directie@spdrongen.be</t>
  </si>
  <si>
    <t>directie@vbbelzele.be</t>
  </si>
  <si>
    <t>deboomgaard.dir@onderwijs.gent.be</t>
  </si>
  <si>
    <t>directie@zonnewijzer.net</t>
  </si>
  <si>
    <t>sint.maartenschool@telenet.be</t>
  </si>
  <si>
    <t>info@steinerschoolyggdrasil.be</t>
  </si>
  <si>
    <t>sbs.larum@geel.be</t>
  </si>
  <si>
    <t>directie@detoverboom.be</t>
  </si>
  <si>
    <t>de.katersberg@geel.be</t>
  </si>
  <si>
    <t>info@schoolklimop.be</t>
  </si>
  <si>
    <t>directie@klimming.be</t>
  </si>
  <si>
    <t>directie@detwijg.be</t>
  </si>
  <si>
    <t>sec.leidstar@brucity.education</t>
  </si>
  <si>
    <t>HSKS Koningin Astrid</t>
  </si>
  <si>
    <t>nadine.bracke@brucity.education</t>
  </si>
  <si>
    <t>directie@sabdenderhoutem.be</t>
  </si>
  <si>
    <t>VBS Leertuin</t>
  </si>
  <si>
    <t>rina.vets@kosh.be</t>
  </si>
  <si>
    <t>basis@steinerschoolbrugge.be</t>
  </si>
  <si>
    <t>VBS Hartencollege Okegem</t>
  </si>
  <si>
    <t>directeur@berkenboomheistraat.be</t>
  </si>
  <si>
    <t>directie.kleuterschoolhhh@leuven-zuid.be</t>
  </si>
  <si>
    <t>directie.basisschooleksaarde@lokeren.be</t>
  </si>
  <si>
    <t>info@toverbol.be</t>
  </si>
  <si>
    <t>directie@steinerschoolantwerpen.be</t>
  </si>
  <si>
    <t>deoctopus@so.antwerpen.be</t>
  </si>
  <si>
    <t>directie@klaproos-school.be</t>
  </si>
  <si>
    <t>directie@schooltjevanoppem.be</t>
  </si>
  <si>
    <t>directie@dewijsneus.be</t>
  </si>
  <si>
    <t>secretariaat@zevensprong.org</t>
  </si>
  <si>
    <t>directie.basisschool@steinerschoolleuven.be</t>
  </si>
  <si>
    <t>directie@rinkelingschool.be</t>
  </si>
  <si>
    <t>info@basisschooldepuzzel.be</t>
  </si>
  <si>
    <t>koenthone@vbsmerksplas.be</t>
  </si>
  <si>
    <t>directie@vbsdekleiheuvel.be</t>
  </si>
  <si>
    <t>zouaaf@kohamme.be</t>
  </si>
  <si>
    <t>schoolbellem@taborscholen.be</t>
  </si>
  <si>
    <t>directie.heieinde@gbsvosselaar.be</t>
  </si>
  <si>
    <t>directie@ks-vorselaar.be</t>
  </si>
  <si>
    <t>directie.kleuters@immaculata-oostmalle.be</t>
  </si>
  <si>
    <t>secretariaat@deknappeontdekker.be</t>
  </si>
  <si>
    <t>deakker@kbrp.be</t>
  </si>
  <si>
    <t>directie@glsruiter.be</t>
  </si>
  <si>
    <t>directie.ks@regpacho.net</t>
  </si>
  <si>
    <t>sbs.tuilt@hasselt.be</t>
  </si>
  <si>
    <t>pks.voeren@campusvoeren.be</t>
  </si>
  <si>
    <t>secretariaat@sgcbasis.be</t>
  </si>
  <si>
    <t>bs.de.driehoek@skynet.be</t>
  </si>
  <si>
    <t>info@vbs-karamba.be</t>
  </si>
  <si>
    <t>godsheide@kt-scholengroep.be</t>
  </si>
  <si>
    <t>directie@scheut-planeet.be</t>
  </si>
  <si>
    <t>bart.parrez@hhchalle.be</t>
  </si>
  <si>
    <t>sbs.secretariaat@turnhout.be</t>
  </si>
  <si>
    <t>demeerpaal-kiekeboe@telenet.be</t>
  </si>
  <si>
    <t>centrum@bsmaterdei.be</t>
  </si>
  <si>
    <t>info@dekleineprins.be</t>
  </si>
  <si>
    <t>dir.bsdeoogappel@scholengroep.gent</t>
  </si>
  <si>
    <t>administratie@melgesdreef.be</t>
  </si>
  <si>
    <t>info@sint-victordworp.be</t>
  </si>
  <si>
    <t>info@zavobasis.be</t>
  </si>
  <si>
    <t>secretariaat@appeltuin.be</t>
  </si>
  <si>
    <t>directie@rckleuter.be</t>
  </si>
  <si>
    <t>directie@slckeizerkarel.be</t>
  </si>
  <si>
    <t>directie.hhoh@leuven-zuid.be</t>
  </si>
  <si>
    <t>gbsscheut@anderlecht.brussels</t>
  </si>
  <si>
    <t>directieKS@altena.be</t>
  </si>
  <si>
    <t>koenraad.tanghe@de-zonnebloem.be</t>
  </si>
  <si>
    <t>directie@leernest.be</t>
  </si>
  <si>
    <t>optimist@so.antwerpen.be</t>
  </si>
  <si>
    <t>HSBS De Droomboom</t>
  </si>
  <si>
    <t>GBS Van Asbroeck</t>
  </si>
  <si>
    <t>johancomhair@gbsjette.be</t>
  </si>
  <si>
    <t>sanctamariasdw@gvbslembeek.be</t>
  </si>
  <si>
    <t>hetoogappeltje@wommelgem.be</t>
  </si>
  <si>
    <t>directie@gbswaasmunster.be</t>
  </si>
  <si>
    <t>directie@denakker.be</t>
  </si>
  <si>
    <t>secretariaat@olvrodebasis.be</t>
  </si>
  <si>
    <t>gemeenteschool.uitbergen@telenet.be</t>
  </si>
  <si>
    <t>directieks@basisschoolzilverenhoek.be</t>
  </si>
  <si>
    <t>basisschool.sj@ksdiest.be</t>
  </si>
  <si>
    <t>ks-olv@telenet.be</t>
  </si>
  <si>
    <t>directie@de7sprong.be</t>
  </si>
  <si>
    <t>info@leefschooldedageraad.be</t>
  </si>
  <si>
    <t>devlieger.dir@onderwijs.gent.be</t>
  </si>
  <si>
    <t>Gemeenveldstraat 10</t>
  </si>
  <si>
    <t>info@despringveer.be</t>
  </si>
  <si>
    <t>directie@minivirgo.be</t>
  </si>
  <si>
    <t>directie@montessoriklimop.be</t>
  </si>
  <si>
    <t>directie@proosterbos.be</t>
  </si>
  <si>
    <t>lagereschool@dewegwijzer-lummen.be</t>
  </si>
  <si>
    <t>lieve.duthoo@cajetanus-perk.be</t>
  </si>
  <si>
    <t>info@detorteltuin.be</t>
  </si>
  <si>
    <t>katrin.pepermans@sjabi.be</t>
  </si>
  <si>
    <t>info@freinetschool-triangel.be</t>
  </si>
  <si>
    <t>directie@sint-montfort.be</t>
  </si>
  <si>
    <t>directie@degriffeleisden.be</t>
  </si>
  <si>
    <t>info@dvmbasis.be</t>
  </si>
  <si>
    <t>gbs.kallo@beveren.be</t>
  </si>
  <si>
    <t>oeterveld@kbaoneeroeteren.be</t>
  </si>
  <si>
    <t>directie@vbneerijse.be</t>
  </si>
  <si>
    <t>Pluimstraat 2 bus A</t>
  </si>
  <si>
    <t>directie@sint-gorik.be</t>
  </si>
  <si>
    <t>info@paletbrugge.be</t>
  </si>
  <si>
    <t>kathy.stockmans@kov.be</t>
  </si>
  <si>
    <t>info@destep.be</t>
  </si>
  <si>
    <t>catharina@kt-scholengroep.be</t>
  </si>
  <si>
    <t>directie@basisschoolklimop.be</t>
  </si>
  <si>
    <t>info@hhartsinttrudo.be</t>
  </si>
  <si>
    <t>hilde.eurlings@janrosier.be</t>
  </si>
  <si>
    <t>directie@vlierbloem.be</t>
  </si>
  <si>
    <t>info@basisschoolpeer.be</t>
  </si>
  <si>
    <t>directie@dekaproenen.be</t>
  </si>
  <si>
    <t>directie@schoolmassemen.be</t>
  </si>
  <si>
    <t>directie@basis3.broeders.be</t>
  </si>
  <si>
    <t>annelieslannoo@debron-lovendegem.be</t>
  </si>
  <si>
    <t>martinus47.directie@skynet.be</t>
  </si>
  <si>
    <t>VBS Zulte</t>
  </si>
  <si>
    <t>zulte@ko-dewegwijzer.be</t>
  </si>
  <si>
    <t>directie@veltwijck.be</t>
  </si>
  <si>
    <t>directie@smdb-ark.be</t>
  </si>
  <si>
    <t>toverboon@dendermonde.be</t>
  </si>
  <si>
    <t>saar.trybou@leefschooldevlieger.be</t>
  </si>
  <si>
    <t>directie@vbsrol.be</t>
  </si>
  <si>
    <t>school@bk4.be</t>
  </si>
  <si>
    <t>directie@westdiepkleuter.be</t>
  </si>
  <si>
    <t>info@vzwdestep.be</t>
  </si>
  <si>
    <t>directiebpj@julianaschool.be</t>
  </si>
  <si>
    <t>info@gbsrode.be</t>
  </si>
  <si>
    <t>vbs.dekrekel@sintjv.be</t>
  </si>
  <si>
    <t>directie@toverfluit.be</t>
  </si>
  <si>
    <t>germaine.plevoets@deletterfant.be</t>
  </si>
  <si>
    <t>directie@spgent.be</t>
  </si>
  <si>
    <t>mandala.dir@onderwijs.gent.be</t>
  </si>
  <si>
    <t>directie@dorpsschoolbelle.be</t>
  </si>
  <si>
    <t>basisschool.plezant@olvp.be</t>
  </si>
  <si>
    <t>secretariaat@basila.be</t>
  </si>
  <si>
    <t>directie@sintamelbergaschool.onmicrosoft.com</t>
  </si>
  <si>
    <t>directie@zevi.be</t>
  </si>
  <si>
    <t>info@vbsmachelen.be</t>
  </si>
  <si>
    <t>secretariaat@gemeenteschoolholsbeek.be</t>
  </si>
  <si>
    <t>directie.dekouterbasis@kaozele.be</t>
  </si>
  <si>
    <t>evanderstraeten@pioenen.reginapacis.eu</t>
  </si>
  <si>
    <t>basisschool.zonderschot@telenet.be</t>
  </si>
  <si>
    <t>smi.vb.stanna@skynet.be</t>
  </si>
  <si>
    <t>GO! BS 't Regenboogje</t>
  </si>
  <si>
    <t>directie@vbssint-katrien.be</t>
  </si>
  <si>
    <t>mike.goudeseune@detandem.be</t>
  </si>
  <si>
    <t>sintpetrus@ksas.be</t>
  </si>
  <si>
    <t>directie@vbsertvelde.be</t>
  </si>
  <si>
    <t>dirbao@sint-jozefsinstituut.be</t>
  </si>
  <si>
    <t>vbsborsbeke@telenet.be</t>
  </si>
  <si>
    <t>gunter.haeldermans@deboomgaard.org</t>
  </si>
  <si>
    <t>sbsmopertingen@bilzen.be</t>
  </si>
  <si>
    <t>info@debladwijzer.be</t>
  </si>
  <si>
    <t>sab-basisschool@vbsab.be</t>
  </si>
  <si>
    <t>info@basisschoolmozaiek.be</t>
  </si>
  <si>
    <t>annelies.vercoutter@slhd.be</t>
  </si>
  <si>
    <t>vbspassendale@skynet.be</t>
  </si>
  <si>
    <t>pascal.blijkers@debrugternat.be</t>
  </si>
  <si>
    <t>info@sbsdesselgem.be</t>
  </si>
  <si>
    <t>kattyrosseel@sgfv.be</t>
  </si>
  <si>
    <t>VLS Joma</t>
  </si>
  <si>
    <t>directie@jomabasis.be</t>
  </si>
  <si>
    <t>0486-97.62.18</t>
  </si>
  <si>
    <t>leefschool@pluishoek.be</t>
  </si>
  <si>
    <t>sigyn.blondeel@stludgardis.be</t>
  </si>
  <si>
    <t>secretariaat@basisschool-itegem.be</t>
  </si>
  <si>
    <t>directie@olvpls.be</t>
  </si>
  <si>
    <t>ann.cogghe@de-link.be</t>
  </si>
  <si>
    <t>directeur@europaschool.be</t>
  </si>
  <si>
    <t>GO! BS Zavelput</t>
  </si>
  <si>
    <t>directie@zavelput.be</t>
  </si>
  <si>
    <t>VBS Onafhank. Freinetschool De Klaproos</t>
  </si>
  <si>
    <t>postbus@freinetschooldeklaproos.be</t>
  </si>
  <si>
    <t>directeur@dezandlopertjes.be</t>
  </si>
  <si>
    <t>info@reuzenhuis.be</t>
  </si>
  <si>
    <t>info@villazonnebloem.be</t>
  </si>
  <si>
    <t>info@detriangel.be</t>
  </si>
  <si>
    <t>directie@basisschool-halen.be</t>
  </si>
  <si>
    <t>directie.axijoma@sgkod.be</t>
  </si>
  <si>
    <t>sintcordulalagereschool@sg-kbs.be</t>
  </si>
  <si>
    <t>VBS OLFA Elsdonk</t>
  </si>
  <si>
    <t>VLS De Basis</t>
  </si>
  <si>
    <t>directie@vlswonderster.be</t>
  </si>
  <si>
    <t>info@levensboom.be</t>
  </si>
  <si>
    <t>directeur@edu.heiligharttemse.be</t>
  </si>
  <si>
    <t>info@augustinusschool.be</t>
  </si>
  <si>
    <t>degummis@so.antwerpen.be</t>
  </si>
  <si>
    <t>gemeenteschool@staden.be</t>
  </si>
  <si>
    <t>appelterre@sbsninove.be</t>
  </si>
  <si>
    <t>directie@bsdespeelplaneet.be</t>
  </si>
  <si>
    <t>directie@deboomhut-freinetschool.be</t>
  </si>
  <si>
    <t>bart@steinerschoolbrussel.be</t>
  </si>
  <si>
    <t>directie@boomhut.be</t>
  </si>
  <si>
    <t>patrick.bekaert@vbsdiksmuide.be</t>
  </si>
  <si>
    <t>directie.lager@materdei-leuven.be</t>
  </si>
  <si>
    <t>kvanlathem.sni@gmail.com</t>
  </si>
  <si>
    <t>school@gbsgalmaarden.be</t>
  </si>
  <si>
    <t>info@centrumschooldeknipoog.be</t>
  </si>
  <si>
    <t>secretariaat@bsgo-magnolia.be</t>
  </si>
  <si>
    <t>directeur@bsdebuurt.be</t>
  </si>
  <si>
    <t>directie@malb.be</t>
  </si>
  <si>
    <t>info@xcleigenwijs.be</t>
  </si>
  <si>
    <t>stjan.eisden@skynet.be</t>
  </si>
  <si>
    <t>johan.van.linthoudt@rclager.be</t>
  </si>
  <si>
    <t>directie.pedagogisch@donboscobasishalle.net</t>
  </si>
  <si>
    <t>kleuter@sask.be</t>
  </si>
  <si>
    <t>guy.meert@kt-scholengroep.be</t>
  </si>
  <si>
    <t>directie@leieparel.be</t>
  </si>
  <si>
    <t>sabine.latre@sint-rembert.be</t>
  </si>
  <si>
    <t>hubert.kaes@3span.be</t>
  </si>
  <si>
    <t>directeur-marc@donboscoschool.be</t>
  </si>
  <si>
    <t>directeur.ks@basishfam.be</t>
  </si>
  <si>
    <t>bernadettedingenen@koronse.be</t>
  </si>
  <si>
    <t>erwinmeire@debron-lovendegem.be</t>
  </si>
  <si>
    <t>directie@vierklaver.be</t>
  </si>
  <si>
    <t>VBS Wegel B</t>
  </si>
  <si>
    <t>parkschool@mortsel.be</t>
  </si>
  <si>
    <t>directie@bsegeltje.be</t>
  </si>
  <si>
    <t>info.kbovolkegem@kbonet.be</t>
  </si>
  <si>
    <t>Ls@virgomaria.be</t>
  </si>
  <si>
    <t>info@debret.be</t>
  </si>
  <si>
    <t>de.dobbelsteen@cksa.be</t>
  </si>
  <si>
    <t>wonderwijs@kosh.be</t>
  </si>
  <si>
    <t>directeur@schakelschool.be</t>
  </si>
  <si>
    <t>GBS Pierenbos</t>
  </si>
  <si>
    <t>directie@pb.zoersel.be</t>
  </si>
  <si>
    <t>kris.cooman@hhchalle.be</t>
  </si>
  <si>
    <t>columbiastraat@leerexpert.be</t>
  </si>
  <si>
    <t>directie.houtem@vbhoutembavegem.be</t>
  </si>
  <si>
    <t>directie.lagereschool@wonderwijzer.be</t>
  </si>
  <si>
    <t>basisonderwijs@slca.be</t>
  </si>
  <si>
    <t>administratie@jeugdland.be</t>
  </si>
  <si>
    <t>directie@bsdelinde.be</t>
  </si>
  <si>
    <t>info@vbheffen.be</t>
  </si>
  <si>
    <t>info.hh@kov.be</t>
  </si>
  <si>
    <t>secretariaat.devlinderboom@kaozele.be</t>
  </si>
  <si>
    <t>directie@degraankorrelgeluwe.be</t>
  </si>
  <si>
    <t>directie@gbshetkompas.be</t>
  </si>
  <si>
    <t>secretariaat@hetooievaarsnest.be</t>
  </si>
  <si>
    <t>bouwel@klimopschool.be</t>
  </si>
  <si>
    <t>directeur@vbsdedorpslinde.be</t>
  </si>
  <si>
    <t>directeur@bsdewilg.be</t>
  </si>
  <si>
    <t>directeur@debosbes.net</t>
  </si>
  <si>
    <t>basisschool@vlindertjevelm.be</t>
  </si>
  <si>
    <t>directie@de-kring.com</t>
  </si>
  <si>
    <t>directeur@klimoptisselt.be</t>
  </si>
  <si>
    <t>directie@vbs-kozen-wijer.be</t>
  </si>
  <si>
    <t>directie.detwinkeling@balen.be</t>
  </si>
  <si>
    <t>secretariaat.gbsdezandloper@gemeentemol.be</t>
  </si>
  <si>
    <t>directie.andromeda@sgkod.be</t>
  </si>
  <si>
    <t>letterdoos.dir@onderwijs.gent.be</t>
  </si>
  <si>
    <t>info@deparel.eu</t>
  </si>
  <si>
    <t>info@parkschool-relst.be</t>
  </si>
  <si>
    <t>ingrid.borremans@sint-pieters-leeuw.be</t>
  </si>
  <si>
    <t>info.lmp@kov.be</t>
  </si>
  <si>
    <t>bethlimud@gmail.com</t>
  </si>
  <si>
    <t>directie@wijdeland.be</t>
  </si>
  <si>
    <t>info@vbssintrita.be</t>
  </si>
  <si>
    <t>info@mijnoogappel.be</t>
  </si>
  <si>
    <t>GBS De Stip Linden</t>
  </si>
  <si>
    <t>directie.linden@gbslubbeek.be</t>
  </si>
  <si>
    <t>directie@gibodriehoek.be</t>
  </si>
  <si>
    <t>notelaar@gbsvollezele.be</t>
  </si>
  <si>
    <t>info.spalbeek@sbshasselt.be</t>
  </si>
  <si>
    <t>directiebr@sanctamariawillebroek.be</t>
  </si>
  <si>
    <t>directie.delinde@kortemark.be</t>
  </si>
  <si>
    <t>william.doom@arkorum.be</t>
  </si>
  <si>
    <t>directie@dominomeldert.be</t>
  </si>
  <si>
    <t>gbs.depuzzel@vorst.brussels</t>
  </si>
  <si>
    <t>gbsm@tervuren.be</t>
  </si>
  <si>
    <t>directie@sintannaschool.be</t>
  </si>
  <si>
    <t>conny.stuckens@gooik.be</t>
  </si>
  <si>
    <t>dorine.feryn@lorenpolnie.be</t>
  </si>
  <si>
    <t>info@deviertuinen.be</t>
  </si>
  <si>
    <t>directie@stegbs.com</t>
  </si>
  <si>
    <t>directie.basisschoolspoele@lokeren.be</t>
  </si>
  <si>
    <t>Stedelijke Basisschool Het Eiland</t>
  </si>
  <si>
    <t>09-323.55.40</t>
  </si>
  <si>
    <t>heteiland.dir@onderwijs.gent.be</t>
  </si>
  <si>
    <t>coordinator@tinteltuin.be</t>
  </si>
  <si>
    <t>info@despringplank.net</t>
  </si>
  <si>
    <t>katelijne.dekeye@kov.be</t>
  </si>
  <si>
    <t>directie@vbsbaardegem.be</t>
  </si>
  <si>
    <t>directie@vbsdetandem.be</t>
  </si>
  <si>
    <t>info@de-wonder-wijzer.be</t>
  </si>
  <si>
    <t>directie@deveerboot.be</t>
  </si>
  <si>
    <t>directie@vbsmeldert.be</t>
  </si>
  <si>
    <t>directie@fsdekolibrie.be</t>
  </si>
  <si>
    <t>directie@debosuiltjes.be</t>
  </si>
  <si>
    <t>dekleurenboom@so.antwerpen.be</t>
  </si>
  <si>
    <t>info@speelscholeke.be</t>
  </si>
  <si>
    <t>directie@keperke.be</t>
  </si>
  <si>
    <t>onthaal@dekleinewereldburger.be</t>
  </si>
  <si>
    <t>directie@pienterepiste.be</t>
  </si>
  <si>
    <t>gbskameleon@anderlecht.brussels</t>
  </si>
  <si>
    <t>secretariaat@hetavontuur.be</t>
  </si>
  <si>
    <t>info@krullevaart.be</t>
  </si>
  <si>
    <t>deknipoog.1080@molenbeek.irisnet.be</t>
  </si>
  <si>
    <t>bsvf.dir@sgr10.be</t>
  </si>
  <si>
    <t>directie.delinde@sgkod.be</t>
  </si>
  <si>
    <t>info@klimpaal.be</t>
  </si>
  <si>
    <t>degeleballon@so.antwerpen.be</t>
  </si>
  <si>
    <t>omnimundo@so.antwerpen.be</t>
  </si>
  <si>
    <t>school@wingerdterhagen.be</t>
  </si>
  <si>
    <t>gbs.wippelgem@sgevergem.be</t>
  </si>
  <si>
    <t>lievengevaert@skynet.be</t>
  </si>
  <si>
    <t>directie.dedoening@sovilvoorde.be</t>
  </si>
  <si>
    <t>prisma.dir@onderwijs.gent.be</t>
  </si>
  <si>
    <t>directie@vbs-decirkel.be</t>
  </si>
  <si>
    <t>hettalent@so.antwerpen.be</t>
  </si>
  <si>
    <t>GO! BS Carolus Magnus</t>
  </si>
  <si>
    <t>info@wondere-wereld.be</t>
  </si>
  <si>
    <t>info@gemeenteschooldekriek.be</t>
  </si>
  <si>
    <t>zonnebloem@cksa.be</t>
  </si>
  <si>
    <t>benedicte.stenier@bspapageno.be</t>
  </si>
  <si>
    <t>marinka.van.ingelgom@muziekladder.be</t>
  </si>
  <si>
    <t>directiemolenstede@gbsdiest.be</t>
  </si>
  <si>
    <t>info@deloep.be</t>
  </si>
  <si>
    <t>directie.vincentius@op-weg.be</t>
  </si>
  <si>
    <t>directie@buodesprankel.be</t>
  </si>
  <si>
    <t>greta.vanmaelsaeke@scholensgvla.be</t>
  </si>
  <si>
    <t>directie.bavegem@vbhoutembavegem.be</t>
  </si>
  <si>
    <t>greet.weyme@kbonet.be</t>
  </si>
  <si>
    <t>info@vbsmoerkerke.be</t>
  </si>
  <si>
    <t>directie@leefschoolklavertje4.be</t>
  </si>
  <si>
    <t>wim@sintlukasbasisschool.be</t>
  </si>
  <si>
    <t>kleinemuze@so.antwerpen.be</t>
  </si>
  <si>
    <t>groeneeilandje@so.antwerpen.be</t>
  </si>
  <si>
    <t>kosmos@so.antwerpen.be</t>
  </si>
  <si>
    <t>info@kdo-go.be</t>
  </si>
  <si>
    <t>info@helibel.net</t>
  </si>
  <si>
    <t>info@schommelbootje.be</t>
  </si>
  <si>
    <t>directie@debijenkorfherent.be</t>
  </si>
  <si>
    <t>directie.sintgodelieve@sgkod.be</t>
  </si>
  <si>
    <t>directie@bskadee.be</t>
  </si>
  <si>
    <t>melopee.dir@onderwijs.gent.be</t>
  </si>
  <si>
    <t>liesbeth.nijs@ankerwijs.be</t>
  </si>
  <si>
    <t>directie@schansluchtballon.be</t>
  </si>
  <si>
    <t>Boekenberglei 279</t>
  </si>
  <si>
    <t>christel.loots@berkenbeek.be</t>
  </si>
  <si>
    <t>info@detelescoop.be</t>
  </si>
  <si>
    <t>directie@wonderwijsbrugge.be</t>
  </si>
  <si>
    <t>oogappeltje@basisschool-loksbergen.be</t>
  </si>
  <si>
    <t>directie@deleerheide.be</t>
  </si>
  <si>
    <t>secretariaat.wambeek@gbsdekiem.be</t>
  </si>
  <si>
    <t>directie.binkom@gbslubbeek.be</t>
  </si>
  <si>
    <t>secretariaat@godenotelaar.be</t>
  </si>
  <si>
    <t>011-89.17.22</t>
  </si>
  <si>
    <t>secretariaat.houthalen@lucerna.be</t>
  </si>
  <si>
    <t>02-479.61.28</t>
  </si>
  <si>
    <t>veerle.dierick@theodoortje.be</t>
  </si>
  <si>
    <t>secretariaat@bsatlantis.be</t>
  </si>
  <si>
    <t>de.reuzenpoort@cksa.be</t>
  </si>
  <si>
    <t>dezonnebloem@so.antwerpen.be</t>
  </si>
  <si>
    <t>elisabeth@so.antwerpen.be</t>
  </si>
  <si>
    <t>directie@slmbasis.be</t>
  </si>
  <si>
    <t>info@kleinetovenaar.be</t>
  </si>
  <si>
    <t>directeur@sintjozefhoevenzavel.be</t>
  </si>
  <si>
    <t>directie@steinerschoolturnhout.be</t>
  </si>
  <si>
    <t>groendrieske.dir@onderwijs.gent.be</t>
  </si>
  <si>
    <t>info@godepuzzel.be</t>
  </si>
  <si>
    <t>info@koningsdale.be</t>
  </si>
  <si>
    <t>directie@deschatkist.org</t>
  </si>
  <si>
    <t>info@bs-de-iris.be</t>
  </si>
  <si>
    <t>directie@desprongkortrijk.be</t>
  </si>
  <si>
    <t>info@basisschooldehoek.be</t>
  </si>
  <si>
    <t>info@freinetwaregem.be</t>
  </si>
  <si>
    <t>info@dekleinekunstgalerij.be</t>
  </si>
  <si>
    <t>hilde@buurtschooldewinde.be</t>
  </si>
  <si>
    <t>directie@schoolwerchter.be</t>
  </si>
  <si>
    <t>pieter.formesyn@lorenpolnie.be</t>
  </si>
  <si>
    <t>jan.devroe@sintlievenkbo.be</t>
  </si>
  <si>
    <t>directie@leefschooldewollewei.be</t>
  </si>
  <si>
    <t>directiedevaart@deinze.be</t>
  </si>
  <si>
    <t>hipposhof.dir@onderwijs.gent.be</t>
  </si>
  <si>
    <t>deloods.dir@onderwijs.gent.be</t>
  </si>
  <si>
    <t>directie@gbslatem-deurle.be</t>
  </si>
  <si>
    <t>de.startlijn@kt-scholengroep.be</t>
  </si>
  <si>
    <t>Herenthoutseweg 124</t>
  </si>
  <si>
    <t>basisschool@arkades.be</t>
  </si>
  <si>
    <t>directie@gbsbuggenhout.be</t>
  </si>
  <si>
    <t>GO! BS Wonderwijs Neerwinden</t>
  </si>
  <si>
    <t>stefaan.mombaers@huis11.be</t>
  </si>
  <si>
    <t>directie@bsdewereldboom.be</t>
  </si>
  <si>
    <t>hetpieterke@so.antwerpen.be</t>
  </si>
  <si>
    <t>directie@xclwegwijs.be</t>
  </si>
  <si>
    <t>studiodynamo@so.antwerpen.be</t>
  </si>
  <si>
    <t>directie@ondersteboven.eu</t>
  </si>
  <si>
    <t>directie@dezonnebloemkessello.be</t>
  </si>
  <si>
    <t>secretariaat@brugge-depannebeke.be</t>
  </si>
  <si>
    <t>directie@bshetweilandje.be</t>
  </si>
  <si>
    <t>info@bs-intgroen.be</t>
  </si>
  <si>
    <t>directie@sintvincentiusschool.be</t>
  </si>
  <si>
    <t>info@familialeschool.be</t>
  </si>
  <si>
    <t>info@paviljoen-schaarbeek.be</t>
  </si>
  <si>
    <t>info@delibellenschool.be</t>
  </si>
  <si>
    <t>GO! BS Campus Comenius</t>
  </si>
  <si>
    <t>Félix Vande Sandestraat 15</t>
  </si>
  <si>
    <t>freya.drachman@comeniusbrussel.be</t>
  </si>
  <si>
    <t>vanessa.geeraerts@triangel-roosdaal.be</t>
  </si>
  <si>
    <t>directie@malbdo.be</t>
  </si>
  <si>
    <t>directiegbssar@huldenberg.be</t>
  </si>
  <si>
    <t>toverbos@inventoscholen.be</t>
  </si>
  <si>
    <t>directie@bsdeuzeldpark.be</t>
  </si>
  <si>
    <t>directie@debel.be</t>
  </si>
  <si>
    <t>Lamorinièrestraat 233</t>
  </si>
  <si>
    <t>ietje.visser@steinerschoolantwerpen.be</t>
  </si>
  <si>
    <t>info@toverwijzer.be</t>
  </si>
  <si>
    <t>Tramstraat 41</t>
  </si>
  <si>
    <t>011-49.51.49</t>
  </si>
  <si>
    <t>secretariaat@bsmondomio.be</t>
  </si>
  <si>
    <t>hetatelier@so.antwerpen.be</t>
  </si>
  <si>
    <t>tiptop@so.antwerpen.be</t>
  </si>
  <si>
    <t>info@dewittestamroos.be</t>
  </si>
  <si>
    <t>elke.vanwezemael@sjsm.be</t>
  </si>
  <si>
    <t>marie.vandriessche@scholensgvla.be</t>
  </si>
  <si>
    <t>thoge@kbkscholen.be</t>
  </si>
  <si>
    <t>freinetschool@debaai.be</t>
  </si>
  <si>
    <t>info@deringelwikke.be</t>
  </si>
  <si>
    <t>GBS klavertje vier Keiem</t>
  </si>
  <si>
    <t>0475-78.21.19</t>
  </si>
  <si>
    <t>anneleen.becu@gbsdiksmuide.be</t>
  </si>
  <si>
    <t>directie@olfa3eiken.be</t>
  </si>
  <si>
    <t>tovertuin.dir@onderwijs.gent.be</t>
  </si>
  <si>
    <t>GO] BS Ten Dorpe</t>
  </si>
  <si>
    <t>directie@basisschoolblik.be</t>
  </si>
  <si>
    <t>studio@zeppelinfo.be</t>
  </si>
  <si>
    <t>directie.de.glinster@ringscholen.be</t>
  </si>
  <si>
    <t>sjoukevanassche@sint-goedele.be</t>
  </si>
  <si>
    <t>SBS Zottegem De Smidse</t>
  </si>
  <si>
    <t>Smissenhoek 103</t>
  </si>
  <si>
    <t>info@sbszottegem.be</t>
  </si>
  <si>
    <t>directie@dedorpsparel.be</t>
  </si>
  <si>
    <t>Wie vult dit formulier in?</t>
  </si>
  <si>
    <t>Hoe en aan wie bezorgt u dit formulier?</t>
  </si>
  <si>
    <t>info.buso@campusheemschool.be</t>
  </si>
  <si>
    <t>GO! SBSO Zonnebos</t>
  </si>
  <si>
    <t>Moerstraat 50</t>
  </si>
  <si>
    <t>03-680.12.50</t>
  </si>
  <si>
    <t>machteld.aerts@zonnebos.eu</t>
  </si>
  <si>
    <t>GO! SBSO De 3master</t>
  </si>
  <si>
    <t>Kempenstraat 32</t>
  </si>
  <si>
    <t>014-85.00.52</t>
  </si>
  <si>
    <t>secundair.onderwijs@de3master.be</t>
  </si>
  <si>
    <t>GO! SBSO Groenlaar</t>
  </si>
  <si>
    <t>03-888.38.64</t>
  </si>
  <si>
    <t>directeur@sbso.groenlaar.be</t>
  </si>
  <si>
    <t>GO! SBSO Baken</t>
  </si>
  <si>
    <t>Bellestraat 89</t>
  </si>
  <si>
    <t>03-776.46.65</t>
  </si>
  <si>
    <t>info@sbsobaken.be</t>
  </si>
  <si>
    <t>GO! IBSO Woudlucht</t>
  </si>
  <si>
    <t>directeur.buso@woudlucht.be</t>
  </si>
  <si>
    <t>GO! SSBO De Richter</t>
  </si>
  <si>
    <t>Richter 27</t>
  </si>
  <si>
    <t>089-35.90.25</t>
  </si>
  <si>
    <t>GO! SBSO Helix</t>
  </si>
  <si>
    <t>Speelpleinstraat 77</t>
  </si>
  <si>
    <t>011-55.02.10</t>
  </si>
  <si>
    <t>info@sbsohelix.be</t>
  </si>
  <si>
    <t>GO! SBSO De Varens</t>
  </si>
  <si>
    <t>Nieuwe St.-Annadreef 27</t>
  </si>
  <si>
    <t>050-38.86.60</t>
  </si>
  <si>
    <t>info@devarens.be</t>
  </si>
  <si>
    <t>GO! SBSO Aan Zee</t>
  </si>
  <si>
    <t>Maurits Sabbestraat 8</t>
  </si>
  <si>
    <t>059-70.34.68</t>
  </si>
  <si>
    <t>GO! athena-campus Ter Bruyninge BuSO</t>
  </si>
  <si>
    <t>Bruyningstraat 52</t>
  </si>
  <si>
    <t>056-22.59.20</t>
  </si>
  <si>
    <t>info@athena-terbruyninge.be</t>
  </si>
  <si>
    <t>GO! SBSO Sterrebos</t>
  </si>
  <si>
    <t>051-22.74.11</t>
  </si>
  <si>
    <t>sbso@campussterrebos.be</t>
  </si>
  <si>
    <t>GO! SBSO Reynaertschool</t>
  </si>
  <si>
    <t>Wolfputstraat 42</t>
  </si>
  <si>
    <t>09-251.23.02</t>
  </si>
  <si>
    <t>marijke.eeckhout@scholengroep.gent</t>
  </si>
  <si>
    <t>GO! SBSO t Vurstjen</t>
  </si>
  <si>
    <t>Vurstjen 27</t>
  </si>
  <si>
    <t>09-253.13.57</t>
  </si>
  <si>
    <t>directie@buso-evergem.be</t>
  </si>
  <si>
    <t>GO! IBSO De Horizon</t>
  </si>
  <si>
    <t>053-78.89.59</t>
  </si>
  <si>
    <t>info@ibsodehorizon.be</t>
  </si>
  <si>
    <t>Buso Zaveldal</t>
  </si>
  <si>
    <t>02-512.14.75</t>
  </si>
  <si>
    <t>info@zaveldal-vgc.be</t>
  </si>
  <si>
    <t>Buso Cardijnschool</t>
  </si>
  <si>
    <t>02-478.03.33</t>
  </si>
  <si>
    <t>administratie@cardijnschool.be</t>
  </si>
  <si>
    <t>Buso Kasterlinden</t>
  </si>
  <si>
    <t>02-363.09.85</t>
  </si>
  <si>
    <t>info@donboscobuso.be</t>
  </si>
  <si>
    <t>Buso Sint-Franciscus</t>
  </si>
  <si>
    <t>053-64.66.40</t>
  </si>
  <si>
    <t>info.buso@sintfranciscus.be</t>
  </si>
  <si>
    <t>Buso Maria Assumpta</t>
  </si>
  <si>
    <t>Heiveld 15</t>
  </si>
  <si>
    <t>052-35.65.64</t>
  </si>
  <si>
    <t>info@mai.vko.be</t>
  </si>
  <si>
    <t>Gemeentelijke BuSO school 't Schoolhuis</t>
  </si>
  <si>
    <t>052-35.71.16</t>
  </si>
  <si>
    <t>info@schoolhuis.be</t>
  </si>
  <si>
    <t>Buso - Parcival-Steinerschool</t>
  </si>
  <si>
    <t>Lamorinièrestraat 77</t>
  </si>
  <si>
    <t>BuSO KOCA Secundair Onderwijs(OV1t7&amp;OV3)</t>
  </si>
  <si>
    <t>Van Schoonbekestraat 131</t>
  </si>
  <si>
    <t>03-240.01.33</t>
  </si>
  <si>
    <t>secundaironderwijs@koca.be</t>
  </si>
  <si>
    <t>De Leerexpert</t>
  </si>
  <si>
    <t>Begijnenvest 35</t>
  </si>
  <si>
    <t>03-201.67.60</t>
  </si>
  <si>
    <t>begijnenvest@leerexpert.be</t>
  </si>
  <si>
    <t>03-292.31.40</t>
  </si>
  <si>
    <t>schoolstraat@leerexpert.be</t>
  </si>
  <si>
    <t>burchtseweel.secundair@leerexpert.be</t>
  </si>
  <si>
    <t>De Leerexpert Schotensestnwg 252</t>
  </si>
  <si>
    <t>Schotensesteenweg 252</t>
  </si>
  <si>
    <t>03-328.05.70</t>
  </si>
  <si>
    <t>Buso Kristus-Koning</t>
  </si>
  <si>
    <t>03-217.03.50</t>
  </si>
  <si>
    <t>info@busokristuskoning.be</t>
  </si>
  <si>
    <t>De Leerexpert Dullingen</t>
  </si>
  <si>
    <t>Buso Berkenbeek</t>
  </si>
  <si>
    <t>Nieuwmoerse Steenweg 113_C</t>
  </si>
  <si>
    <t>03-669.67.73</t>
  </si>
  <si>
    <t>secundaireschool@berkenbeek.be</t>
  </si>
  <si>
    <t>Buso De Regenboog</t>
  </si>
  <si>
    <t>Kapelstraat 33</t>
  </si>
  <si>
    <t>03-480.23.11</t>
  </si>
  <si>
    <t>Buso Sint-Jan Berchmansinstituut</t>
  </si>
  <si>
    <t>Hof-ten-Berglaan 8</t>
  </si>
  <si>
    <t>03-897.96.70</t>
  </si>
  <si>
    <t>buso@sjabi.be</t>
  </si>
  <si>
    <t>Buso VTS 3 - OV 3</t>
  </si>
  <si>
    <t>Breedstraat 104</t>
  </si>
  <si>
    <t>03-780.53.61</t>
  </si>
  <si>
    <t>ov3@vts3.be</t>
  </si>
  <si>
    <t>GO! Busleyden Ath. De Beemden</t>
  </si>
  <si>
    <t>Stuivenbergbaan 135</t>
  </si>
  <si>
    <t>015-41.48.70</t>
  </si>
  <si>
    <t>info@BAdebeemden.be</t>
  </si>
  <si>
    <t>Buso Sint-Janshof</t>
  </si>
  <si>
    <t>Nekkerspoelstraat 358_B</t>
  </si>
  <si>
    <t>015-20.27.61</t>
  </si>
  <si>
    <t>Buso Windekind</t>
  </si>
  <si>
    <t>buso.directie@windekindleuven.be</t>
  </si>
  <si>
    <t>Buso Ter Bank</t>
  </si>
  <si>
    <t>Buso De Bremberg</t>
  </si>
  <si>
    <t>Buso Mariadal</t>
  </si>
  <si>
    <t>016-76.75.21</t>
  </si>
  <si>
    <t>info@busomariadal.be</t>
  </si>
  <si>
    <t>Buso - KIDS</t>
  </si>
  <si>
    <t>buso@kids.be</t>
  </si>
  <si>
    <t>Buso Sint-Elisabeth (OV2 &amp; OV4)</t>
  </si>
  <si>
    <t>Steenovenstraat 20</t>
  </si>
  <si>
    <t>011-52.03.60</t>
  </si>
  <si>
    <t>info@elisa.be</t>
  </si>
  <si>
    <t>Buso Sint-Jozef</t>
  </si>
  <si>
    <t>Dorpsstraat 91</t>
  </si>
  <si>
    <t>011-60.91.60</t>
  </si>
  <si>
    <t>info@bbo.wico.be</t>
  </si>
  <si>
    <t>Provinciale BuSO De Wissel</t>
  </si>
  <si>
    <t>Arbeidsstraat 66</t>
  </si>
  <si>
    <t>089-38.03.49</t>
  </si>
  <si>
    <t>sandra.simons@limburg.be</t>
  </si>
  <si>
    <t>STEBO Dilsen</t>
  </si>
  <si>
    <t>Rijksweg 454</t>
  </si>
  <si>
    <t>089-79.08.76</t>
  </si>
  <si>
    <t>stebo@dilsen-stokkem.be</t>
  </si>
  <si>
    <t>GO! SBSO Sibbo</t>
  </si>
  <si>
    <t>Corversstraat 33</t>
  </si>
  <si>
    <t>012-26.03.70</t>
  </si>
  <si>
    <t>Provinciale Buso PROVIL ION</t>
  </si>
  <si>
    <t>Duinenstraat 1</t>
  </si>
  <si>
    <t>011-79.93.30</t>
  </si>
  <si>
    <t>Secundaire scholen St-Ferdinand OV3</t>
  </si>
  <si>
    <t>013-53.06.30</t>
  </si>
  <si>
    <t>Buso Sint-Barbara</t>
  </si>
  <si>
    <t>Mijnschoolstraat 63</t>
  </si>
  <si>
    <t>011-42.13.88</t>
  </si>
  <si>
    <t>info@vibosintbarbara.be</t>
  </si>
  <si>
    <t>Buso Sint-Rafael</t>
  </si>
  <si>
    <t>Maagdestraat 56</t>
  </si>
  <si>
    <t>09-292.40.89</t>
  </si>
  <si>
    <t>i.dehondt@sintrafael.be</t>
  </si>
  <si>
    <t>Buso Huize Tordale</t>
  </si>
  <si>
    <t>Bruggestraat 39</t>
  </si>
  <si>
    <t>050-23.13.65</t>
  </si>
  <si>
    <t>Buso Ravelijn</t>
  </si>
  <si>
    <t>Barrièrestraat 4_A</t>
  </si>
  <si>
    <t>050-38.07.03</t>
  </si>
  <si>
    <t>buso@ravelijn.be</t>
  </si>
  <si>
    <t>Buso Haverlo</t>
  </si>
  <si>
    <t>Weidestraat 156</t>
  </si>
  <si>
    <t>050-35.57.00</t>
  </si>
  <si>
    <t>info@haverlo.be</t>
  </si>
  <si>
    <t>Buso Ter Strepe</t>
  </si>
  <si>
    <t>Westendelaan 39</t>
  </si>
  <si>
    <t>059-31.99.30</t>
  </si>
  <si>
    <t>buso@terstrepe.be</t>
  </si>
  <si>
    <t>GO! SBSO Zeelyceum</t>
  </si>
  <si>
    <t>059-23.40.85</t>
  </si>
  <si>
    <t>info@zeelyceum.be</t>
  </si>
  <si>
    <t>Buso De Rozenkrans</t>
  </si>
  <si>
    <t>058-53.20.80</t>
  </si>
  <si>
    <t>Sint-Paulusschool campus VTI/VIBSO</t>
  </si>
  <si>
    <t>Toekomststraat 75</t>
  </si>
  <si>
    <t>056-60.01.35</t>
  </si>
  <si>
    <t>info.campusvti-vibso@sintpaulus.eu</t>
  </si>
  <si>
    <t>Buso Onze Jeugd</t>
  </si>
  <si>
    <t>Iepersestraat 245</t>
  </si>
  <si>
    <t>051-20.58.86</t>
  </si>
  <si>
    <t>directie.onzejeugd@sint-michiel.be</t>
  </si>
  <si>
    <t>Buso De Ster</t>
  </si>
  <si>
    <t>Steenstraat 42</t>
  </si>
  <si>
    <t>051-42.75.10</t>
  </si>
  <si>
    <t>Buso De Ast</t>
  </si>
  <si>
    <t>Boeschepestraat 46</t>
  </si>
  <si>
    <t>057-34.65.51</t>
  </si>
  <si>
    <t>deast@bertinuscollectief.be</t>
  </si>
  <si>
    <t>Buso Styrka Sec. Ond. @ Waterkant</t>
  </si>
  <si>
    <t>Stropkaai 38_A</t>
  </si>
  <si>
    <t>09-222.15.84</t>
  </si>
  <si>
    <t>IVIO Binnenhof</t>
  </si>
  <si>
    <t>Peperstraat 27</t>
  </si>
  <si>
    <t>09-223.98.71</t>
  </si>
  <si>
    <t>directie@ivio-binnenhof.be</t>
  </si>
  <si>
    <t>Stedelijke Buso Bert Carlier</t>
  </si>
  <si>
    <t>Oudenaardsesteenweg 74</t>
  </si>
  <si>
    <t>09-222.86.23</t>
  </si>
  <si>
    <t>Buso Styrka Sec. Ond.</t>
  </si>
  <si>
    <t>09-240.13.73</t>
  </si>
  <si>
    <t>rosy.van.den.berge@sint-jozef.org</t>
  </si>
  <si>
    <t>Buso De Karwij</t>
  </si>
  <si>
    <t>Durmelaan 118</t>
  </si>
  <si>
    <t>09-348.67.86</t>
  </si>
  <si>
    <t>info@de-karwij.be</t>
  </si>
  <si>
    <t>Buso Broederschool Lokeren</t>
  </si>
  <si>
    <t>Molenstraat 38</t>
  </si>
  <si>
    <t>09-348.37.96</t>
  </si>
  <si>
    <t>dir@buso.broeders.be</t>
  </si>
  <si>
    <t>Buso Sint-Lodewijk</t>
  </si>
  <si>
    <t>09-272.53.00</t>
  </si>
  <si>
    <t>buso@sintlodewijk.be</t>
  </si>
  <si>
    <t>Buso Sint-Gregorius</t>
  </si>
  <si>
    <t>09-210.01.50</t>
  </si>
  <si>
    <t>Buso Capelderij</t>
  </si>
  <si>
    <t>Vekenstraat 1_A</t>
  </si>
  <si>
    <t>052-33.68.60</t>
  </si>
  <si>
    <t>buso@capelderij.be</t>
  </si>
  <si>
    <t>Platteput 4</t>
  </si>
  <si>
    <t>052-40.94.40</t>
  </si>
  <si>
    <t>Buso Sint-Franciscusschool</t>
  </si>
  <si>
    <t>Penitentenlaan 1</t>
  </si>
  <si>
    <t>09-360.58.43</t>
  </si>
  <si>
    <t>BuSO Bernardusscholen 7</t>
  </si>
  <si>
    <t>Vlaanderenstraat 6</t>
  </si>
  <si>
    <t>055-30.19.99</t>
  </si>
  <si>
    <t>info@bernardusdriesprong.be</t>
  </si>
  <si>
    <t>Buso Emmaüs</t>
  </si>
  <si>
    <t>Leihoekstraat 7_B</t>
  </si>
  <si>
    <t>09-386.60.08</t>
  </si>
  <si>
    <t>Provinciaal Instituut PIVA</t>
  </si>
  <si>
    <t>03-242.26.00</t>
  </si>
  <si>
    <t>Instituut Sint-Maria</t>
  </si>
  <si>
    <t>Lovelingstraat 8</t>
  </si>
  <si>
    <t>03-235.37.35</t>
  </si>
  <si>
    <t>sintmaria@ismo.be</t>
  </si>
  <si>
    <t>Stedelijk Lyceum Olympiade</t>
  </si>
  <si>
    <t>VIIde-Olympiadelaan 2</t>
  </si>
  <si>
    <t>03-242.90.60</t>
  </si>
  <si>
    <t>bram.wellens@so.antwerpen.be</t>
  </si>
  <si>
    <t>Stedelijk Lyceum Lamorinière</t>
  </si>
  <si>
    <t>Lamorinièrestraat 248</t>
  </si>
  <si>
    <t>03-285.94.00</t>
  </si>
  <si>
    <t>bob.beuckels@so.antwerpen.be</t>
  </si>
  <si>
    <t>Stedelijk Lyceum Cadix</t>
  </si>
  <si>
    <t>Cadixstraat 2</t>
  </si>
  <si>
    <t>03-206.00.60</t>
  </si>
  <si>
    <t>inge.vandevelde@so.antwerpen.be</t>
  </si>
  <si>
    <t>Sint-Norbertusinstituut</t>
  </si>
  <si>
    <t>03-237.71.95</t>
  </si>
  <si>
    <t>secretariaat@sint-norbertus.be</t>
  </si>
  <si>
    <t>Onze-Lieve-Vrouwecollege</t>
  </si>
  <si>
    <t>IDCO</t>
  </si>
  <si>
    <t>Louiza-Marialei 5</t>
  </si>
  <si>
    <t>03-233.96.16</t>
  </si>
  <si>
    <t>Stedelijk Lyceum Pestalozzi I</t>
  </si>
  <si>
    <t>Jan De Voslei 6</t>
  </si>
  <si>
    <t>03-216.23.64</t>
  </si>
  <si>
    <t>annick.liesenborghs@so.antwerpen.be</t>
  </si>
  <si>
    <t>Sint-Lucas Kunstsecundair</t>
  </si>
  <si>
    <t>Sint-Jozefstraat 35</t>
  </si>
  <si>
    <t>03-201.59.70</t>
  </si>
  <si>
    <t>info@st-lucaskso.be</t>
  </si>
  <si>
    <t>Koninklijke Balletschool Antwerpen</t>
  </si>
  <si>
    <t>Maria Pijpelincxstraat 1</t>
  </si>
  <si>
    <t>03-202.83.28</t>
  </si>
  <si>
    <t>gilbert.verhestraeten@so.antwerpen.be</t>
  </si>
  <si>
    <t>Stedelijk Lyceum Linkeroever</t>
  </si>
  <si>
    <t>Gloriantlaan 60</t>
  </si>
  <si>
    <t>03-292.90.50</t>
  </si>
  <si>
    <t>suzzy.vanlaer@so.antwerpen.be</t>
  </si>
  <si>
    <t>Stedelijk Lyceum Lange Beeldekens</t>
  </si>
  <si>
    <t>Lange Beeldekensstraat 264</t>
  </si>
  <si>
    <t>03-289.10.40</t>
  </si>
  <si>
    <t>nadia.michielsen@so.antwerpen.be</t>
  </si>
  <si>
    <t>Stedelijk Lyceum Quellin</t>
  </si>
  <si>
    <t>03-201.62.80</t>
  </si>
  <si>
    <t>tinne.avonds@so.antwerpen.be</t>
  </si>
  <si>
    <t>Sint-Lievenscollege Middenschool</t>
  </si>
  <si>
    <t>Amerikalei 32</t>
  </si>
  <si>
    <t>middenschool@sintlievensantwerpen.be</t>
  </si>
  <si>
    <t>Instituut Maris Stella - Sint-Agnes</t>
  </si>
  <si>
    <t>Turnhoutsebaan 226</t>
  </si>
  <si>
    <t>03-236.91.07</t>
  </si>
  <si>
    <t>info@ims-borgerhout.be</t>
  </si>
  <si>
    <t>Sint-Claracollege</t>
  </si>
  <si>
    <t>info@sintclara.eu</t>
  </si>
  <si>
    <t>Hiberniaschool Mid Steinersch Antwerpen</t>
  </si>
  <si>
    <t>03-293.28.98</t>
  </si>
  <si>
    <t>info@hiberniaschool.be</t>
  </si>
  <si>
    <t>Xaveriuscollege</t>
  </si>
  <si>
    <t>Secretariaat@xaco.be</t>
  </si>
  <si>
    <t>Onze-Lieve-Vrouw-Presentatie</t>
  </si>
  <si>
    <t>Kardinaal Cardijnplein 11</t>
  </si>
  <si>
    <t>03-361.41.10</t>
  </si>
  <si>
    <t>greet.de.smedt@olvpbornem.be</t>
  </si>
  <si>
    <t>Onze-Lieve-Vrouw-Presentatie -Middensch.</t>
  </si>
  <si>
    <t>Driesstraat 10</t>
  </si>
  <si>
    <t>inge.cools@olvpbornem.be</t>
  </si>
  <si>
    <t>Sint-Jozefsinstituut</t>
  </si>
  <si>
    <t>info@sji-borsbeek.be</t>
  </si>
  <si>
    <t>Mater Dei Instituut</t>
  </si>
  <si>
    <t>Bredabaan 394</t>
  </si>
  <si>
    <t>03-651.86.51</t>
  </si>
  <si>
    <t>secretariaat@materdeibrasschaat.be</t>
  </si>
  <si>
    <t>Sint-Michielscollege Brasschaat</t>
  </si>
  <si>
    <t>Kapelsesteenweg 72</t>
  </si>
  <si>
    <t>03-640.30.30</t>
  </si>
  <si>
    <t>algdir@smcb.be</t>
  </si>
  <si>
    <t>Mater Dei-Instituut</t>
  </si>
  <si>
    <t>Gemeentelijk Inst. Brasschaat Sec. Ond.</t>
  </si>
  <si>
    <t>Door Verstraetelei 50</t>
  </si>
  <si>
    <t>03-650.00.70</t>
  </si>
  <si>
    <t>directie.bovenschool@gibbrasschaat.be</t>
  </si>
  <si>
    <t>Gemeentelijke Middenschool</t>
  </si>
  <si>
    <t>Miksebaan 47</t>
  </si>
  <si>
    <t>directie.middenschool@gibbrasschaat.be</t>
  </si>
  <si>
    <t>Stedelijk Lyceum Lakbors</t>
  </si>
  <si>
    <t>03-360.50.20</t>
  </si>
  <si>
    <t>Stedelijk Lyceum Waterbaan</t>
  </si>
  <si>
    <t>Waterbaan 159</t>
  </si>
  <si>
    <t>03-292.66.70</t>
  </si>
  <si>
    <t>chantal.martiny@so.antwerpen.be</t>
  </si>
  <si>
    <t>Gemeentelijk Technisch Instituut</t>
  </si>
  <si>
    <t>Rooienberg 20</t>
  </si>
  <si>
    <t>015-31.34.37</t>
  </si>
  <si>
    <t>info@gtiduffel.be</t>
  </si>
  <si>
    <t>Moretus 3</t>
  </si>
  <si>
    <t>03-541.03.05</t>
  </si>
  <si>
    <t>info@moretus-ekeren.be</t>
  </si>
  <si>
    <t>Moretus 1</t>
  </si>
  <si>
    <t>03-541.01.36</t>
  </si>
  <si>
    <t>Moretus 4</t>
  </si>
  <si>
    <t>College van het Eucharistisch Hart</t>
  </si>
  <si>
    <t>Rouwmoer 7_B</t>
  </si>
  <si>
    <t>03-667.20.51</t>
  </si>
  <si>
    <t>directie@CollegeEssen.be</t>
  </si>
  <si>
    <t>Sint-Jozefinstituut ASO</t>
  </si>
  <si>
    <t>directie@stjozefasoessen.be</t>
  </si>
  <si>
    <t>Don Bosco-Mariaberginstituut</t>
  </si>
  <si>
    <t>Kloosterstraat 70</t>
  </si>
  <si>
    <t>03-690.19.10</t>
  </si>
  <si>
    <t>info@dbm-essen.be</t>
  </si>
  <si>
    <t>KOGEKA 5</t>
  </si>
  <si>
    <t>Schuttershof 2_B</t>
  </si>
  <si>
    <t>014-56.26.50</t>
  </si>
  <si>
    <t>sdg.college@kogeka.be</t>
  </si>
  <si>
    <t>Sint-Lambertusinstituut</t>
  </si>
  <si>
    <t>Kerkplein 14</t>
  </si>
  <si>
    <t>015-24.12.42</t>
  </si>
  <si>
    <t>sintlambertus@sintlambertus.be</t>
  </si>
  <si>
    <t>Heilig Hart - Middenschool 1</t>
  </si>
  <si>
    <t>middenschool@heilig-hartcollege.be</t>
  </si>
  <si>
    <t>Heilig Hart - Bovenbouw 1</t>
  </si>
  <si>
    <t>bovenbouw@heilig-hartcollege.be</t>
  </si>
  <si>
    <t>Heilig Hart - Middenschool 2</t>
  </si>
  <si>
    <t>Biekorfstraat 10</t>
  </si>
  <si>
    <t>Heilig Hart - Bovenbouw 2</t>
  </si>
  <si>
    <t>Technisch Instituut Scheppers</t>
  </si>
  <si>
    <t>Scheppersstraat 9</t>
  </si>
  <si>
    <t>014-24.85.20</t>
  </si>
  <si>
    <t>scheppersstraat@kosh.be</t>
  </si>
  <si>
    <t>Francesco-Paviljoen</t>
  </si>
  <si>
    <t>014-25.95.30</t>
  </si>
  <si>
    <t>Instituut van de Voorzienigheid</t>
  </si>
  <si>
    <t>Sint-Jozefinstituut - Normaalschool</t>
  </si>
  <si>
    <t>Collegestraat 46</t>
  </si>
  <si>
    <t>014-25.45.00</t>
  </si>
  <si>
    <t>collegestraat@kosh.be</t>
  </si>
  <si>
    <t>Sint-Jozefinstituut</t>
  </si>
  <si>
    <t>Don Bosco Technisch Instituut</t>
  </si>
  <si>
    <t>Salesianenlaan 1</t>
  </si>
  <si>
    <t>03-828.00.95</t>
  </si>
  <si>
    <t>info@donboscohoboken.be</t>
  </si>
  <si>
    <t>Vrij Instituut voor Technisch Onderwijs</t>
  </si>
  <si>
    <t>03-340.40.30</t>
  </si>
  <si>
    <t>alex.mensch@vitohoogstraten.be</t>
  </si>
  <si>
    <t>V.T.I. Spijker</t>
  </si>
  <si>
    <t>Gelmelstraat 62</t>
  </si>
  <si>
    <t>03-340.22.80</t>
  </si>
  <si>
    <t>info@vti-spijker.be</t>
  </si>
  <si>
    <t>Klein Seminarie</t>
  </si>
  <si>
    <t>03-340.40.40</t>
  </si>
  <si>
    <t>info@klein-seminarie.be</t>
  </si>
  <si>
    <t>ASO Spijker</t>
  </si>
  <si>
    <t>Lindendreef 37</t>
  </si>
  <si>
    <t>03-314.55.36</t>
  </si>
  <si>
    <t>info@asospijker.be</t>
  </si>
  <si>
    <t>Regina Pacisinstituut - ASO</t>
  </si>
  <si>
    <t>Boechoutsesteenweg 87_A</t>
  </si>
  <si>
    <t>03-455.68.58</t>
  </si>
  <si>
    <t>Regina.Pacis.Hove@regpacho.be</t>
  </si>
  <si>
    <t>Gitok Bovenbouw</t>
  </si>
  <si>
    <t>03-666.86.57</t>
  </si>
  <si>
    <t>gitok2@gitok.be</t>
  </si>
  <si>
    <t>Instituut Heilig Hart</t>
  </si>
  <si>
    <t>Kapellensteenweg 190</t>
  </si>
  <si>
    <t>03-666.94.51</t>
  </si>
  <si>
    <t>directie@hhartkalmthout.be</t>
  </si>
  <si>
    <t>Mater Salvatorisinstituut</t>
  </si>
  <si>
    <t>Dorpsstraat 40</t>
  </si>
  <si>
    <t>03-664.23.55</t>
  </si>
  <si>
    <t>info@matersalvatoris.be</t>
  </si>
  <si>
    <t>Instituut Mater Salvatoris</t>
  </si>
  <si>
    <t>KOGEKA 1</t>
  </si>
  <si>
    <t>Mgr. Heylenstraat 37</t>
  </si>
  <si>
    <t>014-85.00.46</t>
  </si>
  <si>
    <t>smik@kogeka.be</t>
  </si>
  <si>
    <t>V.T.I.</t>
  </si>
  <si>
    <t>Edegemsesteenweg 129</t>
  </si>
  <si>
    <t>03-457.01.38</t>
  </si>
  <si>
    <t>info@vtikontich.be</t>
  </si>
  <si>
    <t>Gemeenteplein 8</t>
  </si>
  <si>
    <t>Sint-Ritacollege zesjarige school</t>
  </si>
  <si>
    <t>03-457.12.51</t>
  </si>
  <si>
    <t>info@ritacollege.be</t>
  </si>
  <si>
    <t>03-480.01.62</t>
  </si>
  <si>
    <t>vtilier@vtilier.be</t>
  </si>
  <si>
    <t>Sint-Ursula-instituut</t>
  </si>
  <si>
    <t>03-491.92.10</t>
  </si>
  <si>
    <t>instituut@campussintursula.be</t>
  </si>
  <si>
    <t>Sint-Aloysiusinstituut vr. Verpleegkunde</t>
  </si>
  <si>
    <t>Kolveniersvest 24</t>
  </si>
  <si>
    <t>03-480.17.66</t>
  </si>
  <si>
    <t>directie@sal.be</t>
  </si>
  <si>
    <t>Sint-Gummaruscollege</t>
  </si>
  <si>
    <t>Kanunnik Davidlaan 10</t>
  </si>
  <si>
    <t>directie@sgclier.be</t>
  </si>
  <si>
    <t>Sint-Ursulalyceum</t>
  </si>
  <si>
    <t>03-491.92.21</t>
  </si>
  <si>
    <t>lyceum@campussintursula.be</t>
  </si>
  <si>
    <t>Ursulinen Mechelen 2</t>
  </si>
  <si>
    <t>015-42.35.42</t>
  </si>
  <si>
    <t>mieke.acke@ursulinenmechelen.be</t>
  </si>
  <si>
    <t>Scheppersinstituut</t>
  </si>
  <si>
    <t>aso@scheppers-mechelen.be</t>
  </si>
  <si>
    <t>Sint-Romboutscollege</t>
  </si>
  <si>
    <t>post@srco.be</t>
  </si>
  <si>
    <t>Colomaplus eerste graad 1</t>
  </si>
  <si>
    <t>015-42.27.03</t>
  </si>
  <si>
    <t>Colomaplus bovenbouw 2</t>
  </si>
  <si>
    <t>Stella Marisstraat 2</t>
  </si>
  <si>
    <t>03-644.29.30</t>
  </si>
  <si>
    <t>info@stellamarismerksem.be</t>
  </si>
  <si>
    <t>Sint-Eduardusinstituut</t>
  </si>
  <si>
    <t>03-645.84.08</t>
  </si>
  <si>
    <t>secundair@sint-eduardus.be</t>
  </si>
  <si>
    <t>Sint-Ludgardisschool</t>
  </si>
  <si>
    <t>03-645.88.27</t>
  </si>
  <si>
    <t>JohanVanStaeyen@slm.be</t>
  </si>
  <si>
    <t>KSOM 10</t>
  </si>
  <si>
    <t>Gasthuisstraat 3</t>
  </si>
  <si>
    <t>014-20.20.20</t>
  </si>
  <si>
    <t>jana.syen@sintlutgardis.be</t>
  </si>
  <si>
    <t>KSOM 5</t>
  </si>
  <si>
    <t>014-31.18.41</t>
  </si>
  <si>
    <t>info@sjbmol.be</t>
  </si>
  <si>
    <t>Gesubsidieerd Technisch Instituut</t>
  </si>
  <si>
    <t>Dieseghemlei 60</t>
  </si>
  <si>
    <t>03-459.83.78</t>
  </si>
  <si>
    <t>info@gtimortsel.be</t>
  </si>
  <si>
    <t>githo nijlen</t>
  </si>
  <si>
    <t>Gemeentestraat 41</t>
  </si>
  <si>
    <t>03-410.03.20</t>
  </si>
  <si>
    <t>info@githonijlen.be</t>
  </si>
  <si>
    <t>Sint-Calasanzinstituut</t>
  </si>
  <si>
    <t>03-410.12.54</t>
  </si>
  <si>
    <t>info@calasanz.be</t>
  </si>
  <si>
    <t>Immaculata Instituut</t>
  </si>
  <si>
    <t>Hoogstraatsebaan 2</t>
  </si>
  <si>
    <t>03-309.23.00</t>
  </si>
  <si>
    <t>info@immalle.be</t>
  </si>
  <si>
    <t>Maris Stella Instituut</t>
  </si>
  <si>
    <t>Antwerpsesteenweg 67</t>
  </si>
  <si>
    <t>03-312.02.33</t>
  </si>
  <si>
    <t>directie@marisstella.be</t>
  </si>
  <si>
    <t>Vita et Pax College</t>
  </si>
  <si>
    <t>Victor Frislei 18</t>
  </si>
  <si>
    <t>03-658.52.33</t>
  </si>
  <si>
    <t>directie@vitaetpax.be</t>
  </si>
  <si>
    <t>Sint-Michielscollege</t>
  </si>
  <si>
    <t>Papenaardekenstraat 53</t>
  </si>
  <si>
    <t>03-658.54.68</t>
  </si>
  <si>
    <t>persadmin@sintmichiel-schoten.be</t>
  </si>
  <si>
    <t>Jozef Hendrickxstraat 153</t>
  </si>
  <si>
    <t>03-680.15.80</t>
  </si>
  <si>
    <t>info@sjs.be</t>
  </si>
  <si>
    <t>Sint-Cordula Instituut</t>
  </si>
  <si>
    <t>Wilgendaalstraat 7</t>
  </si>
  <si>
    <t>03-658.94.49</t>
  </si>
  <si>
    <t>directie@sintcordula.be</t>
  </si>
  <si>
    <t>Heilig Hart van Maria-Instituut</t>
  </si>
  <si>
    <t>Oudaen 76_2</t>
  </si>
  <si>
    <t>03-658.12.62</t>
  </si>
  <si>
    <t>secretariaat@hhvm.be</t>
  </si>
  <si>
    <t>Provinciaal Instituut voor Techn. Onderw</t>
  </si>
  <si>
    <t>Laageind 19</t>
  </si>
  <si>
    <t>03-561.05.00</t>
  </si>
  <si>
    <t>Heilig Graf 031427</t>
  </si>
  <si>
    <t>info@heilig-graf.be</t>
  </si>
  <si>
    <t>Heilig Graf 031435</t>
  </si>
  <si>
    <t>014-41.06.23</t>
  </si>
  <si>
    <t>H.Inst.voor Verpleegkunde Sint-Elisabeth</t>
  </si>
  <si>
    <t>014-47.13.00</t>
  </si>
  <si>
    <t>BOB.VAN.DE.PUTTE@HIVSET.BE</t>
  </si>
  <si>
    <t>Sint-Victorinstituut</t>
  </si>
  <si>
    <t>Kasteelplein 20</t>
  </si>
  <si>
    <t>014-41.16.80</t>
  </si>
  <si>
    <t>info@sint-victor.be</t>
  </si>
  <si>
    <t>Heilig Graf 031492</t>
  </si>
  <si>
    <t>Heilig Graf 031559</t>
  </si>
  <si>
    <t>Kardinaal van Roey-Instituut ASO</t>
  </si>
  <si>
    <t>Kardinaal van Roey-Instituut</t>
  </si>
  <si>
    <t>Mariagaarde Instituut</t>
  </si>
  <si>
    <t>Oude Molenstraat 13</t>
  </si>
  <si>
    <t>03-312.02.56</t>
  </si>
  <si>
    <t>secretariaat@mariagaarde.be</t>
  </si>
  <si>
    <t>Sint-Jan Berchmanscollege</t>
  </si>
  <si>
    <t>college@sjbmalle.be</t>
  </si>
  <si>
    <t>Annuntia-Instituut</t>
  </si>
  <si>
    <t>Turnhoutsebaan 430_A</t>
  </si>
  <si>
    <t>03-355.15.00</t>
  </si>
  <si>
    <t>directie@annuntia.be</t>
  </si>
  <si>
    <t>Stella Matutina-Instituut</t>
  </si>
  <si>
    <t>03-669.62.63</t>
  </si>
  <si>
    <t>luc.vanpoppel@stella-matutina.be</t>
  </si>
  <si>
    <t>Langestraat 199</t>
  </si>
  <si>
    <t>03-484.33.34</t>
  </si>
  <si>
    <t>directeur@vtiz.be</t>
  </si>
  <si>
    <t>Sint-Jozefscollege 1</t>
  </si>
  <si>
    <t>Schaluin 28</t>
  </si>
  <si>
    <t>016-55.11.11</t>
  </si>
  <si>
    <t>sintjozefscollege@sjca.be</t>
  </si>
  <si>
    <t>Damiaaninstituut C</t>
  </si>
  <si>
    <t>Pastoor Dergentlaan 220</t>
  </si>
  <si>
    <t>016-56.70.59</t>
  </si>
  <si>
    <t>Damiaaninstituut B</t>
  </si>
  <si>
    <t>guy.prenen@damiaaninstituut.be</t>
  </si>
  <si>
    <t>Sint-Victorinstituut - Bovenbouw</t>
  </si>
  <si>
    <t>02-380.15.89</t>
  </si>
  <si>
    <t>info@sintvictor.be</t>
  </si>
  <si>
    <t>A.E.G. - Sint-Victorinstituut</t>
  </si>
  <si>
    <t>GO! atheneum Anderlecht</t>
  </si>
  <si>
    <t>Sint-Guidostraat 73</t>
  </si>
  <si>
    <t>02-522.71.12</t>
  </si>
  <si>
    <t>COOVISecundaironderwijs</t>
  </si>
  <si>
    <t>Emile Grysonlaan 1</t>
  </si>
  <si>
    <t>02-526.56.00</t>
  </si>
  <si>
    <t>secundair@coovi.be</t>
  </si>
  <si>
    <t>Sint-Guido-Instituut</t>
  </si>
  <si>
    <t>02-521.60.10</t>
  </si>
  <si>
    <t>candide.behets@sintguido.be</t>
  </si>
  <si>
    <t>Sint-Martinusscholen - ASO</t>
  </si>
  <si>
    <t>Sint-Martinusscholen TSO-BSO</t>
  </si>
  <si>
    <t>Koensborre 1</t>
  </si>
  <si>
    <t>02-452.92.82</t>
  </si>
  <si>
    <t>info.tso-bso@martinusasse.be</t>
  </si>
  <si>
    <t>Sint-Martinusscholen - Middenschool</t>
  </si>
  <si>
    <t>Parklaan 17</t>
  </si>
  <si>
    <t>02-452.64.38</t>
  </si>
  <si>
    <t>directie.ms@smma.be</t>
  </si>
  <si>
    <t>Lutgardiscollege</t>
  </si>
  <si>
    <t>de Wahalaan 11</t>
  </si>
  <si>
    <t>02-672.38.67</t>
  </si>
  <si>
    <t>info@lutgardiscollege.be</t>
  </si>
  <si>
    <t>Sint-Jozefsinstituut - Bovenbouw</t>
  </si>
  <si>
    <t>Prof.Scharpélaan 23</t>
  </si>
  <si>
    <t>016-56.96.44</t>
  </si>
  <si>
    <t>sjib.bovenbouw@sjib.be</t>
  </si>
  <si>
    <t>Sint-Jozefsinstituut - Middenschool</t>
  </si>
  <si>
    <t>Pastoor Pitetlaan 28</t>
  </si>
  <si>
    <t>016-56.81.27</t>
  </si>
  <si>
    <t>directie.middenschool@sjib.be</t>
  </si>
  <si>
    <t>Maria Assumptalyceum ASO-TSO-BSO</t>
  </si>
  <si>
    <t>Stalkruidlaan 1</t>
  </si>
  <si>
    <t>02-268.29.77</t>
  </si>
  <si>
    <t>info@mariaassumptalyceum.be</t>
  </si>
  <si>
    <t>Ursulinenstraat 4</t>
  </si>
  <si>
    <t>02-512.03.70</t>
  </si>
  <si>
    <t>adedecker@sint-jan-brussel.be</t>
  </si>
  <si>
    <t>Maria-Boodschaplyceum</t>
  </si>
  <si>
    <t>Moutstraat 22</t>
  </si>
  <si>
    <t>02-506.89.20</t>
  </si>
  <si>
    <t>info@mabobrussel.be</t>
  </si>
  <si>
    <t>Hoofdstedelijk Atheneum Karel Buls</t>
  </si>
  <si>
    <t>Regina Pacisinstituut</t>
  </si>
  <si>
    <t>Magnolialaan 2</t>
  </si>
  <si>
    <t>02-479.28.59</t>
  </si>
  <si>
    <t>directie@sec.reginapacis.eu</t>
  </si>
  <si>
    <t>Hoofdstedelijk Instituut AnneessensFunck</t>
  </si>
  <si>
    <t>Groot Eiland 39</t>
  </si>
  <si>
    <t>02-510.07.50</t>
  </si>
  <si>
    <t>valerie.vandamme@brucity.education</t>
  </si>
  <si>
    <t>Jan-van-Ruusbroeckollege</t>
  </si>
  <si>
    <t>Forumlaan 4</t>
  </si>
  <si>
    <t>02-268.10.36</t>
  </si>
  <si>
    <t>philip.cobbaert@ruusbroec.be</t>
  </si>
  <si>
    <t>ken.vanmechelen@ksdiest.be</t>
  </si>
  <si>
    <t>V.T.I. Mariëndaal</t>
  </si>
  <si>
    <t>Rozengaard z/n</t>
  </si>
  <si>
    <t>hugo.celis@ksdiest.be</t>
  </si>
  <si>
    <t>Diocesane Middenschool</t>
  </si>
  <si>
    <t>Mariëndaalstraat 44</t>
  </si>
  <si>
    <t>rogier.paeps@ksdiest.be</t>
  </si>
  <si>
    <t>Regina-Caelilyceum</t>
  </si>
  <si>
    <t>hugo.dewulf@erce.be</t>
  </si>
  <si>
    <t>Don Bosco-instituut TSO/BSO</t>
  </si>
  <si>
    <t>Stationsstraat 89</t>
  </si>
  <si>
    <t>016-61.79.70</t>
  </si>
  <si>
    <t>tsobso@dbhaacht.be</t>
  </si>
  <si>
    <t>Don Bosco-instituut ASO</t>
  </si>
  <si>
    <t>016-61.79.60</t>
  </si>
  <si>
    <t>aso@dbhaacht.be</t>
  </si>
  <si>
    <t>Middenschool Don Bosco</t>
  </si>
  <si>
    <t>Stationsstraat 91</t>
  </si>
  <si>
    <t>016-61.79.50</t>
  </si>
  <si>
    <t>middenschool@dbhaacht.be</t>
  </si>
  <si>
    <t>Sint-Albertuscollege - Haasrode</t>
  </si>
  <si>
    <t>Geldenaaksebaan 277</t>
  </si>
  <si>
    <t>016-40.50.60</t>
  </si>
  <si>
    <t>thomas.verhaegen@salco-haasrode.be</t>
  </si>
  <si>
    <t>Heilig-Hart&amp;College 3</t>
  </si>
  <si>
    <t>Parklaan 7</t>
  </si>
  <si>
    <t>02-363.80.20</t>
  </si>
  <si>
    <t>dirk.hoornaert@hhchalle.be</t>
  </si>
  <si>
    <t>Heilig-Hart&amp;College 2</t>
  </si>
  <si>
    <t>goedele.deserrano@hhchalle.be</t>
  </si>
  <si>
    <t>Heilig-Hart&amp;College 1</t>
  </si>
  <si>
    <t>hilde.vanwielendaele@hhchalle.be</t>
  </si>
  <si>
    <t>Pedagogische Humaniora H. Hartinstituut</t>
  </si>
  <si>
    <t>016-39.90.51</t>
  </si>
  <si>
    <t>walter.dhoore@hhscholen.be</t>
  </si>
  <si>
    <t>Heilig Hartinstituut - Technisch Onderw.</t>
  </si>
  <si>
    <t>Heilig Hartinstituut Lyceum</t>
  </si>
  <si>
    <t>Sint-Pieterscollege</t>
  </si>
  <si>
    <t>02-426.85.15</t>
  </si>
  <si>
    <t>ASO@sint-pieterscollege.be</t>
  </si>
  <si>
    <t>015-71.14.42</t>
  </si>
  <si>
    <t>Sint-Michielsinstituut</t>
  </si>
  <si>
    <t>Tremelobaan 4</t>
  </si>
  <si>
    <t>015-51.10.35</t>
  </si>
  <si>
    <t>info@smiks.be</t>
  </si>
  <si>
    <t>GO! technisch atheneum Keerbergen</t>
  </si>
  <si>
    <t>Molenstraat 2</t>
  </si>
  <si>
    <t>015-51.25.94</t>
  </si>
  <si>
    <t>directie@technischatheneumkeerbergen.be</t>
  </si>
  <si>
    <t>Heilig Hartinstituut Kessel-Lo</t>
  </si>
  <si>
    <t>Jozef Pierrestraat 56</t>
  </si>
  <si>
    <t>016-25.22.51</t>
  </si>
  <si>
    <t>Sancta Mariainstituut</t>
  </si>
  <si>
    <t>Heerweg 77</t>
  </si>
  <si>
    <t>02-356.68.68</t>
  </si>
  <si>
    <t>info@sanctamarialembeek.be</t>
  </si>
  <si>
    <t>CVO CLT</t>
  </si>
  <si>
    <t>Dekenstraat 4 bus 4014</t>
  </si>
  <si>
    <t>016-32.56.61</t>
  </si>
  <si>
    <t>Miniemeninstituut</t>
  </si>
  <si>
    <t>Diestsestraat 163</t>
  </si>
  <si>
    <t>016-31.90.00</t>
  </si>
  <si>
    <t>greet.cauwenberghs@min.ksleuven.be</t>
  </si>
  <si>
    <t>Vrije Technische School Leuven</t>
  </si>
  <si>
    <t>Dekenstraat 3</t>
  </si>
  <si>
    <t>016-31.97.70</t>
  </si>
  <si>
    <t>personeel@vti-leuven.be</t>
  </si>
  <si>
    <t>De Wijnpers - Provinciaal onderw. Leuven</t>
  </si>
  <si>
    <t>Mechelsevest 72</t>
  </si>
  <si>
    <t>016-23.69.51</t>
  </si>
  <si>
    <t>dewijnpers@vlaamsbrabant.be</t>
  </si>
  <si>
    <t>Stfran</t>
  </si>
  <si>
    <t>016-23.07.66</t>
  </si>
  <si>
    <t>katrien.staessens@stfran.be</t>
  </si>
  <si>
    <t>Minderbroedersstraat 13</t>
  </si>
  <si>
    <t>016-22.44.64</t>
  </si>
  <si>
    <t>chris.croes@spc.ksleuven.be</t>
  </si>
  <si>
    <t>Heilige-Drievuldigheidscollege</t>
  </si>
  <si>
    <t>016-22.27.92</t>
  </si>
  <si>
    <t>frank.baeyens@hdc.ksleuven.be</t>
  </si>
  <si>
    <t>Vrije Middenschool Leuven</t>
  </si>
  <si>
    <t>016-31.97.71</t>
  </si>
  <si>
    <t>Virgo Sapiensinstituut</t>
  </si>
  <si>
    <t>Heldenplein 6</t>
  </si>
  <si>
    <t>052-30.14.19</t>
  </si>
  <si>
    <t>info@virgosapiens.be</t>
  </si>
  <si>
    <t>Daalkouter 30</t>
  </si>
  <si>
    <t>052-30.98.24</t>
  </si>
  <si>
    <t>info@gtil.be</t>
  </si>
  <si>
    <t>Sint-Donatusinstituut</t>
  </si>
  <si>
    <t>Marktstraat 1</t>
  </si>
  <si>
    <t>052-37.39.67</t>
  </si>
  <si>
    <t>directeur@sintdonatus.be</t>
  </si>
  <si>
    <t>Gemeentelijke Technische &amp; Beroepsschool</t>
  </si>
  <si>
    <t>Stationsstraat 55</t>
  </si>
  <si>
    <t>052-37.16.47</t>
  </si>
  <si>
    <t>directie@gtsm.be</t>
  </si>
  <si>
    <t>Gemeentelijke Technische Tuinbouwschool</t>
  </si>
  <si>
    <t>Molenbaan 54</t>
  </si>
  <si>
    <t>052-37.27.37</t>
  </si>
  <si>
    <t>directeur@tuinbouwschool.be</t>
  </si>
  <si>
    <t>Sint-Donatusinstituut - Middenschool</t>
  </si>
  <si>
    <t>Dendermondestraat 26</t>
  </si>
  <si>
    <t>052-37.06.00</t>
  </si>
  <si>
    <t>directeur.middenschool@sintdonatus.be</t>
  </si>
  <si>
    <t>Imelda-Instituut</t>
  </si>
  <si>
    <t>02-511.06.53</t>
  </si>
  <si>
    <t>Vrij Katholiek Onderwijs Opwijk</t>
  </si>
  <si>
    <t>Karenveldstraat 23</t>
  </si>
  <si>
    <t>052-35.71.22</t>
  </si>
  <si>
    <t>vko@vko.be</t>
  </si>
  <si>
    <t>Vrij Kath. Ond. Opwijk - Middenschool</t>
  </si>
  <si>
    <t>052-35.71.21</t>
  </si>
  <si>
    <t>vko.middenschool@vko.be</t>
  </si>
  <si>
    <t>Gemeentelijk Instituut voor Techn. Ond.</t>
  </si>
  <si>
    <t>Stationsplein 4</t>
  </si>
  <si>
    <t>02-687.84.19</t>
  </si>
  <si>
    <t>directie@gito-overijse.be</t>
  </si>
  <si>
    <t>Montfortaans Seminarie</t>
  </si>
  <si>
    <t>016-35.91.20</t>
  </si>
  <si>
    <t>info@montfort.be</t>
  </si>
  <si>
    <t>Onze-Lieve-Vrouwinstituut - ASO-TSO-BSO</t>
  </si>
  <si>
    <t>administratie@olvrode.be</t>
  </si>
  <si>
    <t>Statiestraat 37</t>
  </si>
  <si>
    <t>02-582.13.11</t>
  </si>
  <si>
    <t>directie@sint-jozef-ternat.be</t>
  </si>
  <si>
    <t>Katholiek Sec. Ond. Ternat - Sint-Angela</t>
  </si>
  <si>
    <t>Statiestraat 35</t>
  </si>
  <si>
    <t>02-582.15.38</t>
  </si>
  <si>
    <t>els.debrael@sint-angela-ternat.be</t>
  </si>
  <si>
    <t>Pater Dupierreuxlaan 1 bus B</t>
  </si>
  <si>
    <t>02-766.53.62</t>
  </si>
  <si>
    <t>info@gito-tervuren.be</t>
  </si>
  <si>
    <t>Provinciaal Instituut voor Secundair Ond</t>
  </si>
  <si>
    <t>Alexianenweg 2</t>
  </si>
  <si>
    <t>Sint-Angela-Instituut</t>
  </si>
  <si>
    <t>Kruineikestraat 5</t>
  </si>
  <si>
    <t>016-60.19.50</t>
  </si>
  <si>
    <t>info@satildonk.be</t>
  </si>
  <si>
    <t>Het College</t>
  </si>
  <si>
    <t>Mechelsestraat 7</t>
  </si>
  <si>
    <t>02-257.10.40</t>
  </si>
  <si>
    <t>info.college@kov.be</t>
  </si>
  <si>
    <t>Virgo</t>
  </si>
  <si>
    <t>02-254.88.20</t>
  </si>
  <si>
    <t>info.virgoplus@kov.be</t>
  </si>
  <si>
    <t>TechnOV</t>
  </si>
  <si>
    <t>Zennelaan 51_53</t>
  </si>
  <si>
    <t>02-251.34.28</t>
  </si>
  <si>
    <t>Marc.deldime@kov.be</t>
  </si>
  <si>
    <t>Virgo Fidelisinstituut Eerste graad II</t>
  </si>
  <si>
    <t>vera.maes@kov.be</t>
  </si>
  <si>
    <t>02-771.08.69</t>
  </si>
  <si>
    <t>info@materdei-spw.be</t>
  </si>
  <si>
    <t>Sint-Jozefscollege</t>
  </si>
  <si>
    <t>Woluwelaan 20</t>
  </si>
  <si>
    <t>02-761.03.80</t>
  </si>
  <si>
    <t>info@sjcwoluwe.be</t>
  </si>
  <si>
    <t>Guldendallaan 90</t>
  </si>
  <si>
    <t>02-771.99.62</t>
  </si>
  <si>
    <t>directie@dbspw.be</t>
  </si>
  <si>
    <t>Sint-Tarcisiusinstituut</t>
  </si>
  <si>
    <t>Predikherenstraat 1</t>
  </si>
  <si>
    <t>011-78.13.71</t>
  </si>
  <si>
    <t>college.zoutleeuw@korzo.be</t>
  </si>
  <si>
    <t>Sint-Leonardusinstituut</t>
  </si>
  <si>
    <t>Bethaniastraat 1_A</t>
  </si>
  <si>
    <t>011-78.12.82</t>
  </si>
  <si>
    <t>middenschool@stleonardus.be</t>
  </si>
  <si>
    <t>Bovenbouw Sint-Gertrudis</t>
  </si>
  <si>
    <t>Molenbergstraat 25</t>
  </si>
  <si>
    <t>011-88.17.55</t>
  </si>
  <si>
    <t>nancysnoekx@kolanden.be</t>
  </si>
  <si>
    <t>Middenschool Sint-Gertrudis</t>
  </si>
  <si>
    <t>Groenendael 2_A</t>
  </si>
  <si>
    <t>011-88.35.02</t>
  </si>
  <si>
    <t>middenschool@kolanden.be</t>
  </si>
  <si>
    <t>Immaculata Maria Instituut</t>
  </si>
  <si>
    <t>Kapelleweide 5</t>
  </si>
  <si>
    <t>054-32.31.01</t>
  </si>
  <si>
    <t>alg-directie.secundair@imi.be</t>
  </si>
  <si>
    <t>Sint-Janscollege</t>
  </si>
  <si>
    <t>Waversesteenweg 1</t>
  </si>
  <si>
    <t>016-76.62.71</t>
  </si>
  <si>
    <t>info.sint-janscollege@telenet.be</t>
  </si>
  <si>
    <t>Sint-Paulusschool campus Sint-Vincentius</t>
  </si>
  <si>
    <t>Kerkstraat 86</t>
  </si>
  <si>
    <t>056-69.45.30</t>
  </si>
  <si>
    <t>info.campussintvincentius@sintpaulus.eu</t>
  </si>
  <si>
    <t>Kasteelstraat 12</t>
  </si>
  <si>
    <t>056-64.42.12</t>
  </si>
  <si>
    <t>info.campussintjanberchmans@sintpaulus.eu</t>
  </si>
  <si>
    <t>Sint-Lutgartinstituut</t>
  </si>
  <si>
    <t>Rollebaanstraat 10</t>
  </si>
  <si>
    <t>050-78.11.70</t>
  </si>
  <si>
    <t>directie@middenschoolbeernem.be</t>
  </si>
  <si>
    <t>Sint-Jozef Sint-Pieter</t>
  </si>
  <si>
    <t>Weststraat 86</t>
  </si>
  <si>
    <t>050-41.79.91</t>
  </si>
  <si>
    <t>info@sjsp.be</t>
  </si>
  <si>
    <t>info@sintjozefbrugge.be</t>
  </si>
  <si>
    <t>Vrij Technisch Instituut Brugge</t>
  </si>
  <si>
    <t>Boeveriestraat 73</t>
  </si>
  <si>
    <t>050-33.35.02</t>
  </si>
  <si>
    <t>info@vtibrugge.be</t>
  </si>
  <si>
    <t>Technisch Instituut Heilige Familie</t>
  </si>
  <si>
    <t>Oude Zak 38</t>
  </si>
  <si>
    <t>050-44.59.59</t>
  </si>
  <si>
    <t>info@tihf.be</t>
  </si>
  <si>
    <t>Hotel- en Toerismeschool Spermalie</t>
  </si>
  <si>
    <t>050-33.52.19</t>
  </si>
  <si>
    <t>Sint-Franciscus-Xaveriusinstituut</t>
  </si>
  <si>
    <t>info@sfxbrugge.be</t>
  </si>
  <si>
    <t>Sint-Andreasinstituut</t>
  </si>
  <si>
    <t>050-47.09.47</t>
  </si>
  <si>
    <t>info@sabraso.be</t>
  </si>
  <si>
    <t>Sint-Jozefsinstituut - ASO</t>
  </si>
  <si>
    <t>Noordzandstraat 76</t>
  </si>
  <si>
    <t>050-47.17.17</t>
  </si>
  <si>
    <t>sjh@sintjozefhumaniora.be</t>
  </si>
  <si>
    <t>Collegestraat 24</t>
  </si>
  <si>
    <t>050-35.26.10</t>
  </si>
  <si>
    <t>directie@olva.be</t>
  </si>
  <si>
    <t>Abdijschool van Zevenkerken</t>
  </si>
  <si>
    <t>Zevenkerken 4</t>
  </si>
  <si>
    <t>050-40.61.97</t>
  </si>
  <si>
    <t>administratie@abdijschool.be</t>
  </si>
  <si>
    <t>Onze-Lieve-Vrouw-Hemelvaart Instituut</t>
  </si>
  <si>
    <t>050-40.68.70</t>
  </si>
  <si>
    <t>aso@olvh-brugge.be</t>
  </si>
  <si>
    <t>Sint-Andreaslyceum</t>
  </si>
  <si>
    <t>humaniora@sask.be</t>
  </si>
  <si>
    <t>Immaculata Secundair</t>
  </si>
  <si>
    <t>Veldstraat 2</t>
  </si>
  <si>
    <t>050-40.45.00</t>
  </si>
  <si>
    <t>Hotelschool Ter Groene Poorte</t>
  </si>
  <si>
    <t>Spoorwegstraat 14</t>
  </si>
  <si>
    <t>050-40.30.20</t>
  </si>
  <si>
    <t>info@tergroenepoorte.be</t>
  </si>
  <si>
    <t>Vrij Handels- en Sportinst. St.-Michiels</t>
  </si>
  <si>
    <t>050-40.68.68</t>
  </si>
  <si>
    <t>vhsi@vhsi.be</t>
  </si>
  <si>
    <t>Sint-Godelievecollege</t>
  </si>
  <si>
    <t>St-Jans-Gasthuisstraat 20</t>
  </si>
  <si>
    <t>059-27.08.80</t>
  </si>
  <si>
    <t>info@sigo.be</t>
  </si>
  <si>
    <t>Guldensporencollege 8</t>
  </si>
  <si>
    <t>Oude Ieperstraat 65</t>
  </si>
  <si>
    <t>056-41.27.93</t>
  </si>
  <si>
    <t>chris.debacker@guldensporencollege.be</t>
  </si>
  <si>
    <t>Spes Nostra 2</t>
  </si>
  <si>
    <t>Mellestraat 1</t>
  </si>
  <si>
    <t>056-35.39.54</t>
  </si>
  <si>
    <t>spesnostra-tso@snh.be</t>
  </si>
  <si>
    <t>Spes Nostra 1</t>
  </si>
  <si>
    <t>056-35.39.53</t>
  </si>
  <si>
    <t>spesnostra-aso@snh.be</t>
  </si>
  <si>
    <t>VTI Ieper</t>
  </si>
  <si>
    <t>Augustijnenstraat 58</t>
  </si>
  <si>
    <t>057-20.12.13</t>
  </si>
  <si>
    <t>vti@smsi.be</t>
  </si>
  <si>
    <t>Heilige Familie Ieper</t>
  </si>
  <si>
    <t>Eigenheerdstraat 8</t>
  </si>
  <si>
    <t>057-20.05.41</t>
  </si>
  <si>
    <t>hf@smsi.be</t>
  </si>
  <si>
    <t>Immaculata Ieper</t>
  </si>
  <si>
    <t>Rijselstraat 83</t>
  </si>
  <si>
    <t>057-20.45.74</t>
  </si>
  <si>
    <t>immaculata@smsi.be</t>
  </si>
  <si>
    <t>Lyceum Ieper</t>
  </si>
  <si>
    <t>057-20.00.62</t>
  </si>
  <si>
    <t>lyceum@smsi.be</t>
  </si>
  <si>
    <t>College Ieper</t>
  </si>
  <si>
    <t>Gezelleplein 11</t>
  </si>
  <si>
    <t>057-20.05.59</t>
  </si>
  <si>
    <t>college@smsi.be</t>
  </si>
  <si>
    <t>Prizma - Middenschool Ingelmunster</t>
  </si>
  <si>
    <t>051-30.96.65</t>
  </si>
  <si>
    <t>middenschool.ingelmunster@prizma.be</t>
  </si>
  <si>
    <t>Prizma - Campus VTI</t>
  </si>
  <si>
    <t>Italianenlaan 30</t>
  </si>
  <si>
    <t>051-33.65.30</t>
  </si>
  <si>
    <t>campus.vti@prizma.be</t>
  </si>
  <si>
    <t>Prizma - Campus IdP</t>
  </si>
  <si>
    <t>Dirk Martenslaan 16</t>
  </si>
  <si>
    <t>051-33.79.10</t>
  </si>
  <si>
    <t>campus.idp@prizma.be</t>
  </si>
  <si>
    <t>Prizma - Campus College</t>
  </si>
  <si>
    <t>051-33.59.33</t>
  </si>
  <si>
    <t>campus.college@prizma.be</t>
  </si>
  <si>
    <t>Prizma - Middenschool Izegem 1</t>
  </si>
  <si>
    <t>Kasteelstraat 28</t>
  </si>
  <si>
    <t>051-30.42.25</t>
  </si>
  <si>
    <t>middenschool.izegem@prizma.be</t>
  </si>
  <si>
    <t>Sint-Jozefsinstituut Lyceum</t>
  </si>
  <si>
    <t>Van Rysselberghestraat 12</t>
  </si>
  <si>
    <t>050-60.23.03</t>
  </si>
  <si>
    <t>ldevloo-casier@sintjozefslyceum.be</t>
  </si>
  <si>
    <t>Sint-Bernardusinstituut</t>
  </si>
  <si>
    <t>Sportlaan 4</t>
  </si>
  <si>
    <t>050-60.79.27</t>
  </si>
  <si>
    <t>directie@sibe.be</t>
  </si>
  <si>
    <t>Instituut Sint-Martinus</t>
  </si>
  <si>
    <t>Ichtegemstraat 14_2</t>
  </si>
  <si>
    <t>051-58.85.45</t>
  </si>
  <si>
    <t>smik@sint-rembert.be</t>
  </si>
  <si>
    <t>Hotelschool Ter Duinen</t>
  </si>
  <si>
    <t>Houtsaegerlaan 40</t>
  </si>
  <si>
    <t>058-51.11.98</t>
  </si>
  <si>
    <t>peter.verbeke@hotelschoolkoksijde.be</t>
  </si>
  <si>
    <t>Margareta-Maria-Instituut - TSO-BSO</t>
  </si>
  <si>
    <t>Handzamestraat 18</t>
  </si>
  <si>
    <t>051-56.77.33</t>
  </si>
  <si>
    <t>administratie@mmikortemark.be</t>
  </si>
  <si>
    <t>Margareta-Maria-Inst. - ASO</t>
  </si>
  <si>
    <t>Don Boscocollege</t>
  </si>
  <si>
    <t>Don Boscolaan 30</t>
  </si>
  <si>
    <t>056-26.50.50</t>
  </si>
  <si>
    <t>info@donboscokortrijk.be</t>
  </si>
  <si>
    <t>RHIZO 1</t>
  </si>
  <si>
    <t>056-24.96.51</t>
  </si>
  <si>
    <t>lyceum@rhizo.be</t>
  </si>
  <si>
    <t>RHIZO 3</t>
  </si>
  <si>
    <t>Deken Camerlyncklaan 76</t>
  </si>
  <si>
    <t>056-82.82.50</t>
  </si>
  <si>
    <t>lifestyleschool@rhizo.be</t>
  </si>
  <si>
    <t>Spes Nostra Instituut</t>
  </si>
  <si>
    <t>Koning Albertstraat 50</t>
  </si>
  <si>
    <t>056-72.74.04</t>
  </si>
  <si>
    <t>secretariaat@spesnostra.be</t>
  </si>
  <si>
    <t>Prizma - Middenschool Lendelede</t>
  </si>
  <si>
    <t>Dorpsplein 2</t>
  </si>
  <si>
    <t>051-30.20.53</t>
  </si>
  <si>
    <t>middenschool.lendelede@prizma.be</t>
  </si>
  <si>
    <t>Technisch Instituut Sint-Lucas</t>
  </si>
  <si>
    <t>Oude Leielaan 15</t>
  </si>
  <si>
    <t>056-51.12.63</t>
  </si>
  <si>
    <t>info@vtimenen.be</t>
  </si>
  <si>
    <t>Sint-Aloysiuscollege</t>
  </si>
  <si>
    <t>Grote Markt 13</t>
  </si>
  <si>
    <t>056-51.13.32</t>
  </si>
  <si>
    <t>info@collegemenen.be</t>
  </si>
  <si>
    <t>Sportschool Meulebeke</t>
  </si>
  <si>
    <t>Ingelmunstersteenweg 1_A</t>
  </si>
  <si>
    <t>051-48.88.91</t>
  </si>
  <si>
    <t>sportschool@sportschool-meulebeke.be</t>
  </si>
  <si>
    <t>Land- en Tuinbouwinstituut</t>
  </si>
  <si>
    <t>Bruggestraat 190</t>
  </si>
  <si>
    <t>050-35.09.84</t>
  </si>
  <si>
    <t>miek.kemel@lti-oedelem.be</t>
  </si>
  <si>
    <t>GO! Ensorinstituut Oostende</t>
  </si>
  <si>
    <t>Generaal Jungbluthlaan 4</t>
  </si>
  <si>
    <t>059-50.09.31</t>
  </si>
  <si>
    <t>oostende@ensorinstituut.be</t>
  </si>
  <si>
    <t>Steensedijk 151</t>
  </si>
  <si>
    <t>059-50.89.70</t>
  </si>
  <si>
    <t>directie@saoo.be</t>
  </si>
  <si>
    <t>College Petrus &amp; Paulus</t>
  </si>
  <si>
    <t>Vindictivelaan 9</t>
  </si>
  <si>
    <t>059-70.10.22</t>
  </si>
  <si>
    <t>college@petrusenpaulus.be</t>
  </si>
  <si>
    <t>Petrus &amp; Paulus West</t>
  </si>
  <si>
    <t>Stuiverstraat 108</t>
  </si>
  <si>
    <t>059-55.64.74</t>
  </si>
  <si>
    <t>west@petrusenpaulus.be</t>
  </si>
  <si>
    <t>Sint-Jozef</t>
  </si>
  <si>
    <t>059-80.24.23</t>
  </si>
  <si>
    <t>sjo@petrusenpaulus.be</t>
  </si>
  <si>
    <t>Middenschool Sint-Pieters</t>
  </si>
  <si>
    <t>Kortrijksestraat 47</t>
  </si>
  <si>
    <t>050-82.68.22</t>
  </si>
  <si>
    <t>info@middenschoolsint-pieter.be</t>
  </si>
  <si>
    <t>Immaculata-instituut</t>
  </si>
  <si>
    <t>Koninklijke Baan 28</t>
  </si>
  <si>
    <t>058-41.15.79</t>
  </si>
  <si>
    <t>info@immaculatainstituut.be</t>
  </si>
  <si>
    <t>Sint-Janscollege 2</t>
  </si>
  <si>
    <t>Burgemeester Bertenplein 32</t>
  </si>
  <si>
    <t>057-33.31.39</t>
  </si>
  <si>
    <t>sjc2@vsop.be</t>
  </si>
  <si>
    <t>Boeschepestraat 44</t>
  </si>
  <si>
    <t>057-34.65.50</t>
  </si>
  <si>
    <t>vti.poperinge@vsop.be</t>
  </si>
  <si>
    <t>Burgerschool</t>
  </si>
  <si>
    <t>Kattenstraat 7</t>
  </si>
  <si>
    <t>051-26.46.66</t>
  </si>
  <si>
    <t>burgerschool@sint-michiel.be</t>
  </si>
  <si>
    <t>VABI</t>
  </si>
  <si>
    <t>Zuidstraat 27</t>
  </si>
  <si>
    <t>051-26.47.14</t>
  </si>
  <si>
    <t>vabi@sint-michiel.be</t>
  </si>
  <si>
    <t>Kroonstraat 19</t>
  </si>
  <si>
    <t>051-40.03.30</t>
  </si>
  <si>
    <t>Vrij Technisch Instituut</t>
  </si>
  <si>
    <t>Grote Hulststraat 28</t>
  </si>
  <si>
    <t>051-40.05.68</t>
  </si>
  <si>
    <t>Technisch Instituut Sint-Vincentius</t>
  </si>
  <si>
    <t>Spinneschoolstraat 10</t>
  </si>
  <si>
    <t>050-22.03.00</t>
  </si>
  <si>
    <t>hilde.maertens@sint-rembert.be</t>
  </si>
  <si>
    <t>Vrij Land- en Tuinbouwinstituut</t>
  </si>
  <si>
    <t>Conscienceplein 12</t>
  </si>
  <si>
    <t>050-23.15.14</t>
  </si>
  <si>
    <t>Sint-Jozefsinstituut-College</t>
  </si>
  <si>
    <t>050-23.15.10</t>
  </si>
  <si>
    <t>ann.stael@sint-rembert.be</t>
  </si>
  <si>
    <t>V.T.I. Sint-Aloysius</t>
  </si>
  <si>
    <t>Papebrugstraat 8_A</t>
  </si>
  <si>
    <t>050-23.15.15</t>
  </si>
  <si>
    <t>V.T.I. Veurne</t>
  </si>
  <si>
    <t>Ieperse Steenweg 90</t>
  </si>
  <si>
    <t>058-31.15.09</t>
  </si>
  <si>
    <t>franky.dorme@vtiveurne.be</t>
  </si>
  <si>
    <t>Bissch. College Onbevlekte Ontvangenis</t>
  </si>
  <si>
    <t>Karel Coggelaan 8</t>
  </si>
  <si>
    <t>directie@cove.be</t>
  </si>
  <si>
    <t>Annuntiata-Instituut</t>
  </si>
  <si>
    <t>Vleeshouwersstraat 22</t>
  </si>
  <si>
    <t>058-31.13.45</t>
  </si>
  <si>
    <t>info@annuntiata.be</t>
  </si>
  <si>
    <t>Sint-Paulusschool campus College 3</t>
  </si>
  <si>
    <t>Stationsstraat 85</t>
  </si>
  <si>
    <t>info.campuscollege@sintpaulus.eu</t>
  </si>
  <si>
    <t>Sint-Paulusschool campus VTI 1</t>
  </si>
  <si>
    <t>056-60.14.62</t>
  </si>
  <si>
    <t>info.campusvti@sintpaulus.eu</t>
  </si>
  <si>
    <t>Sint-Paulusschool campus Hemelvaart 2</t>
  </si>
  <si>
    <t>Keukeldam 17</t>
  </si>
  <si>
    <t>056-60.63.43</t>
  </si>
  <si>
    <t>info.campushemelvaart@sintpaulus.eu</t>
  </si>
  <si>
    <t>Sint-Paulusschool campus College 1</t>
  </si>
  <si>
    <t>Sint-Paulusschool campus Hemelvaart 1</t>
  </si>
  <si>
    <t>056-60.24.68</t>
  </si>
  <si>
    <t>hilde.vanderdonckt@sgsintpaulus.eu</t>
  </si>
  <si>
    <t>Pastoor Staelensstraat 4</t>
  </si>
  <si>
    <t>050-20.96.15</t>
  </si>
  <si>
    <t>stefaan.vanhollebeke@sint-rembert.be</t>
  </si>
  <si>
    <t>DVM Handels-, Techn. en Beroepsonderwijs</t>
  </si>
  <si>
    <t>053-72.96.80</t>
  </si>
  <si>
    <t>Sint-Augustinusinstituut</t>
  </si>
  <si>
    <t>Leopoldlaan 9</t>
  </si>
  <si>
    <t>053-70.33.79</t>
  </si>
  <si>
    <t>info@sai-aalst.be</t>
  </si>
  <si>
    <t>Pontstraat 7</t>
  </si>
  <si>
    <t>053-79.04.41</t>
  </si>
  <si>
    <t>arie.derijck@sjcaalst.be</t>
  </si>
  <si>
    <t>DVM - Humaniora</t>
  </si>
  <si>
    <t>053-60.58.50</t>
  </si>
  <si>
    <t>directeur@dvmhumaniora.be</t>
  </si>
  <si>
    <t>Sint-Jorisinstituut</t>
  </si>
  <si>
    <t>03-740.03.30</t>
  </si>
  <si>
    <t>Europalaan 1</t>
  </si>
  <si>
    <t>03-750.19.00</t>
  </si>
  <si>
    <t>pascal.de.rop@beveren.be</t>
  </si>
  <si>
    <t>Sint-Vincentiuscollege</t>
  </si>
  <si>
    <t>Kloosterstraat 15</t>
  </si>
  <si>
    <t>052-33.30.09</t>
  </si>
  <si>
    <t>directie@sivibu.be</t>
  </si>
  <si>
    <t>V.T.I. Deinze</t>
  </si>
  <si>
    <t>09-381.60.80</t>
  </si>
  <si>
    <t>vti.deinze@vtideinze.be</t>
  </si>
  <si>
    <t>Leiepoort Deinze campus Sint-Theresia</t>
  </si>
  <si>
    <t>Gentpoortstraat 37</t>
  </si>
  <si>
    <t>09-381.51.21</t>
  </si>
  <si>
    <t>Óscar Romerocollege 2</t>
  </si>
  <si>
    <t>052-25.88.79</t>
  </si>
  <si>
    <t>algemene.directie@romerocollege.be</t>
  </si>
  <si>
    <t>Óscar Romerocollege 3</t>
  </si>
  <si>
    <t>052-21.17.96</t>
  </si>
  <si>
    <t>Óscar Romerocollege 4</t>
  </si>
  <si>
    <t>Óscar Romerocollege 5</t>
  </si>
  <si>
    <t>O.-L.-V.-ten-Doorn</t>
  </si>
  <si>
    <t>09-377.13.26</t>
  </si>
  <si>
    <t>info@coltd.be</t>
  </si>
  <si>
    <t>Provinciaal Technisch Instituut</t>
  </si>
  <si>
    <t>Roze 131</t>
  </si>
  <si>
    <t>09-370.73.73</t>
  </si>
  <si>
    <t>info@richtpunteeklo.be</t>
  </si>
  <si>
    <t>Sint-Leoinstituut</t>
  </si>
  <si>
    <t>Sint-Annainstituut</t>
  </si>
  <si>
    <t>VLOT!</t>
  </si>
  <si>
    <t>Eksaarde-dorp 1_A</t>
  </si>
  <si>
    <t>09-346.81.50</t>
  </si>
  <si>
    <t>Sint-Franciscus Evergem</t>
  </si>
  <si>
    <t>Schepenhuisstraat 4</t>
  </si>
  <si>
    <t>09-253.71.76</t>
  </si>
  <si>
    <t>directie@sfevergem.be</t>
  </si>
  <si>
    <t>Sint-Catharinacollege2</t>
  </si>
  <si>
    <t>info@sintcatharinacollege.be</t>
  </si>
  <si>
    <t>Sint-Catharinacollege1</t>
  </si>
  <si>
    <t>Collegestraat 11</t>
  </si>
  <si>
    <t>054-41.24.37</t>
  </si>
  <si>
    <t>054-41.24.12</t>
  </si>
  <si>
    <t>infosec@sint-jozefsinstituut.be</t>
  </si>
  <si>
    <t>Henleykaai 83</t>
  </si>
  <si>
    <t>09-267.12.10</t>
  </si>
  <si>
    <t>infocampushenley@richtpuntgent.be</t>
  </si>
  <si>
    <t>Godshuizenlaan 65-75</t>
  </si>
  <si>
    <t>09-267.12.60</t>
  </si>
  <si>
    <t>infocampusgodshuizen@richtpuntgent.be</t>
  </si>
  <si>
    <t>Hoger Technisch Instituut Sint-Antonius</t>
  </si>
  <si>
    <t>Holstraat 66</t>
  </si>
  <si>
    <t>09-235.04.20</t>
  </si>
  <si>
    <t>katleen.immesoete@htisa.be</t>
  </si>
  <si>
    <t>Hotelschool Gent</t>
  </si>
  <si>
    <t>Lange Violettestraat 12</t>
  </si>
  <si>
    <t>09-269.86.00</t>
  </si>
  <si>
    <t>hotelschool.directeur@onderwijs.gent.be</t>
  </si>
  <si>
    <t>Sint-Lievenscollege Business</t>
  </si>
  <si>
    <t>Steendam 27</t>
  </si>
  <si>
    <t>09-225.89.07</t>
  </si>
  <si>
    <t>filip.vandamme@sintlievenscollege.be</t>
  </si>
  <si>
    <t>Vrij Instituut voor Sec. Onderwijs -Gent</t>
  </si>
  <si>
    <t>Industrieweg 230</t>
  </si>
  <si>
    <t>09-216.36.36</t>
  </si>
  <si>
    <t>info@viso.be</t>
  </si>
  <si>
    <t>Sint-Pietersinstituut bovenbouw</t>
  </si>
  <si>
    <t>Koning Albertlaan 70</t>
  </si>
  <si>
    <t>09-222.14.52</t>
  </si>
  <si>
    <t>renata.janssens@sintpietersgent.be</t>
  </si>
  <si>
    <t>Sint-Barbaracollege</t>
  </si>
  <si>
    <t>Savaanstraat 33</t>
  </si>
  <si>
    <t>09-235.72.50</t>
  </si>
  <si>
    <t>info@sint-barbara.be</t>
  </si>
  <si>
    <t>Sint-Bavohumaniora</t>
  </si>
  <si>
    <t>09-267.96.11</t>
  </si>
  <si>
    <t>sint.bavohumaniora@sbhg.be</t>
  </si>
  <si>
    <t>Humaniora Nieuwen Bosch</t>
  </si>
  <si>
    <t>Lange Violettestraat 65</t>
  </si>
  <si>
    <t>09-223.96.08</t>
  </si>
  <si>
    <t>ulrik.deroover@nieuwenbosch.be</t>
  </si>
  <si>
    <t>Instituut vr Verpleegk. Sint-Vincentius</t>
  </si>
  <si>
    <t>Molenaarsstraat 30</t>
  </si>
  <si>
    <t>09-235.82.40</t>
  </si>
  <si>
    <t>ivv@ivv-gent.be</t>
  </si>
  <si>
    <t>IVG School</t>
  </si>
  <si>
    <t>info@ivgschool.be</t>
  </si>
  <si>
    <t>Instituut Sint-Vincentius a Paulo</t>
  </si>
  <si>
    <t>Pachthofstraat 3</t>
  </si>
  <si>
    <t>info@svi-gijzegem.be</t>
  </si>
  <si>
    <t>Meulenbroekstraat 15</t>
  </si>
  <si>
    <t>052-47.83.54</t>
  </si>
  <si>
    <t>info@richtpunthamme.be</t>
  </si>
  <si>
    <t>KOHa Sint-Jozef</t>
  </si>
  <si>
    <t>Jagerstraat 5</t>
  </si>
  <si>
    <t>052-47.92.84</t>
  </si>
  <si>
    <t>sintjozef@kohamme.be</t>
  </si>
  <si>
    <t>KOHa Heilig Hart</t>
  </si>
  <si>
    <t>052-47.24.81</t>
  </si>
  <si>
    <t>heilighart@kohamme.be</t>
  </si>
  <si>
    <t>Sint-Paulusinstituut</t>
  </si>
  <si>
    <t>Burgemeester Matthysstraat 5</t>
  </si>
  <si>
    <t>053-62.33.82</t>
  </si>
  <si>
    <t>info@sint-paulus.be</t>
  </si>
  <si>
    <t>Prosper Thuysbaertlaan 1</t>
  </si>
  <si>
    <t>09-348.17.09</t>
  </si>
  <si>
    <t>Markt 48</t>
  </si>
  <si>
    <t>09-340.57.70</t>
  </si>
  <si>
    <t>Luikstraat 69</t>
  </si>
  <si>
    <t>Virgo Sapientiae Instituut</t>
  </si>
  <si>
    <t>050-72.98.82</t>
  </si>
  <si>
    <t>bovenbouw@maricolen.be</t>
  </si>
  <si>
    <t>Visitatie</t>
  </si>
  <si>
    <t>Zandloperstraat 8</t>
  </si>
  <si>
    <t>09-226.76.83</t>
  </si>
  <si>
    <t>christine.desmaele@visitatie.be</t>
  </si>
  <si>
    <t>Sint-Franciscusinstituut</t>
  </si>
  <si>
    <t>Tuinstraat 105</t>
  </si>
  <si>
    <t>09-230.79.11</t>
  </si>
  <si>
    <t>contact@sfimelle.be</t>
  </si>
  <si>
    <t>College der Paters Jozefieten</t>
  </si>
  <si>
    <t>dir.SO@collegemelle.be</t>
  </si>
  <si>
    <t>Sint-Jozefschool</t>
  </si>
  <si>
    <t>Kloosterstraat 31</t>
  </si>
  <si>
    <t>053-83.22.98</t>
  </si>
  <si>
    <t>info@sintjozefschoolmere.be</t>
  </si>
  <si>
    <t>GO! atheneum Merelbeke</t>
  </si>
  <si>
    <t>Potaardeberg 59</t>
  </si>
  <si>
    <t>09-230.76.96</t>
  </si>
  <si>
    <t>info@atheneummerelbeke.be</t>
  </si>
  <si>
    <t>Hartencollege Sec . Onderwijslaan</t>
  </si>
  <si>
    <t>Onderwijslaan 4</t>
  </si>
  <si>
    <t>054-31.06.60</t>
  </si>
  <si>
    <t>karin.couck@hartencollege.be</t>
  </si>
  <si>
    <t>054-31.78.50</t>
  </si>
  <si>
    <t>info@richtpuntninove.be</t>
  </si>
  <si>
    <t>Bernardusscholen 6</t>
  </si>
  <si>
    <t>055-31.33.63</t>
  </si>
  <si>
    <t>info@bernardustechnicum.be</t>
  </si>
  <si>
    <t>Bernardusscholen 4</t>
  </si>
  <si>
    <t>055-23.22.10</t>
  </si>
  <si>
    <t>Bernardusscholen 5</t>
  </si>
  <si>
    <t>055-33.46.80</t>
  </si>
  <si>
    <t>p.vansteenbrugge@gmail.com</t>
  </si>
  <si>
    <t>Bernardusscholen 1</t>
  </si>
  <si>
    <t>055-33.46.70</t>
  </si>
  <si>
    <t>info@bernarduscollege.be</t>
  </si>
  <si>
    <t>Bernardusscholen 2</t>
  </si>
  <si>
    <t>Minderbroedersstraat 6</t>
  </si>
  <si>
    <t>055-31.32.87</t>
  </si>
  <si>
    <t>info@richtpuntoudenaarde.be</t>
  </si>
  <si>
    <t>09-221.31.11</t>
  </si>
  <si>
    <t>desseinhannelore@donboscosdw.be</t>
  </si>
  <si>
    <t>055-42.60.16</t>
  </si>
  <si>
    <t>directiesfo@sintfranciscusinstituut.be</t>
  </si>
  <si>
    <t>weTech academy</t>
  </si>
  <si>
    <t>Breedstraat 152</t>
  </si>
  <si>
    <t>03-777.07.06</t>
  </si>
  <si>
    <t>fleur.hofman@wetech.be</t>
  </si>
  <si>
    <t>PORTUS berkenboom</t>
  </si>
  <si>
    <t>Kalkstraat 26</t>
  </si>
  <si>
    <t>03-760.41.00</t>
  </si>
  <si>
    <t>info@portusberkenboom.be</t>
  </si>
  <si>
    <t>Sint-Carolus Secundair Onderwijs</t>
  </si>
  <si>
    <t>Hospitaalstraat 2</t>
  </si>
  <si>
    <t>03-780.51.23</t>
  </si>
  <si>
    <t>kris.demunck@sint-carolus.be</t>
  </si>
  <si>
    <t>Broederscholen Hiëronymus 2</t>
  </si>
  <si>
    <t>Weverstraat 23</t>
  </si>
  <si>
    <t>03-760.10.90</t>
  </si>
  <si>
    <t>info@bio.broeders.be</t>
  </si>
  <si>
    <t>Broederscholen Hiëronymus 1</t>
  </si>
  <si>
    <t>03-780.92.00</t>
  </si>
  <si>
    <t>info@humaniora.broeders.be</t>
  </si>
  <si>
    <t>Instituut Heilige Familie - Secundair</t>
  </si>
  <si>
    <t>Hofstraat 15</t>
  </si>
  <si>
    <t>03-776.68.38</t>
  </si>
  <si>
    <t>directie@hfamilie.com</t>
  </si>
  <si>
    <t>Sint-Jozef - Klein-Seminarie</t>
  </si>
  <si>
    <t>03-780.71.50</t>
  </si>
  <si>
    <t>info@sjks.be</t>
  </si>
  <si>
    <t>Onze-Lieve-Vrouw-Presentatie sec ond</t>
  </si>
  <si>
    <t>03-760.08.60</t>
  </si>
  <si>
    <t>info@olvp.be</t>
  </si>
  <si>
    <t>Berkenboom Humaniora</t>
  </si>
  <si>
    <t>Kleine Peperstraat 16</t>
  </si>
  <si>
    <t>03-760.41.20</t>
  </si>
  <si>
    <t>elke.deridder@berkenboomhum.be</t>
  </si>
  <si>
    <t>Onze-Lieve-Vrouw-Presentatie SecundOnd 1</t>
  </si>
  <si>
    <t>Cooppallaan 128</t>
  </si>
  <si>
    <t>09-369.20.72</t>
  </si>
  <si>
    <t>info@scheppers-wetteren.be</t>
  </si>
  <si>
    <t>Mariagaard</t>
  </si>
  <si>
    <t>Oosterzelesteenweg 80</t>
  </si>
  <si>
    <t>09-365.73.00</t>
  </si>
  <si>
    <t>info@mariagaard.be</t>
  </si>
  <si>
    <t>OLVI-PIUS X Collegestraat</t>
  </si>
  <si>
    <t>052-44.41.99</t>
  </si>
  <si>
    <t>olvi@olvi-piusx.be</t>
  </si>
  <si>
    <t>OLVI-PIUS X Kapellestraat</t>
  </si>
  <si>
    <t>Kapellestraat 7</t>
  </si>
  <si>
    <t>052-44.92.26</t>
  </si>
  <si>
    <t>piusx@olvi-piusx.be</t>
  </si>
  <si>
    <t>Onze-Lieve-Vrouwcollege I</t>
  </si>
  <si>
    <t>Ooststraat 44</t>
  </si>
  <si>
    <t>09-360.13.07</t>
  </si>
  <si>
    <t>stefaan.delanghe@olvczottegem.be</t>
  </si>
  <si>
    <t>Sabina van Beierenlaan 35</t>
  </si>
  <si>
    <t>09-360.19.93</t>
  </si>
  <si>
    <t>info@richtpuntzottegem.be</t>
  </si>
  <si>
    <t>Grotesteenweg-Noord 113</t>
  </si>
  <si>
    <t>09-221.46.48</t>
  </si>
  <si>
    <t>info@dbz.be</t>
  </si>
  <si>
    <t>Instituut Stella Matutina</t>
  </si>
  <si>
    <t>Groenstraat 15</t>
  </si>
  <si>
    <t>055-42.30.67</t>
  </si>
  <si>
    <t>Spectrumcollege Bovenbouw VTI</t>
  </si>
  <si>
    <t>011-49.34.00</t>
  </si>
  <si>
    <t>campus.beringen.bovenbouw@spectrumcollege.be</t>
  </si>
  <si>
    <t>Spectrumcollege Bovenbouw Sinte-Lutgart</t>
  </si>
  <si>
    <t>Spectrumcollege Bovenbouw Sint-Jozef</t>
  </si>
  <si>
    <t>Spectrumcollege Middenschool Sint-Jan</t>
  </si>
  <si>
    <t>Bogaarsveldstraat 14</t>
  </si>
  <si>
    <t>011-45.02.50</t>
  </si>
  <si>
    <t>campus.beringen.middenschool@spectrumcollege.be</t>
  </si>
  <si>
    <t>Technisch Instituut Sint-Jozef</t>
  </si>
  <si>
    <t>Wijerstraat 28</t>
  </si>
  <si>
    <t>089-41.17.60</t>
  </si>
  <si>
    <t>tisj.bilzen@tisj.com</t>
  </si>
  <si>
    <t>Sint-Augustinusinstituut BSO/TSO</t>
  </si>
  <si>
    <t>info@augustinus-bree.be</t>
  </si>
  <si>
    <t>Middenschool Heilig Hartinstituut</t>
  </si>
  <si>
    <t>Sint-Jacobstraat 10</t>
  </si>
  <si>
    <t>089-46.91.70</t>
  </si>
  <si>
    <t>info@hhartbree.be</t>
  </si>
  <si>
    <t>Provinciale Secundaire School</t>
  </si>
  <si>
    <t>011-35.04.21</t>
  </si>
  <si>
    <t>info@psdiepenbeek.be</t>
  </si>
  <si>
    <t>Provinciale Middenschool</t>
  </si>
  <si>
    <t>011-35.04.20</t>
  </si>
  <si>
    <t>Stedelijke Humaniora</t>
  </si>
  <si>
    <t>Europalaan 10</t>
  </si>
  <si>
    <t>089-79.08.66</t>
  </si>
  <si>
    <t>ivo.aerts@sh-dilsen.be</t>
  </si>
  <si>
    <t>Instituut Maria Koningin</t>
  </si>
  <si>
    <t>Rijksweg 168</t>
  </si>
  <si>
    <t>089-75.60.84</t>
  </si>
  <si>
    <t>Atlas College Genk 6</t>
  </si>
  <si>
    <t>Collegelaan 19</t>
  </si>
  <si>
    <t>089-33.36.00</t>
  </si>
  <si>
    <t>techniekinnovatie@atlascollege.be</t>
  </si>
  <si>
    <t>Don Bosco Genk</t>
  </si>
  <si>
    <t>Berm 12</t>
  </si>
  <si>
    <t>089-35.24.16</t>
  </si>
  <si>
    <t>info@dbgenk.be</t>
  </si>
  <si>
    <t>WICO - 039073</t>
  </si>
  <si>
    <t>011-44.02.00</t>
  </si>
  <si>
    <t>Provinciale Middenschool Hasselt</t>
  </si>
  <si>
    <t>Gouverneur Verwilghensingel 1_A</t>
  </si>
  <si>
    <t>011-26.72.51</t>
  </si>
  <si>
    <t>heidi.melotte@limburg.be</t>
  </si>
  <si>
    <t>Hast Katholiek Onderwijs Hasselt</t>
  </si>
  <si>
    <t>Kleine Breemstraat 7</t>
  </si>
  <si>
    <t>011-25.33.58</t>
  </si>
  <si>
    <t>info@campushast.be</t>
  </si>
  <si>
    <t>HastKatholiekOnderwijsHasselt</t>
  </si>
  <si>
    <t>Provinciale Handelsschool Hasselt</t>
  </si>
  <si>
    <t>Gouverneur Verwilghensingel 1</t>
  </si>
  <si>
    <t>011-26.72.11</t>
  </si>
  <si>
    <t>peter.annaert@limburg.be</t>
  </si>
  <si>
    <t>Humaniora Kindsheid Jesu</t>
  </si>
  <si>
    <t>Don Bosco-College</t>
  </si>
  <si>
    <t>Don Boscostraat 72</t>
  </si>
  <si>
    <t>011-73.40.27</t>
  </si>
  <si>
    <t>info@dbhechtel.be</t>
  </si>
  <si>
    <t>Don Boscostraat 6</t>
  </si>
  <si>
    <t>011-52.14.19</t>
  </si>
  <si>
    <t>info@donboscohelchteren.be</t>
  </si>
  <si>
    <t>Sint-Martinusscholen 039313</t>
  </si>
  <si>
    <t>Sint-Truidersteenweg 18</t>
  </si>
  <si>
    <t>013-55.13.13</t>
  </si>
  <si>
    <t>adeferm@st-martinus.be</t>
  </si>
  <si>
    <t>Sint-Martinusscholen 039321</t>
  </si>
  <si>
    <t>Mosa-RT Instituut H. Graf</t>
  </si>
  <si>
    <t>Weertersteenweg 135 bus A</t>
  </si>
  <si>
    <t>Heilig Hartcollege</t>
  </si>
  <si>
    <t>Stationsstraat 232</t>
  </si>
  <si>
    <t>089-71.41.29</t>
  </si>
  <si>
    <t>Bessemerstraat 443</t>
  </si>
  <si>
    <t>089-71.46.38</t>
  </si>
  <si>
    <t>Koning Albertlaan 26</t>
  </si>
  <si>
    <t>089-71.46.47</t>
  </si>
  <si>
    <t>Bovenbouw Sint-Michiel</t>
  </si>
  <si>
    <t>Sint-Michiel Middenschool</t>
  </si>
  <si>
    <t>Diestersteenweg 11</t>
  </si>
  <si>
    <t>011-34.14.03</t>
  </si>
  <si>
    <t>middenschool@sintmichiel.be</t>
  </si>
  <si>
    <t>Prov. Inst. Secundair Onderwijs PROVIL</t>
  </si>
  <si>
    <t>ludo.vanbaelen@limburg.be</t>
  </si>
  <si>
    <t>Spectrumcollege Bovenbouw OHvM</t>
  </si>
  <si>
    <t>Pastoor Frederickxstraat 9</t>
  </si>
  <si>
    <t>013-52.10.07</t>
  </si>
  <si>
    <t>campus.lummen@spectrumcollege.be</t>
  </si>
  <si>
    <t>Spectrumcollege Middenschool OHvM</t>
  </si>
  <si>
    <t>Mosa-RT T.I.St.-Jansberg A</t>
  </si>
  <si>
    <t>Sint-Jansberg 39</t>
  </si>
  <si>
    <t>campus de helix³</t>
  </si>
  <si>
    <t>thieu.sijbers@campusdehelix.be</t>
  </si>
  <si>
    <t>campus de helix²</t>
  </si>
  <si>
    <t>sabine.vanstraelen@campusdehelix.be</t>
  </si>
  <si>
    <t>Provinciale Technische School</t>
  </si>
  <si>
    <t>089-77.09.40</t>
  </si>
  <si>
    <t>jean-marie.slangen@limburg.be</t>
  </si>
  <si>
    <t>Provinciale Secundaire School Bilzen</t>
  </si>
  <si>
    <t>Appelboomgaardstraat 2</t>
  </si>
  <si>
    <t>089-62.92.21</t>
  </si>
  <si>
    <t>Spectrumcollege Middenschool OLVI</t>
  </si>
  <si>
    <t>Schaffensesteenweg 2</t>
  </si>
  <si>
    <t>011-42.52.67</t>
  </si>
  <si>
    <t>campus.paal@spectrumcollege.be</t>
  </si>
  <si>
    <t>Agnetencollege</t>
  </si>
  <si>
    <t>Collegelaan 24</t>
  </si>
  <si>
    <t>011-38.38.00</t>
  </si>
  <si>
    <t>info@agnetencollege.be</t>
  </si>
  <si>
    <t>Hasp-O Centrum 4</t>
  </si>
  <si>
    <t>Gildestraat 22</t>
  </si>
  <si>
    <t>011-68.22.34</t>
  </si>
  <si>
    <t>info.centrum-gildestraat@hasp-o.be</t>
  </si>
  <si>
    <t>Instituut Mariaburcht - Secundair Onderw</t>
  </si>
  <si>
    <t>011-31.15.17</t>
  </si>
  <si>
    <t>info@i-mas.be</t>
  </si>
  <si>
    <t>Provinciaal Inst. Biotechnisch Onderwijs</t>
  </si>
  <si>
    <t>Sint-Truidersteenweg 323</t>
  </si>
  <si>
    <t>012-39.80.40</t>
  </si>
  <si>
    <t>pibo@pibo.be</t>
  </si>
  <si>
    <t>Vrije Middenschool 1</t>
  </si>
  <si>
    <t>Engstegenseweg 1</t>
  </si>
  <si>
    <t>011-81.91.11</t>
  </si>
  <si>
    <t>info@vmszonhoven.be</t>
  </si>
  <si>
    <t>Sint-Jan Berchmansinstituut</t>
  </si>
  <si>
    <t>Kleine Hemmenweg 4_A</t>
  </si>
  <si>
    <t>011-55.99.90</t>
  </si>
  <si>
    <t>info@sjbzonhoven.be</t>
  </si>
  <si>
    <t>Vrije Middenschool 2</t>
  </si>
  <si>
    <t>Provinciale Secundaire School Voeren</t>
  </si>
  <si>
    <t>Hoeneveldje 2</t>
  </si>
  <si>
    <t>04-381.91.00</t>
  </si>
  <si>
    <t>pssvoeren@limburg.be</t>
  </si>
  <si>
    <t>GO! Stamina</t>
  </si>
  <si>
    <t>Jeruzalemstraat 34</t>
  </si>
  <si>
    <t>050-36.68.80</t>
  </si>
  <si>
    <t>GO! atheneum Beveren-Waas</t>
  </si>
  <si>
    <t>03-750.96.80</t>
  </si>
  <si>
    <t>info@kabeveren.net</t>
  </si>
  <si>
    <t>GO! K.A. Antwerpen</t>
  </si>
  <si>
    <t>Franklin Rooseveltplaats 11</t>
  </si>
  <si>
    <t>03-232.70.99</t>
  </si>
  <si>
    <t>GO! Koninklijk Lyceum Antwerpen</t>
  </si>
  <si>
    <t>Hertoginstraat 17</t>
  </si>
  <si>
    <t>administratie@kla.be</t>
  </si>
  <si>
    <t>GO! atheneum Boom</t>
  </si>
  <si>
    <t>Jan Baptist Davidstraat 2</t>
  </si>
  <si>
    <t>03-888.05.24</t>
  </si>
  <si>
    <t>info@atheneumboom.be</t>
  </si>
  <si>
    <t>GO! middenschool Den Brandt</t>
  </si>
  <si>
    <t>Hollezijp 11</t>
  </si>
  <si>
    <t>03-888.15.99</t>
  </si>
  <si>
    <t>directeur@msdenbrandt.be</t>
  </si>
  <si>
    <t>GO! atheneum Brasschaat</t>
  </si>
  <si>
    <t>03-651.59.90</t>
  </si>
  <si>
    <t>ka.brasschaat@inventoscholen.be</t>
  </si>
  <si>
    <t>GO! technisch atheneum Brasschaat</t>
  </si>
  <si>
    <t>Prins Kavellei 98</t>
  </si>
  <si>
    <t>03-651.55.71</t>
  </si>
  <si>
    <t>info@ktabrasschaat.be</t>
  </si>
  <si>
    <t>GO! middenschool Brasschaat</t>
  </si>
  <si>
    <t>ms.brasschaat@sgr3.be</t>
  </si>
  <si>
    <t>GO! K.A. Deurne</t>
  </si>
  <si>
    <t>Frank Craeybeckxlaan 22</t>
  </si>
  <si>
    <t>03-328.18.40</t>
  </si>
  <si>
    <t>GO! technisch atheneum Da Vinci Edegem</t>
  </si>
  <si>
    <t>Monseigneur Cardijnlaan 1</t>
  </si>
  <si>
    <t>03-443.71.30</t>
  </si>
  <si>
    <t>info@ktadavinci.be</t>
  </si>
  <si>
    <t>GO! Middenschool Ekeren</t>
  </si>
  <si>
    <t>Pastoor De Vosstraat 19</t>
  </si>
  <si>
    <t>03-541.14.28</t>
  </si>
  <si>
    <t>directie@ka-ekeren.be</t>
  </si>
  <si>
    <t>GO! atheneum Ekeren</t>
  </si>
  <si>
    <t>GO! Erasmusatheneum Essen-Kalmthout</t>
  </si>
  <si>
    <t>03-667.25.64</t>
  </si>
  <si>
    <t>directie@erasmusatheneumessen.be</t>
  </si>
  <si>
    <t>GO! middenschool Geel</t>
  </si>
  <si>
    <t>Technische-Schoolstraat 15</t>
  </si>
  <si>
    <t>014-58.00.31</t>
  </si>
  <si>
    <t>nancy.verbeke@gogeel.be</t>
  </si>
  <si>
    <t>GO! atheneum Geel</t>
  </si>
  <si>
    <t>an.pijnaerts@gogeel.be</t>
  </si>
  <si>
    <t>GO! SO De Vesten Herentals eerste graad</t>
  </si>
  <si>
    <t>014-21.16.88</t>
  </si>
  <si>
    <t>info@campusdevesten.be</t>
  </si>
  <si>
    <t>GO! SO De Vesten Herentals</t>
  </si>
  <si>
    <t>Augustijnenlaan 32</t>
  </si>
  <si>
    <t>014-21.11.44</t>
  </si>
  <si>
    <t>GO! atheneum Irishof</t>
  </si>
  <si>
    <t>Streepstraat 16</t>
  </si>
  <si>
    <t>03-660.13.00</t>
  </si>
  <si>
    <t>directieteamka@atheneumkapellen.be</t>
  </si>
  <si>
    <t>GO! technisch atheneum Kapellen</t>
  </si>
  <si>
    <t>Pastoor Vandenhoudtstraat 8</t>
  </si>
  <si>
    <t>03-664.43.00</t>
  </si>
  <si>
    <t>GO! middenschool Kapellen</t>
  </si>
  <si>
    <t>03-660.13.02</t>
  </si>
  <si>
    <t>directieteamms@atheneumkapellen.be</t>
  </si>
  <si>
    <t>GO! ath.Lier campus Arthur Vanderpoorten</t>
  </si>
  <si>
    <t>03-480.01.28</t>
  </si>
  <si>
    <t>ilsedb@atheneumlier.be</t>
  </si>
  <si>
    <t>GO! atheneum Lier campus Anton Bergmann</t>
  </si>
  <si>
    <t>Anton Bergmannlaan 24</t>
  </si>
  <si>
    <t>03-480.08.83</t>
  </si>
  <si>
    <t>anton@atheneumlier.be</t>
  </si>
  <si>
    <t>GO! atheneum Lier campus Louis Zimmer</t>
  </si>
  <si>
    <t>Predikherenlaan 18</t>
  </si>
  <si>
    <t>03-480.27.07</t>
  </si>
  <si>
    <t>louis@atheneumlier.be</t>
  </si>
  <si>
    <t>GO! Busleyden Atheneum-campus Pitzemburg</t>
  </si>
  <si>
    <t>Bruul 129</t>
  </si>
  <si>
    <t>015-20.21.13</t>
  </si>
  <si>
    <t>info@bapitzemburg.be</t>
  </si>
  <si>
    <t>GO! Busleyden Atheneum-campus Caputsteen</t>
  </si>
  <si>
    <t>015-20.21.74</t>
  </si>
  <si>
    <t>directie@bacaputsteen.be</t>
  </si>
  <si>
    <t>GO! Busleyden Atheneum-campus Botaniek</t>
  </si>
  <si>
    <t>Augustijnenstraat 92</t>
  </si>
  <si>
    <t>015-29.01.36</t>
  </si>
  <si>
    <t>info@BAbotaniek.be</t>
  </si>
  <si>
    <t>GO! Koninklijk Atheneum MXM</t>
  </si>
  <si>
    <t>03-645.75.68</t>
  </si>
  <si>
    <t>directeur@kamerksem.be</t>
  </si>
  <si>
    <t>GO! Atheneum Het Spoor</t>
  </si>
  <si>
    <t>Begonialaan 34</t>
  </si>
  <si>
    <t>014-31.27.48</t>
  </si>
  <si>
    <t>info@campushetspoor.be</t>
  </si>
  <si>
    <t>GO! Middenschool Het Spoor</t>
  </si>
  <si>
    <t>GO! Technisch Atheneum Het Spoor</t>
  </si>
  <si>
    <t>014-31-27-48</t>
  </si>
  <si>
    <t>GO! atheneum Mortsel</t>
  </si>
  <si>
    <t>Mechelsesteenweg 194</t>
  </si>
  <si>
    <t>03-449.88.93</t>
  </si>
  <si>
    <t>directie@kamortsel.be</t>
  </si>
  <si>
    <t>GO! technischAtheneum Den Biezerd</t>
  </si>
  <si>
    <t>Wirixstraat 56</t>
  </si>
  <si>
    <t>03-888.22.61</t>
  </si>
  <si>
    <t>info@denbiezerd.be</t>
  </si>
  <si>
    <t>GO! middenschool Malle</t>
  </si>
  <si>
    <t>Herentalsebaan 56</t>
  </si>
  <si>
    <t>03-311.72.85</t>
  </si>
  <si>
    <t>GO! atheneum Malle</t>
  </si>
  <si>
    <t>03-312.39.11</t>
  </si>
  <si>
    <t>info@gomalle.net</t>
  </si>
  <si>
    <t>GO! CVO EduKempen</t>
  </si>
  <si>
    <t>Boomgaardstraat 56</t>
  </si>
  <si>
    <t>014-47.05.11</t>
  </si>
  <si>
    <t>info@cvoturnhout.be</t>
  </si>
  <si>
    <t>GO! Talentenschool Turnhout Campus Zenit</t>
  </si>
  <si>
    <t>de Merodelei 220</t>
  </si>
  <si>
    <t>014-47.14.40</t>
  </si>
  <si>
    <t>campuszenit@talentenschoolturnhout.be</t>
  </si>
  <si>
    <t>GO! Talentenschool Turnhout Boomgaard TA</t>
  </si>
  <si>
    <t>014-47.05.13</t>
  </si>
  <si>
    <t>peter.deceuster@talentenschoolturnhout.be</t>
  </si>
  <si>
    <t>GO! Talentenschool Turnhout BoomgaardMS</t>
  </si>
  <si>
    <t>GO! Daltonatheneum Het Leerlabo</t>
  </si>
  <si>
    <t>info@hetleerlabo.be</t>
  </si>
  <si>
    <t>GO! atheneum Willebroek</t>
  </si>
  <si>
    <t>Eduard Anseelestraat 46</t>
  </si>
  <si>
    <t>03-860.98.98</t>
  </si>
  <si>
    <t>GO! Atheneum Klein-Brabant</t>
  </si>
  <si>
    <t>Lindestraat 123 bus A</t>
  </si>
  <si>
    <t>03-897.98.13</t>
  </si>
  <si>
    <t>info@atheneumkleinbrabant.be</t>
  </si>
  <si>
    <t>GO! CVO Brussel</t>
  </si>
  <si>
    <t>Materiaalstraat 67</t>
  </si>
  <si>
    <t>02-528.09.50</t>
  </si>
  <si>
    <t>info@cvobrussel.be</t>
  </si>
  <si>
    <t>GO! atheneum campus Vijverbeek</t>
  </si>
  <si>
    <t>Nieuwstraat 124_C</t>
  </si>
  <si>
    <t>02-451.61.00</t>
  </si>
  <si>
    <t>atheneum@vijverbeek.be</t>
  </si>
  <si>
    <t>GO! middenschool campus Vijverbeek</t>
  </si>
  <si>
    <t>Nieuwstraat 124_B</t>
  </si>
  <si>
    <t>02-451.61.01</t>
  </si>
  <si>
    <t>middenschool@vijverbeek.be</t>
  </si>
  <si>
    <t>02-474.06.00</t>
  </si>
  <si>
    <t>GO! De Prins Diest Antwerpsestraat</t>
  </si>
  <si>
    <t>Antwerpsestraat 36</t>
  </si>
  <si>
    <t>013-35.05.33</t>
  </si>
  <si>
    <t>onthaal@deprinsdiest.be</t>
  </si>
  <si>
    <t>GO! De Prins Diest Boudewijnvest</t>
  </si>
  <si>
    <t>Boudewijnvest 5</t>
  </si>
  <si>
    <t>GO! atheneum Etterbeek</t>
  </si>
  <si>
    <t>02-738.70.40</t>
  </si>
  <si>
    <t>directie@kaetterbeek.be</t>
  </si>
  <si>
    <t>GO! atheneum Halle</t>
  </si>
  <si>
    <t>02-363.82.40</t>
  </si>
  <si>
    <t>Secretariaat.ka.halle@ringscholen.be</t>
  </si>
  <si>
    <t>GO! middenschool Halle</t>
  </si>
  <si>
    <t>02-363.82.44</t>
  </si>
  <si>
    <t>Directie.ms.halle@ringscholen.be</t>
  </si>
  <si>
    <t>GO! technisch atheneum Halle</t>
  </si>
  <si>
    <t>Kluisstraat 1</t>
  </si>
  <si>
    <t>02-361.59.59</t>
  </si>
  <si>
    <t>info@go-tahalle.be</t>
  </si>
  <si>
    <t>GO! technisch atheneum Jette</t>
  </si>
  <si>
    <t>Léon Theodorstraat 80</t>
  </si>
  <si>
    <t>02-425.92.33</t>
  </si>
  <si>
    <t>info@tajette.be</t>
  </si>
  <si>
    <t>GO! middenschool Keerbergen</t>
  </si>
  <si>
    <t>015-23.52.41</t>
  </si>
  <si>
    <t>directie@middenschool-keerbergen.be</t>
  </si>
  <si>
    <t>GO! atheneum Keerbergen</t>
  </si>
  <si>
    <t>015-23.49.33</t>
  </si>
  <si>
    <t>directie@atheneum-keerbergen.be</t>
  </si>
  <si>
    <t>GO! atheneum Unescoschool</t>
  </si>
  <si>
    <t>02-468.20.40</t>
  </si>
  <si>
    <t>info@atheneum-koekelberg.be</t>
  </si>
  <si>
    <t>GO! middenschool 1 Leuven</t>
  </si>
  <si>
    <t>Redingenstraat 90</t>
  </si>
  <si>
    <t>016-31.97.12</t>
  </si>
  <si>
    <t>info@karedingenhof.be</t>
  </si>
  <si>
    <t>GO! Atheneum Liedekerke</t>
  </si>
  <si>
    <t>Kleemputtenstraat 20</t>
  </si>
  <si>
    <t>053-66.18.92</t>
  </si>
  <si>
    <t>atheneum GO! for Business</t>
  </si>
  <si>
    <t>02-411.77.07</t>
  </si>
  <si>
    <t>info@campustoverfluit.be</t>
  </si>
  <si>
    <t>GO! atheneum Emanuel Hiel</t>
  </si>
  <si>
    <t>Charles Gilisquetlaan 34</t>
  </si>
  <si>
    <t>02-241.31.08</t>
  </si>
  <si>
    <t>info@kahiel.be</t>
  </si>
  <si>
    <t>GO! technisch atheneum Zavelenberg</t>
  </si>
  <si>
    <t>02-482.01.01</t>
  </si>
  <si>
    <t>info@kta-zavelenberg.be</t>
  </si>
  <si>
    <t>GO! middenschool Lennik</t>
  </si>
  <si>
    <t>Karel Keymolenstraat 35</t>
  </si>
  <si>
    <t>02-532.45.18</t>
  </si>
  <si>
    <t>02-370.64.40</t>
  </si>
  <si>
    <t>GO! technisch atheneum Horteco</t>
  </si>
  <si>
    <t>de Bavaylei 116</t>
  </si>
  <si>
    <t>02-251.04.48</t>
  </si>
  <si>
    <t>info@horteco.be</t>
  </si>
  <si>
    <t>GO! technisch atheneum Campus Wemmel</t>
  </si>
  <si>
    <t>Zijp 14</t>
  </si>
  <si>
    <t>02-456.01.01</t>
  </si>
  <si>
    <t>GO! middenschool Campus Wemmel</t>
  </si>
  <si>
    <t>02-456.01.10</t>
  </si>
  <si>
    <t>GO! atheneum Sint-Pieters-Woluwe</t>
  </si>
  <si>
    <t>02-771.37.42</t>
  </si>
  <si>
    <t>helena.van.driessche@atheneumwoluwe.be</t>
  </si>
  <si>
    <t>GO! atheneum D'Hek</t>
  </si>
  <si>
    <t>Tiensestraat 57</t>
  </si>
  <si>
    <t>011-88.13.74</t>
  </si>
  <si>
    <t>info@dheklanden.net</t>
  </si>
  <si>
    <t>GO! middenschool D'Hek</t>
  </si>
  <si>
    <t>GO! atheneum Avelgem</t>
  </si>
  <si>
    <t>Oudenaardsesteenweg 20</t>
  </si>
  <si>
    <t>leerlingensecretariaat@go-atheneumavelgem.be</t>
  </si>
  <si>
    <t>GO! middenschool Avelgem</t>
  </si>
  <si>
    <t>GO! middenschool Maerlant</t>
  </si>
  <si>
    <t>050-43.25.25</t>
  </si>
  <si>
    <t>GO! atheneum Maerlant</t>
  </si>
  <si>
    <t>050-33.20.19</t>
  </si>
  <si>
    <t>KA Jan Fevijn</t>
  </si>
  <si>
    <t>info@atheneumjanfevijn.be</t>
  </si>
  <si>
    <t>GO! technisch atheneum Brugge</t>
  </si>
  <si>
    <t>Rijselstraat 7</t>
  </si>
  <si>
    <t>050-38.82.88</t>
  </si>
  <si>
    <t>lhautekeete@ktabrugge.be</t>
  </si>
  <si>
    <t>GO! middenschool Brugge-centrum</t>
  </si>
  <si>
    <t>Sint-Clarastraat 46_A</t>
  </si>
  <si>
    <t>050-33.09.64</t>
  </si>
  <si>
    <t>info@msbruggecentrum.be</t>
  </si>
  <si>
    <t>GO! technisch atheneum Diksmuide</t>
  </si>
  <si>
    <t>051-51.92.51</t>
  </si>
  <si>
    <t>dir.atheneumdiksmuide@go-scholengroepwesthoek.be</t>
  </si>
  <si>
    <t>GO! Atlas atheneum Gistel</t>
  </si>
  <si>
    <t>Callaertswalledreef 8</t>
  </si>
  <si>
    <t>059-27.89.44</t>
  </si>
  <si>
    <t>info@atlas-atheneum.be</t>
  </si>
  <si>
    <t>GO! athena campus Heule</t>
  </si>
  <si>
    <t>Guido Gezellelaan 10</t>
  </si>
  <si>
    <t>056-35.13.82</t>
  </si>
  <si>
    <t>info@athena-heule.be</t>
  </si>
  <si>
    <t>GO! atheneum Ieper</t>
  </si>
  <si>
    <t>Plumerlaan 26</t>
  </si>
  <si>
    <t>057-20.07.29</t>
  </si>
  <si>
    <t>GO! middenschool Ieper</t>
  </si>
  <si>
    <t>Plumerlaan 24</t>
  </si>
  <si>
    <t>057-20.00.38</t>
  </si>
  <si>
    <t>GO! technisch atheneum Ieper</t>
  </si>
  <si>
    <t>Minneplein Z/N</t>
  </si>
  <si>
    <t>057-20.16.20</t>
  </si>
  <si>
    <t>GO! Atheneum Bellevue</t>
  </si>
  <si>
    <t>051-30.15.44</t>
  </si>
  <si>
    <t>directeur@campusbellevue.be</t>
  </si>
  <si>
    <t>GO! atheneum Zwinstede</t>
  </si>
  <si>
    <t>Alfred Verweeplein 25</t>
  </si>
  <si>
    <t>050-63.17.70</t>
  </si>
  <si>
    <t>directeurka@demakz.be</t>
  </si>
  <si>
    <t>GO! middenschool Zwinstede Knokke</t>
  </si>
  <si>
    <t>ms.directie@demakz.be</t>
  </si>
  <si>
    <t>GO!Da Vinci Atheneum Koekelare</t>
  </si>
  <si>
    <t>Moerestraat 20</t>
  </si>
  <si>
    <t>051-59.12.10</t>
  </si>
  <si>
    <t>info@davinci-atheneum.be</t>
  </si>
  <si>
    <t>GO! Atheneum Pottelberg 2de en 3de graad</t>
  </si>
  <si>
    <t>Pottelberg 4</t>
  </si>
  <si>
    <t>056-22.25.33</t>
  </si>
  <si>
    <t>info@athena-pottelberg.be</t>
  </si>
  <si>
    <t>GO!athena Drie Hofsteden 2/3grd Kortrijk</t>
  </si>
  <si>
    <t>Minister De Taeyelaan 13</t>
  </si>
  <si>
    <t>056-22.34.81</t>
  </si>
  <si>
    <t>frank.derycke@athena-driehofsteden.be</t>
  </si>
  <si>
    <t>GO! Athena Campus Pottelberg 1ste graad</t>
  </si>
  <si>
    <t>Burgemeester Felix de Bethunelaa 4</t>
  </si>
  <si>
    <t>056-22.18.20</t>
  </si>
  <si>
    <t>GO! athena Drie Hofsteden 1egrd Kortrijk</t>
  </si>
  <si>
    <t>Hugo Verriestlaan 155</t>
  </si>
  <si>
    <t>056-21.40.79</t>
  </si>
  <si>
    <t>charlotte.de.buysere@athena-school.be</t>
  </si>
  <si>
    <t>GO! Futura 2de en 3de graad</t>
  </si>
  <si>
    <t>Vander Merschplein 54</t>
  </si>
  <si>
    <t>056-51.14.55</t>
  </si>
  <si>
    <t>GO! Futura 1ste graad</t>
  </si>
  <si>
    <t>Arsenaalstraat 20</t>
  </si>
  <si>
    <t>058-23.33.50</t>
  </si>
  <si>
    <t>dir.msnieuwpoort@sgw28.be</t>
  </si>
  <si>
    <t>GO! technisch atheneum Vesaliusinstituut</t>
  </si>
  <si>
    <t>GO! Atheneum Oostende</t>
  </si>
  <si>
    <t>Steensedijk 495</t>
  </si>
  <si>
    <t>059-50.52.61</t>
  </si>
  <si>
    <t>info@athenaoostende.be</t>
  </si>
  <si>
    <t>GO!Atheneum Calmeyn De Panne</t>
  </si>
  <si>
    <t>St.-Elisabethlaan 4</t>
  </si>
  <si>
    <t>058-41.26.71</t>
  </si>
  <si>
    <t>info@calmeyn.be</t>
  </si>
  <si>
    <t>GO!MSKA Roeselare</t>
  </si>
  <si>
    <t>Groenestraat 170</t>
  </si>
  <si>
    <t>051-27.27.70</t>
  </si>
  <si>
    <t>info@mskaroeselare.be</t>
  </si>
  <si>
    <t>GO! MSKA Roeselare</t>
  </si>
  <si>
    <t>051-22.62.39</t>
  </si>
  <si>
    <t>infotant@mskaroeselare.be</t>
  </si>
  <si>
    <t>GO! atheneum Campus De Reynaert</t>
  </si>
  <si>
    <t>Stationstraat 67</t>
  </si>
  <si>
    <t>051-42.63.63</t>
  </si>
  <si>
    <t>GO! Atheneum Eureka</t>
  </si>
  <si>
    <t>coucke.i@go-eureka.be</t>
  </si>
  <si>
    <t>GO! atheneum Veurne Centrum</t>
  </si>
  <si>
    <t>Smissestraat 3</t>
  </si>
  <si>
    <t>058-31.10.89</t>
  </si>
  <si>
    <t>GO! secundair onderwijs Groenhove CMS</t>
  </si>
  <si>
    <t>Jozef Duthoystraat 34</t>
  </si>
  <si>
    <t>056-60.37.09</t>
  </si>
  <si>
    <t>GO! secundair onderwijs Groenhove CAT</t>
  </si>
  <si>
    <t>Westerlaan 69</t>
  </si>
  <si>
    <t>056-60.73.74</t>
  </si>
  <si>
    <t>info.cat@groenhoveschool.be</t>
  </si>
  <si>
    <t>GO! Atheneum Aalst</t>
  </si>
  <si>
    <t>directie@atheneumaalst.be</t>
  </si>
  <si>
    <t>GO! lyceum Aalst</t>
  </si>
  <si>
    <t>Pontstraat 51</t>
  </si>
  <si>
    <t>053-46.65.00</t>
  </si>
  <si>
    <t>inlichtingen@lyceum-aalst.be</t>
  </si>
  <si>
    <t>GO! Handelsschool Aalst</t>
  </si>
  <si>
    <t>Keizersplein 19</t>
  </si>
  <si>
    <t>053-46.72.00</t>
  </si>
  <si>
    <t>directie@handelsschoolaalst.be</t>
  </si>
  <si>
    <t>TechniGO! campus De Voorstad Aalst</t>
  </si>
  <si>
    <t>Welvaartstraat 70_1</t>
  </si>
  <si>
    <t>TechniGO! middenschool Aalst</t>
  </si>
  <si>
    <t>Ledebaan 101</t>
  </si>
  <si>
    <t>TechniGO! campus Ledebaan Aalst</t>
  </si>
  <si>
    <t>GO! Secundaire School De Beuk Aalter</t>
  </si>
  <si>
    <t>09-374.12.15</t>
  </si>
  <si>
    <t>info@campusdebeuk.be</t>
  </si>
  <si>
    <t>GO! atheneum Denderleeuw</t>
  </si>
  <si>
    <t>kad@kadenderleeuw.be</t>
  </si>
  <si>
    <t>GO! atheneum Dendermonde</t>
  </si>
  <si>
    <t>052-25.17.86</t>
  </si>
  <si>
    <t>secretariaat.ka@kad.be</t>
  </si>
  <si>
    <t>GO! talent Dendermonde</t>
  </si>
  <si>
    <t>Begijnhoflaan 1</t>
  </si>
  <si>
    <t>info@go-talent.be</t>
  </si>
  <si>
    <t>GO! Middenschool Athenea Dendermonde</t>
  </si>
  <si>
    <t>052-25.17.76</t>
  </si>
  <si>
    <t>info@go-mad.be</t>
  </si>
  <si>
    <t>GO! middenschool Athenea Dendermonde</t>
  </si>
  <si>
    <t>Einstein Atheneum,ASO Talen,Wet.&amp; Kunst</t>
  </si>
  <si>
    <t>Hofbilkstraat 21</t>
  </si>
  <si>
    <t>info@einsteinatheneum.be</t>
  </si>
  <si>
    <t>GO! atheneum Geraardsbergen</t>
  </si>
  <si>
    <t>Papiermolenstraat 103</t>
  </si>
  <si>
    <t>info@ka-geraardsbergen.be</t>
  </si>
  <si>
    <t>GO! middenschool Geraardsbergen</t>
  </si>
  <si>
    <t>Wegvoeringstraat 7</t>
  </si>
  <si>
    <t>054-41.31.37</t>
  </si>
  <si>
    <t>betty.gierts@middenschool-geraardsbergen.be</t>
  </si>
  <si>
    <t>GO! atheneum Voskenslaan</t>
  </si>
  <si>
    <t>09-240.00.60</t>
  </si>
  <si>
    <t>kavoskenslaan@kavoskenslaan.be</t>
  </si>
  <si>
    <t>GO! lyceum Gent</t>
  </si>
  <si>
    <t>Kortrijksesteenweg 12</t>
  </si>
  <si>
    <t>09-220.10.70</t>
  </si>
  <si>
    <t>info@lyceumgent.be</t>
  </si>
  <si>
    <t>KTA MoBi</t>
  </si>
  <si>
    <t>Coupure Rechts 312</t>
  </si>
  <si>
    <t>09-225.33.04</t>
  </si>
  <si>
    <t>info@ktamobi.be</t>
  </si>
  <si>
    <t>GO! Middenschool Lyceum Gent</t>
  </si>
  <si>
    <t>Kortrijksesteenweg 32</t>
  </si>
  <si>
    <t>09-222.16.02</t>
  </si>
  <si>
    <t>GO! middenschool MIRA</t>
  </si>
  <si>
    <t>Loystraat 70</t>
  </si>
  <si>
    <t>052-49.99.70</t>
  </si>
  <si>
    <t>info@gomira.be</t>
  </si>
  <si>
    <t>GO! technisch atheneum Lokeren</t>
  </si>
  <si>
    <t>Azalealaan 21</t>
  </si>
  <si>
    <t>09-348.22.12</t>
  </si>
  <si>
    <t>info@gotalok.be</t>
  </si>
  <si>
    <t>GO! middenschool Mevrouw Courtmans</t>
  </si>
  <si>
    <t>Mevrouw Courtmanslaan 80</t>
  </si>
  <si>
    <t>info@couma.be</t>
  </si>
  <si>
    <t>GO! atheneum Courtmanslaan Maldegem</t>
  </si>
  <si>
    <t>GO! atheneum Mariakerke</t>
  </si>
  <si>
    <t>Amand Casier de ter Bekenlaan 26</t>
  </si>
  <si>
    <t>09-216.84.44</t>
  </si>
  <si>
    <t>info@atheneummariakerke.be</t>
  </si>
  <si>
    <t>Tuinbouwschool Melle</t>
  </si>
  <si>
    <t>Brusselsesteenweg 165</t>
  </si>
  <si>
    <t>09-210.45.40</t>
  </si>
  <si>
    <t>info@tuinbouwschool-melle.be</t>
  </si>
  <si>
    <t>GO! middenschool De Moerbei</t>
  </si>
  <si>
    <t>Hospicestraat 16</t>
  </si>
  <si>
    <t>09-346.82.04</t>
  </si>
  <si>
    <t>info@moerbei.be</t>
  </si>
  <si>
    <t>GO! atheneum Ninove</t>
  </si>
  <si>
    <t>Dreefstraat 31</t>
  </si>
  <si>
    <t>054-33.26.93</t>
  </si>
  <si>
    <t>atheneum@kaninove.be</t>
  </si>
  <si>
    <t>GO! middenschool Ninove</t>
  </si>
  <si>
    <t>Astridlaan 33</t>
  </si>
  <si>
    <t>054-33.28.96</t>
  </si>
  <si>
    <t>directie@middenschool-ninove.be</t>
  </si>
  <si>
    <t>Scholen Da Vinci</t>
  </si>
  <si>
    <t>Parklaan 89</t>
  </si>
  <si>
    <t>03-780.79.00</t>
  </si>
  <si>
    <t>info@scholendavinci.be</t>
  </si>
  <si>
    <t>03-771.03.56</t>
  </si>
  <si>
    <t>GO! atheneum Campus Kompas Wetteren</t>
  </si>
  <si>
    <t>09-365.60.60</t>
  </si>
  <si>
    <t>atheneum@campuskompas.be</t>
  </si>
  <si>
    <t>GO! middenschool Campus Kompas Wetteren</t>
  </si>
  <si>
    <t>middenschool@campuskompas.be</t>
  </si>
  <si>
    <t>GO! atheneum Zelzate</t>
  </si>
  <si>
    <t>Onteigeningsstraat 41_B</t>
  </si>
  <si>
    <t>09-345.59.10</t>
  </si>
  <si>
    <t>ka@go-zelzate.be</t>
  </si>
  <si>
    <t>GO! middenschool Zelzate</t>
  </si>
  <si>
    <t>Onteigeningsstraat 41_D</t>
  </si>
  <si>
    <t>09-345.70.24</t>
  </si>
  <si>
    <t>ms@go-zelzate.be</t>
  </si>
  <si>
    <t>GO! atheneum Brakel</t>
  </si>
  <si>
    <t>055-42.34.08</t>
  </si>
  <si>
    <t>info@atheneum-brakel.be</t>
  </si>
  <si>
    <t>GO! Atheneum Martinus Bilzen</t>
  </si>
  <si>
    <t>089-41.16.18</t>
  </si>
  <si>
    <t>GO! Atheneum Bree</t>
  </si>
  <si>
    <t>Millenstraat 14</t>
  </si>
  <si>
    <t>089-46.16.22</t>
  </si>
  <si>
    <t>info@goatheneumbree.be</t>
  </si>
  <si>
    <t>GO! Nikola Tesla middenschool</t>
  </si>
  <si>
    <t>Daalstraat 4</t>
  </si>
  <si>
    <t>089-73.93.45</t>
  </si>
  <si>
    <t>vannitsen.tilly@scholengroep14.be</t>
  </si>
  <si>
    <t>GO! campus Genk Middenschool</t>
  </si>
  <si>
    <t>Mosselerlaan 62</t>
  </si>
  <si>
    <t>089-35.16.31</t>
  </si>
  <si>
    <t>directie.middenschool@gocampusgenk.be</t>
  </si>
  <si>
    <t>GO! Campus Genk ALTEA</t>
  </si>
  <si>
    <t>Sint-Lodewijkstraat 26</t>
  </si>
  <si>
    <t>089-32.38.39</t>
  </si>
  <si>
    <t>directie.altea@gocampusgenk.be</t>
  </si>
  <si>
    <t>GO! campus Genk Techn Atheneum De Wijzer</t>
  </si>
  <si>
    <t>Mosselerlaan 94</t>
  </si>
  <si>
    <t>089-32.38.32</t>
  </si>
  <si>
    <t>info.tadewijzer@gocampusgenk.be</t>
  </si>
  <si>
    <t>GO! Next het atheneum</t>
  </si>
  <si>
    <t>Capucienenstraat 28</t>
  </si>
  <si>
    <t>011-28.64.40</t>
  </si>
  <si>
    <t>v.oeyen@ka1hasselt.be</t>
  </si>
  <si>
    <t>GO! Next sportschool 1ste graad</t>
  </si>
  <si>
    <t>011-85.05.20</t>
  </si>
  <si>
    <t>GO! Next Level X</t>
  </si>
  <si>
    <t>Vildersstraat 28</t>
  </si>
  <si>
    <t>011-21.10.10</t>
  </si>
  <si>
    <t>info@levelx.be</t>
  </si>
  <si>
    <t>Vildersstraat 3</t>
  </si>
  <si>
    <t>directie@levelx.be</t>
  </si>
  <si>
    <t>GO! Next sportschool 2de en 3de graad</t>
  </si>
  <si>
    <t>011-21.03.64</t>
  </si>
  <si>
    <t>GO! Next van Veldeke - Herx</t>
  </si>
  <si>
    <t>Dokter Vanweddingenlaan 10</t>
  </si>
  <si>
    <t>011-93.32.77</t>
  </si>
  <si>
    <t>secretariaat@vvx.go-next.be</t>
  </si>
  <si>
    <t>GO! atheneum Alicebourg Lanaken</t>
  </si>
  <si>
    <t>089-71.49.49</t>
  </si>
  <si>
    <t>info@alicebourg.be</t>
  </si>
  <si>
    <t>X plus Lommel</t>
  </si>
  <si>
    <t>011-54.41.94</t>
  </si>
  <si>
    <t>X plus</t>
  </si>
  <si>
    <t>tamara.vandeweijer@xpluslommel.be</t>
  </si>
  <si>
    <t>GO! Atheneum Campus Van Eyck Maaseik</t>
  </si>
  <si>
    <t>Burgemeester Philipslaan 19_A</t>
  </si>
  <si>
    <t>GO! Technisch Atheneum Campus Van Eyck</t>
  </si>
  <si>
    <t>Burgemeester Philipslaan 19_B</t>
  </si>
  <si>
    <t>089-56.04.95</t>
  </si>
  <si>
    <t>GO! Middenschool Campus Van Eyck Maaseik</t>
  </si>
  <si>
    <t>Burgemeester Philipslaan 20</t>
  </si>
  <si>
    <t>089-56.04.85</t>
  </si>
  <si>
    <t>secrmsmsk@scholengroep14.be</t>
  </si>
  <si>
    <t>GO! Maxwell</t>
  </si>
  <si>
    <t>089-76.42.21</t>
  </si>
  <si>
    <t>GO! atheneum VOX Pelt</t>
  </si>
  <si>
    <t>info@voxpelt.be</t>
  </si>
  <si>
    <t>GO! Tienerschool VOX Pelt</t>
  </si>
  <si>
    <t>GO! atheneum Sint-Truiden</t>
  </si>
  <si>
    <t>011-68.21.24</t>
  </si>
  <si>
    <t>info.speelhof@atheneumsinttruiden.be</t>
  </si>
  <si>
    <t>GO! Middenschool Tongeren</t>
  </si>
  <si>
    <t>012-39.89.30</t>
  </si>
  <si>
    <t>petra.cleeren@atheneumtungrorum.be</t>
  </si>
  <si>
    <t>GO! technisch atheneum Domein Speelhof</t>
  </si>
  <si>
    <t>Speelhoflaan 9</t>
  </si>
  <si>
    <t>011-68.43.47</t>
  </si>
  <si>
    <t>ninie.coemans@atheneumsinttruiden.be</t>
  </si>
  <si>
    <t>GO! middenschool Borgloon</t>
  </si>
  <si>
    <t>012-67.14.35</t>
  </si>
  <si>
    <t>info@atheneumborgloon.be</t>
  </si>
  <si>
    <t>GO! atheneum Borgloon</t>
  </si>
  <si>
    <t>GO! technisch atheneum Campus Plinius</t>
  </si>
  <si>
    <t>Keversstraat 26</t>
  </si>
  <si>
    <t>012-23.24.26</t>
  </si>
  <si>
    <t>plinius@atheneumtungrorum.be</t>
  </si>
  <si>
    <t>GO! middenschool Voskenslaan</t>
  </si>
  <si>
    <t>09-240.00.57</t>
  </si>
  <si>
    <t>info@msvoskenslaan.be</t>
  </si>
  <si>
    <t>Virgo Fidelisinstituut Eerste Graad</t>
  </si>
  <si>
    <t>Buso Blijdorp</t>
  </si>
  <si>
    <t>GO! atheneum Schoten</t>
  </si>
  <si>
    <t>Emiel Blangenoisstraat 2</t>
  </si>
  <si>
    <t>03-658.52.31</t>
  </si>
  <si>
    <t>info@atheneumschoten.be</t>
  </si>
  <si>
    <t>GO! De Prins Diest Weerstandsplein</t>
  </si>
  <si>
    <t>GO! SBSO Zonnegroen</t>
  </si>
  <si>
    <t>Sint-Truidensesteenweg 44</t>
  </si>
  <si>
    <t>011-78.92.90</t>
  </si>
  <si>
    <t>info@zonnegroen.be</t>
  </si>
  <si>
    <t>Sint-Annacollege -Middenschool</t>
  </si>
  <si>
    <t>Willem Gijsselsstraat 1</t>
  </si>
  <si>
    <t>03-219.02.60</t>
  </si>
  <si>
    <t>middenschool@sint-annacollege.be</t>
  </si>
  <si>
    <t>Prizma - Middenschool Izegem 2</t>
  </si>
  <si>
    <t>Abdisstraat 56</t>
  </si>
  <si>
    <t>09-267.12.40</t>
  </si>
  <si>
    <t>infocampusabdis@richtpuntgent.be</t>
  </si>
  <si>
    <t>IVG-School</t>
  </si>
  <si>
    <t>Instituut Sint-Lutgardis</t>
  </si>
  <si>
    <t>09-372.77.18</t>
  </si>
  <si>
    <t>sl@svsl.be</t>
  </si>
  <si>
    <t>Sint-Vincentiuscollege - Middenschool</t>
  </si>
  <si>
    <t>Luitenant Dobbelaerestraat 16</t>
  </si>
  <si>
    <t>09-372.78.38</t>
  </si>
  <si>
    <t>sv@svsl.be</t>
  </si>
  <si>
    <t>Hasseltweg 383</t>
  </si>
  <si>
    <t>011-26.40.30</t>
  </si>
  <si>
    <t>mail@sint-jozefinstituut.be</t>
  </si>
  <si>
    <t>Scheppersinstituut 1 Deurne &amp; Antwerpen</t>
  </si>
  <si>
    <t>sec.2@scheppersinstituut.be</t>
  </si>
  <si>
    <t>Sint-Annacollege</t>
  </si>
  <si>
    <t>Oscar De Gruyterlaan 4</t>
  </si>
  <si>
    <t>03-219.01.13</t>
  </si>
  <si>
    <t>info@sint-annacollege.be</t>
  </si>
  <si>
    <t>Middelbare Steinerschool Vlaanderen</t>
  </si>
  <si>
    <t>Wegvoeringstraat 59_A</t>
  </si>
  <si>
    <t>09-369.04.09</t>
  </si>
  <si>
    <t>info@sjiwetteren.be</t>
  </si>
  <si>
    <t>Moretus 2</t>
  </si>
  <si>
    <t>Biotechnicum</t>
  </si>
  <si>
    <t>Kaulillerweg 3</t>
  </si>
  <si>
    <t>089-46.14.90</t>
  </si>
  <si>
    <t>info@biotechnicum.be</t>
  </si>
  <si>
    <t>Berthoutinstituut - Klein Seminarie 2</t>
  </si>
  <si>
    <t>info@bimsem.be</t>
  </si>
  <si>
    <t>GO! atheneum en leefschool De Tandem</t>
  </si>
  <si>
    <t>Eikelstraat 41</t>
  </si>
  <si>
    <t>09-377.13.66</t>
  </si>
  <si>
    <t>info@atheneumdetandem.be</t>
  </si>
  <si>
    <t>Instituut voor Katholiek Secundair Ond.</t>
  </si>
  <si>
    <t>info@leonardocollege.be</t>
  </si>
  <si>
    <t>Instituut Zusters Maricolen - Middensch.</t>
  </si>
  <si>
    <t>050-72.98.86</t>
  </si>
  <si>
    <t>middenschool@maricolen.be</t>
  </si>
  <si>
    <t>013-66.22.27</t>
  </si>
  <si>
    <t>Stationsstraat 125</t>
  </si>
  <si>
    <t>013-67.03.90</t>
  </si>
  <si>
    <t>H. Pius X-instituut - Middenschool</t>
  </si>
  <si>
    <t>03-820.66.00</t>
  </si>
  <si>
    <t>info@piustien.net</t>
  </si>
  <si>
    <t>Sint-Lambertus 5</t>
  </si>
  <si>
    <t>joost.wynants@silawesterlo.be</t>
  </si>
  <si>
    <t>GO! CVO Focus</t>
  </si>
  <si>
    <t>Groendreef 31</t>
  </si>
  <si>
    <t>09-348.38.45</t>
  </si>
  <si>
    <t>info@leerstad.be</t>
  </si>
  <si>
    <t>GO! CVO Cervo</t>
  </si>
  <si>
    <t>St.-Elisabethlaan 6</t>
  </si>
  <si>
    <t>058-41.51.61</t>
  </si>
  <si>
    <t>info@cervogo.be</t>
  </si>
  <si>
    <t>GO! Next Hotelschool</t>
  </si>
  <si>
    <t>Elfde-Liniestraat 22</t>
  </si>
  <si>
    <t>011-30.77.30</t>
  </si>
  <si>
    <t>directeur@hotelschoolhasselt.be</t>
  </si>
  <si>
    <t>Sint-Willebrord-H.Familie</t>
  </si>
  <si>
    <t>info@wilfam.be</t>
  </si>
  <si>
    <t>Ter Groene Poorte (brood- &amp; banketbakk.)</t>
  </si>
  <si>
    <t>Groene-Poortdreef 17</t>
  </si>
  <si>
    <t>Campus Glorieux Secundair</t>
  </si>
  <si>
    <t>Stefaan Modest Glorieuxlaan 30</t>
  </si>
  <si>
    <t>055-61.25.20</t>
  </si>
  <si>
    <t>info.secundair@koronse.be</t>
  </si>
  <si>
    <t>Vrij Instituut voor Sec. Ond. Cor Mariae</t>
  </si>
  <si>
    <t>Kasteelstraat 44</t>
  </si>
  <si>
    <t>055-42.23.20</t>
  </si>
  <si>
    <t>info@viso-cor-mariae.be</t>
  </si>
  <si>
    <t>Gitok eerste graad</t>
  </si>
  <si>
    <t>Kapellensteenweg 501</t>
  </si>
  <si>
    <t>03-666.48.86</t>
  </si>
  <si>
    <t>GO! kunsthumaniora Brussel-Stad</t>
  </si>
  <si>
    <t>Chrysantenstraat 26</t>
  </si>
  <si>
    <t>02-502.05.04</t>
  </si>
  <si>
    <t>info@kunsthumaniorabrussel.be</t>
  </si>
  <si>
    <t>GO! muziekacademie Schaarbeek</t>
  </si>
  <si>
    <t>Lambermontlaan 184</t>
  </si>
  <si>
    <t>02-241.41.39</t>
  </si>
  <si>
    <t>secretariaat@muziekacademieschaarbeek.be</t>
  </si>
  <si>
    <t>GO! school beeldende kunsten Etterbeek</t>
  </si>
  <si>
    <t>Edouard de Thibaultlaan 2</t>
  </si>
  <si>
    <t>02-733.45.51</t>
  </si>
  <si>
    <t>GO! muziekacademie Etterbeek</t>
  </si>
  <si>
    <t>Oudergemlaan 124</t>
  </si>
  <si>
    <t>02-733.59.65</t>
  </si>
  <si>
    <t>ma.etterbeek@gmail.com</t>
  </si>
  <si>
    <t>GO! school beeldende kunsten Anderlecht</t>
  </si>
  <si>
    <t>Dapperheidsplein 17</t>
  </si>
  <si>
    <t>02-523.03.71</t>
  </si>
  <si>
    <t>info@academieanderlecht.be</t>
  </si>
  <si>
    <t>GO! muziekacademie Anderlecht</t>
  </si>
  <si>
    <t>Dapperheidsplein 5</t>
  </si>
  <si>
    <t>02-522.05.51</t>
  </si>
  <si>
    <t>dir@ma-an.be</t>
  </si>
  <si>
    <t>directie.academie@jette.irisnet.be</t>
  </si>
  <si>
    <t>Sint-Lukas Kunsthumaniora</t>
  </si>
  <si>
    <t>info@sintlukas.brussels</t>
  </si>
  <si>
    <t>GO! muziekacademie Alsemberg</t>
  </si>
  <si>
    <t>Witteweg 18</t>
  </si>
  <si>
    <t>02-380.20.42</t>
  </si>
  <si>
    <t>orfeus@ringscholen.be</t>
  </si>
  <si>
    <t>De Acad. Londerzeel</t>
  </si>
  <si>
    <t>de! Kunsthumaniora van het GO!</t>
  </si>
  <si>
    <t>Karel Oomsstraat 24</t>
  </si>
  <si>
    <t>03-216.02.36</t>
  </si>
  <si>
    <t>info@kunsthumaniora.be</t>
  </si>
  <si>
    <t>Academie Arendonk</t>
  </si>
  <si>
    <t>ann.woedstadt@mortsel.be</t>
  </si>
  <si>
    <t>Kon. Beiaardschool</t>
  </si>
  <si>
    <t>Bruul 52_5</t>
  </si>
  <si>
    <t>015-20.47.92</t>
  </si>
  <si>
    <t>beiaardschool@mechelen.be</t>
  </si>
  <si>
    <t>GO! school beeldende kunsten Mechelen</t>
  </si>
  <si>
    <t>Veemarkt 39</t>
  </si>
  <si>
    <t>015-20.14.44</t>
  </si>
  <si>
    <t>ika.mechelen@skynet.be</t>
  </si>
  <si>
    <t>GO! muziekacademie Willebroek</t>
  </si>
  <si>
    <t>03-886.33.90</t>
  </si>
  <si>
    <t>info@academiewillebroek.be</t>
  </si>
  <si>
    <t>GO! Acad. Podiumkunsten Overijse</t>
  </si>
  <si>
    <t>P.I. Taymansstraat 10</t>
  </si>
  <si>
    <t>02-687.68.05</t>
  </si>
  <si>
    <t>info@apko.be</t>
  </si>
  <si>
    <t>Provinciale Secundaire School Hasselt</t>
  </si>
  <si>
    <t>Gouverneur Verwilghensingel 3</t>
  </si>
  <si>
    <t>011-26.72.72</t>
  </si>
  <si>
    <t>kunsthumaniora@limburg.be</t>
  </si>
  <si>
    <t>Atlas College Genk 4</t>
  </si>
  <si>
    <t>Collegelaan 9</t>
  </si>
  <si>
    <t>089-33.35.00</t>
  </si>
  <si>
    <t>kunstvormgeving@atlascollege.be</t>
  </si>
  <si>
    <t>GO! muziekacademie Tongeren</t>
  </si>
  <si>
    <t>012-23.70.38</t>
  </si>
  <si>
    <t>kelly@pentagoon.be</t>
  </si>
  <si>
    <t>GO! school beeldende kunsten Tongeren</t>
  </si>
  <si>
    <t>Acad. Voeren-Riemst</t>
  </si>
  <si>
    <t>04-381.11.19</t>
  </si>
  <si>
    <t>info@academievoerenriemst.be</t>
  </si>
  <si>
    <t>beeld@menen.be</t>
  </si>
  <si>
    <t>GO! MUDA Kunstsecundair</t>
  </si>
  <si>
    <t>09-394.30.80</t>
  </si>
  <si>
    <t>Secundair Kunstinstituut</t>
  </si>
  <si>
    <t>Ottogracht 4</t>
  </si>
  <si>
    <t>09-269.43.51</t>
  </si>
  <si>
    <t>ski.dir@stad.gent</t>
  </si>
  <si>
    <t>Kunsthumaniora Sint-Lucas</t>
  </si>
  <si>
    <t>Oude Houtlei 44</t>
  </si>
  <si>
    <t>09-224.08.76</t>
  </si>
  <si>
    <t>secretariaat@lucasgent.be</t>
  </si>
  <si>
    <t>kunstacademie@wetteren.be</t>
  </si>
  <si>
    <t>052-46.82.71</t>
  </si>
  <si>
    <t>Kunstacad. Lede</t>
  </si>
  <si>
    <t>054-50.52.50</t>
  </si>
  <si>
    <t>Lemmensinstituut Secundair Onderwijs</t>
  </si>
  <si>
    <t>Lemmensberg 3</t>
  </si>
  <si>
    <t>016-79.90.05</t>
  </si>
  <si>
    <t>info.kso@lemmens.be</t>
  </si>
  <si>
    <t>info@gavoorkunst.be</t>
  </si>
  <si>
    <t>stedelijkeacademiebeeldendekunsten.dko@aalst.be</t>
  </si>
  <si>
    <t>Koninklijk Werk IBIS</t>
  </si>
  <si>
    <t>OLV Pulhof</t>
  </si>
  <si>
    <t>secretariaat@pulhof.be</t>
  </si>
  <si>
    <t>H. Pius X-instituut - Bovenbouw</t>
  </si>
  <si>
    <t>Secundaire Handelsschool Sint-Lodewijk</t>
  </si>
  <si>
    <t>Lombardenvest 52</t>
  </si>
  <si>
    <t>03-231.83.46</t>
  </si>
  <si>
    <t>info@sintlodewijkantwerpen.be</t>
  </si>
  <si>
    <t>GO! Busleyden Atheneum-campus Stassart</t>
  </si>
  <si>
    <t>Wollemarkt 36</t>
  </si>
  <si>
    <t>015-28.62.60</t>
  </si>
  <si>
    <t>info@BAstassart.be</t>
  </si>
  <si>
    <t>Instituut Sancta Maria</t>
  </si>
  <si>
    <t>Pensionaatstraat 10</t>
  </si>
  <si>
    <t>051-68.94.43</t>
  </si>
  <si>
    <t>sanctamaria@molenland.be</t>
  </si>
  <si>
    <t>info@seim.be</t>
  </si>
  <si>
    <t>Stella Matutinacollege</t>
  </si>
  <si>
    <t>Bellaertstraat 11</t>
  </si>
  <si>
    <t>053-80.16.56</t>
  </si>
  <si>
    <t>info@smclede.be</t>
  </si>
  <si>
    <t>GO! K.A. Hoboken</t>
  </si>
  <si>
    <t>03-827.27.99</t>
  </si>
  <si>
    <t>info@atheneumhoboken.be</t>
  </si>
  <si>
    <t>Sint-Maarten Middenschool</t>
  </si>
  <si>
    <t>Kallobaan 3_A</t>
  </si>
  <si>
    <t>03-775.83.08</t>
  </si>
  <si>
    <t>middenschool@sintmaartencampus.be</t>
  </si>
  <si>
    <t>Sint-Maarten Bovenschool</t>
  </si>
  <si>
    <t>Kallobaan 1</t>
  </si>
  <si>
    <t>03-750.94.94</t>
  </si>
  <si>
    <t>bovenschool@sintmaartencampus.be</t>
  </si>
  <si>
    <t>ZOWE Verpleegkunde</t>
  </si>
  <si>
    <t>Barrièrestraat 2_D</t>
  </si>
  <si>
    <t>050-97.75.55</t>
  </si>
  <si>
    <t>info@zowe.be</t>
  </si>
  <si>
    <t>Sint-Jan Berchmansinstituut ASO-TSO-BSO</t>
  </si>
  <si>
    <t>Begijnhofstraat 3</t>
  </si>
  <si>
    <t>03-890.63.30</t>
  </si>
  <si>
    <t>bovenbouw@sjabi.be</t>
  </si>
  <si>
    <t>Sint-Jan Berchmansinstituut 1ste graad</t>
  </si>
  <si>
    <t>Kerkplein 15</t>
  </si>
  <si>
    <t>03-890.63.20</t>
  </si>
  <si>
    <t>eerste.graad@sjabi.be</t>
  </si>
  <si>
    <t>ZAVO</t>
  </si>
  <si>
    <t>Groenstraat 13</t>
  </si>
  <si>
    <t>02-720.00.91</t>
  </si>
  <si>
    <t>personeel@zavo.be</t>
  </si>
  <si>
    <t>GO! Maritiem Instituut Mercator Oostende</t>
  </si>
  <si>
    <t>Mercatorlaan 15</t>
  </si>
  <si>
    <t>059-70.40.19</t>
  </si>
  <si>
    <t>mercator@maritiemonderwijs.be</t>
  </si>
  <si>
    <t>Onze-Lieve-Vrouwe-Instituut</t>
  </si>
  <si>
    <t>Tweebruggenstraat 55</t>
  </si>
  <si>
    <t>09-225.46.44</t>
  </si>
  <si>
    <t>directie@olvigent.be</t>
  </si>
  <si>
    <t>info@groenendaalcollege.be</t>
  </si>
  <si>
    <t>Sint-Bernarduscollege</t>
  </si>
  <si>
    <t>Marktplein 5</t>
  </si>
  <si>
    <t>058-23.31.03</t>
  </si>
  <si>
    <t>info@sintbernarduscollege.be</t>
  </si>
  <si>
    <t>Sint-Laurensinstituut - ASO</t>
  </si>
  <si>
    <t>Patronagestraat 51</t>
  </si>
  <si>
    <t>09-345.53.19</t>
  </si>
  <si>
    <t>info@sint-laurens.be</t>
  </si>
  <si>
    <t>Technisch Instituut Sint-Laurens</t>
  </si>
  <si>
    <t>Hartencollege Sec . Weggevoerdenstraat</t>
  </si>
  <si>
    <t>054-31.74.90</t>
  </si>
  <si>
    <t>Sint-Gertrudiscollege</t>
  </si>
  <si>
    <t>gertrudiscollege@skynet.be</t>
  </si>
  <si>
    <t>Leiepoort Deinze campus Sint-Vincentius</t>
  </si>
  <si>
    <t>Peter Benoitlaan 40</t>
  </si>
  <si>
    <t>Leiepoort Deinze Sint-Hendrik, bovenbouw</t>
  </si>
  <si>
    <t>Guido Gezellelaan 105</t>
  </si>
  <si>
    <t>09-386.13.76</t>
  </si>
  <si>
    <t>Mosa-RT Coll.H.Kr.St-Ursula A</t>
  </si>
  <si>
    <t>089-56.41.73</t>
  </si>
  <si>
    <t>Mosa-RT E.G.S.1</t>
  </si>
  <si>
    <t>Pelserstraat 33</t>
  </si>
  <si>
    <t>089-56.32.32</t>
  </si>
  <si>
    <t>egs.maaseik@mosa-rt.be</t>
  </si>
  <si>
    <t>GO! atheneum Tervuren</t>
  </si>
  <si>
    <t>02-766.11.11</t>
  </si>
  <si>
    <t>info@katervuren.be</t>
  </si>
  <si>
    <t>Sint-Ursula-Instituut</t>
  </si>
  <si>
    <t>Sint-Bavostraat 41</t>
  </si>
  <si>
    <t>03-828.03.86</t>
  </si>
  <si>
    <t>st-ursulawilrijk@suiwil.be</t>
  </si>
  <si>
    <t>Technische Scholen Mechelen</t>
  </si>
  <si>
    <t>Jef Denynplein 2</t>
  </si>
  <si>
    <t>015-64.69.00</t>
  </si>
  <si>
    <t>info@tsmmechelen.be</t>
  </si>
  <si>
    <t>BuSO Hasp-O 7</t>
  </si>
  <si>
    <t>Naamsesteenweg 167</t>
  </si>
  <si>
    <t>011-68.09.47</t>
  </si>
  <si>
    <t>info.zuid@hasp-o.be</t>
  </si>
  <si>
    <t>Sint-Lievenscollege</t>
  </si>
  <si>
    <t>humaniora@sintlievensantwerpen.be</t>
  </si>
  <si>
    <t>directie@jomasecundair.be</t>
  </si>
  <si>
    <t>campus de helix¹</t>
  </si>
  <si>
    <t>Instituut Mariawende-Blydhove</t>
  </si>
  <si>
    <t>050-35.11.69</t>
  </si>
  <si>
    <t>info@imb-brugge.be</t>
  </si>
  <si>
    <t>RHIZO 5</t>
  </si>
  <si>
    <t>Sint-Niklaasstraat 22</t>
  </si>
  <si>
    <t>056-82.82.20</t>
  </si>
  <si>
    <t>college@rhizo.be</t>
  </si>
  <si>
    <t>Stedelijk Lyceum Meir</t>
  </si>
  <si>
    <t>Eikenstraat 8</t>
  </si>
  <si>
    <t>03-212.19.40</t>
  </si>
  <si>
    <t>tijl.ooms@so.antwerpen.be</t>
  </si>
  <si>
    <t>Atlas College Genk 7</t>
  </si>
  <si>
    <t>089-33.37.00</t>
  </si>
  <si>
    <t>ronny.vrijsen@atlascollege.be</t>
  </si>
  <si>
    <t>GO! De scheepvaartschool Cenflumarin</t>
  </si>
  <si>
    <t>Gloriantlaan 75</t>
  </si>
  <si>
    <t>03-570.97.30</t>
  </si>
  <si>
    <t>info@descheepvaartschool.be</t>
  </si>
  <si>
    <t>VIA-3</t>
  </si>
  <si>
    <t>Waaibergstraat 45</t>
  </si>
  <si>
    <t>016-81.14.09</t>
  </si>
  <si>
    <t>derdegraad@viatienen.be</t>
  </si>
  <si>
    <t>VIA-1</t>
  </si>
  <si>
    <t>Waaibergstraat 43</t>
  </si>
  <si>
    <t>016-81.28.15</t>
  </si>
  <si>
    <t>tweedegraad@viatienen.be</t>
  </si>
  <si>
    <t>EDUGO campus Glorieux Techn.Instituut</t>
  </si>
  <si>
    <t>09-255.91.15</t>
  </si>
  <si>
    <t>info.glorieux@edugo.be</t>
  </si>
  <si>
    <t>TSM Middenschool</t>
  </si>
  <si>
    <t>Onder-den-Toren 13</t>
  </si>
  <si>
    <t>015-64.69.02</t>
  </si>
  <si>
    <t>marc.steemans@tsmmechelen.be</t>
  </si>
  <si>
    <t>V.T.I.-2</t>
  </si>
  <si>
    <t>Sinte Annalaan 99_B</t>
  </si>
  <si>
    <t>053-73.92.11</t>
  </si>
  <si>
    <t>Fortstraat 47</t>
  </si>
  <si>
    <t>Sint-Agnesinstituut</t>
  </si>
  <si>
    <t>Kloosterstraat 72</t>
  </si>
  <si>
    <t>03-830.08.81</t>
  </si>
  <si>
    <t>Sint-Agnesinstituut MS</t>
  </si>
  <si>
    <t>Dokter Coenstraat 24</t>
  </si>
  <si>
    <t>03-827.54.26</t>
  </si>
  <si>
    <t>jansl@sint-agnesinstituut.be</t>
  </si>
  <si>
    <t>Technicum Noord-Antwerpen Bovenbouw</t>
  </si>
  <si>
    <t>03-202.45.30</t>
  </si>
  <si>
    <t>sarah.vriens@so.tna.be</t>
  </si>
  <si>
    <t>Virga Jessecollege</t>
  </si>
  <si>
    <t>Guffenslaan 27</t>
  </si>
  <si>
    <t>011-22.79.13</t>
  </si>
  <si>
    <t>guido.voets@virgajessecollege.be</t>
  </si>
  <si>
    <t>Mosa-RT E.G.S.3</t>
  </si>
  <si>
    <t>089-70.25.43</t>
  </si>
  <si>
    <t>egs.kinrooi@mosa-rt.be</t>
  </si>
  <si>
    <t>Atlas College Genk 5</t>
  </si>
  <si>
    <t>089-33.32.00</t>
  </si>
  <si>
    <t>junior@atlascollege.be</t>
  </si>
  <si>
    <t>V.T.I. 2</t>
  </si>
  <si>
    <t>Leenstraat 32</t>
  </si>
  <si>
    <t>051-20.02.88</t>
  </si>
  <si>
    <t>kurt.lecompte@sint-michiel.be</t>
  </si>
  <si>
    <t>Guldensporencollege 10</t>
  </si>
  <si>
    <t>Beekstraat 21</t>
  </si>
  <si>
    <t>056-21.23.01</t>
  </si>
  <si>
    <t>De Bron</t>
  </si>
  <si>
    <t>Hulstplein 32</t>
  </si>
  <si>
    <t>051-42.49.00</t>
  </si>
  <si>
    <t>debron@molenland.be</t>
  </si>
  <si>
    <t>MS Sint-Rembert 1</t>
  </si>
  <si>
    <t>VTI Ieper eerste graad</t>
  </si>
  <si>
    <t>Vrij Technisch Instituut-Brugge MS</t>
  </si>
  <si>
    <t>Sint-Paulusschool campus VTI 2</t>
  </si>
  <si>
    <t>Atheneum Wispelberg</t>
  </si>
  <si>
    <t>Wispelbergstraat 2</t>
  </si>
  <si>
    <t>09-268.72.10</t>
  </si>
  <si>
    <t>Leiepoort Deinze camp. St-Hendrik,1e gr.</t>
  </si>
  <si>
    <t>Don Boscocollege Eerste graad</t>
  </si>
  <si>
    <t>Sint-Bavohumaniora MS</t>
  </si>
  <si>
    <t>GO! atheneum Leuven</t>
  </si>
  <si>
    <t>016-31.97.10</t>
  </si>
  <si>
    <t>016-25.32.12</t>
  </si>
  <si>
    <t>Graaf Karel de Goedelaan 7</t>
  </si>
  <si>
    <t>056-22.13.41</t>
  </si>
  <si>
    <t>info@pti.be</t>
  </si>
  <si>
    <t>GO! CVO Cursa</t>
  </si>
  <si>
    <t>089-84.99.03</t>
  </si>
  <si>
    <t>cvo.genk.ctt@g-o.be</t>
  </si>
  <si>
    <t>Beekstraat 113_B</t>
  </si>
  <si>
    <t>056-23.07.80</t>
  </si>
  <si>
    <t>avAnt Provinciaal Onderwijs</t>
  </si>
  <si>
    <t>Brialmontlei 45</t>
  </si>
  <si>
    <t>03-286.41.40</t>
  </si>
  <si>
    <t>info.avant@provincieantwerpen.be</t>
  </si>
  <si>
    <t>053-70.89.45</t>
  </si>
  <si>
    <t>stany.meskens@g-o.be</t>
  </si>
  <si>
    <t>Regina-Caelilyceum E.G.</t>
  </si>
  <si>
    <t>maria.kestens@erce.be</t>
  </si>
  <si>
    <t>GO! atheneum Zottegem</t>
  </si>
  <si>
    <t>info@kaz.be</t>
  </si>
  <si>
    <t>Sint-Franciscuscollege 1</t>
  </si>
  <si>
    <t>011-52.07.20</t>
  </si>
  <si>
    <t>info@sfc.be</t>
  </si>
  <si>
    <t>Sint-Franciscuscollege 2</t>
  </si>
  <si>
    <t>Sint-Franciscuscollege 3</t>
  </si>
  <si>
    <t>Sint-Franciscuscollege 4</t>
  </si>
  <si>
    <t>Sint-Franciscuscollege 5</t>
  </si>
  <si>
    <t>Scheppersinstituut 2 Deurne &amp; Antwerpen</t>
  </si>
  <si>
    <t>Van Helmontstraat 27</t>
  </si>
  <si>
    <t>Scheppersinstituut 3 Deurne &amp; Antwerpen</t>
  </si>
  <si>
    <t>Don Bosco-Instituut EG</t>
  </si>
  <si>
    <t>Brusselstraat 283</t>
  </si>
  <si>
    <t>02-466.55.79</t>
  </si>
  <si>
    <t>administratie@donboscogb.be</t>
  </si>
  <si>
    <t>Don Bosco-Instituut ASO/TSO/BSO</t>
  </si>
  <si>
    <t>Visitatiestraat 5</t>
  </si>
  <si>
    <t>09-228.34.62</t>
  </si>
  <si>
    <t>visitatie@sjc-gent.be</t>
  </si>
  <si>
    <t>Sint-Janscollege eerste graad</t>
  </si>
  <si>
    <t>09-228.32.40</t>
  </si>
  <si>
    <t>heiveld@sjc-gent.be</t>
  </si>
  <si>
    <t>Sint-Andreas Middenschool</t>
  </si>
  <si>
    <t>GO! atheneum Gentbrugge</t>
  </si>
  <si>
    <t>Ooievaarsnest 3</t>
  </si>
  <si>
    <t>09-210.51.51</t>
  </si>
  <si>
    <t>info@atheneumgentbrugge.be</t>
  </si>
  <si>
    <t>Middenschool Sint-Rembert 2</t>
  </si>
  <si>
    <t>Het Spectrum Gent</t>
  </si>
  <si>
    <t>09-269.23.00</t>
  </si>
  <si>
    <t>spectrum@stad.gent</t>
  </si>
  <si>
    <t>GO! atheneum Da Vinci Campus</t>
  </si>
  <si>
    <t>Gustave Royerslaan 39</t>
  </si>
  <si>
    <t>055-23.06.60</t>
  </si>
  <si>
    <t>info@davincicampus.be</t>
  </si>
  <si>
    <t>GO! Spectrumschool</t>
  </si>
  <si>
    <t>Ruggeveldlaan 496</t>
  </si>
  <si>
    <t>03-328.05.00</t>
  </si>
  <si>
    <t>info@spectrumschool.be</t>
  </si>
  <si>
    <t>College Hagelstein 2</t>
  </si>
  <si>
    <t>015-55.19.79</t>
  </si>
  <si>
    <t>info@collegehagelstein.be</t>
  </si>
  <si>
    <t>GO! atheneum De Ring</t>
  </si>
  <si>
    <t>Tiensevest 62</t>
  </si>
  <si>
    <t>016-27.03.90</t>
  </si>
  <si>
    <t>info@deringleuven.be</t>
  </si>
  <si>
    <t>KOGEKA 2</t>
  </si>
  <si>
    <t>014-57.85.50</t>
  </si>
  <si>
    <t>sjg@kogeka.be</t>
  </si>
  <si>
    <t>KOGEKA 4</t>
  </si>
  <si>
    <t>Onze-Lieve-Vrouwe-instituut</t>
  </si>
  <si>
    <t>Boeschepestraat 20</t>
  </si>
  <si>
    <t>info@olvi.be</t>
  </si>
  <si>
    <t>Sint-Janscollege 1</t>
  </si>
  <si>
    <t>sjc1@bertinuscollectief.be</t>
  </si>
  <si>
    <t>Óscar Romerocollege 1</t>
  </si>
  <si>
    <t>052-69.01.40</t>
  </si>
  <si>
    <t>STM</t>
  </si>
  <si>
    <t>Zandstraat 101</t>
  </si>
  <si>
    <t>014-41.69.51</t>
  </si>
  <si>
    <t>info@ht2o.be</t>
  </si>
  <si>
    <t>info@pt2o.be</t>
  </si>
  <si>
    <t>Onze-Lieve-Vrouwinstituut MS 1</t>
  </si>
  <si>
    <t>Brandstraat 44</t>
  </si>
  <si>
    <t>03-880.26.70</t>
  </si>
  <si>
    <t>info.eerstegraad@olviboom.be</t>
  </si>
  <si>
    <t>Onze-Lieve-Vrouwinstituut MS 2</t>
  </si>
  <si>
    <t>Onze-Lieve-Vrouwinstituut Bovenbouw ASO</t>
  </si>
  <si>
    <t>O.L. Vrouwstraat 9</t>
  </si>
  <si>
    <t>03-880.27.30</t>
  </si>
  <si>
    <t>Onze-Lieve-Vrouwinstituut Bovenb.TSO-BSO</t>
  </si>
  <si>
    <t>Sint-Willebrord-H.Familie 1e graad</t>
  </si>
  <si>
    <t>MS Sint-Rembert 3</t>
  </si>
  <si>
    <t>GO! Atheneum Heist</t>
  </si>
  <si>
    <t>Boudewijnlaan 61</t>
  </si>
  <si>
    <t>015-24.18.45</t>
  </si>
  <si>
    <t>info@atheneumheist.be</t>
  </si>
  <si>
    <t>GO! atheneum Herzele</t>
  </si>
  <si>
    <t>053-62.23.71</t>
  </si>
  <si>
    <t>info@atheneum-herzele.be</t>
  </si>
  <si>
    <t>avAnt Provinciale Middenschool</t>
  </si>
  <si>
    <t>Turnhoutsebaan 250</t>
  </si>
  <si>
    <t>03-360.59.00</t>
  </si>
  <si>
    <t>GO! atheneum Vilvoorde</t>
  </si>
  <si>
    <t>02-251.06.76</t>
  </si>
  <si>
    <t>info@hetatheneum.be</t>
  </si>
  <si>
    <t>GO! atheneum Grimbergen</t>
  </si>
  <si>
    <t>Lagesteenweg 77</t>
  </si>
  <si>
    <t>02-269.03.61</t>
  </si>
  <si>
    <t>GO! technisch atheneum Campus De Brug</t>
  </si>
  <si>
    <t>Vaartstraat 1</t>
  </si>
  <si>
    <t>02-257.03.90</t>
  </si>
  <si>
    <t>Heilig-Grafinstituut</t>
  </si>
  <si>
    <t>Jazz Bilzenplein 5</t>
  </si>
  <si>
    <t>089-41.32.01</t>
  </si>
  <si>
    <t>Bruiloftstraat 10</t>
  </si>
  <si>
    <t>089-41.44.24</t>
  </si>
  <si>
    <t>info@ikso-hoeselt.be</t>
  </si>
  <si>
    <t>Sint-Lambertuscollege 1</t>
  </si>
  <si>
    <t>Sint Lambertuslaan 15</t>
  </si>
  <si>
    <t>089-41.11.05</t>
  </si>
  <si>
    <t>directie@sint-lambertuscollege.be</t>
  </si>
  <si>
    <t>Sint-Pauluscollege</t>
  </si>
  <si>
    <t>Deken Jonckheerestraat 16 bus 1</t>
  </si>
  <si>
    <t>056-41.42.76</t>
  </si>
  <si>
    <t>h.millecamp@spwe.be</t>
  </si>
  <si>
    <t>viio 1</t>
  </si>
  <si>
    <t>Grootloonstraat 1 bus A</t>
  </si>
  <si>
    <t>012-67.06.70</t>
  </si>
  <si>
    <t>borgloon@viio.be</t>
  </si>
  <si>
    <t>Scheppersinstituut 1</t>
  </si>
  <si>
    <t>Sint-Gertrudiscollege Eerste Graad</t>
  </si>
  <si>
    <t>Klein Seminarie Hoogstraten eerste graad</t>
  </si>
  <si>
    <t>Sint-Martinusscholen 118315</t>
  </si>
  <si>
    <t>013-55.11.78</t>
  </si>
  <si>
    <t>lpluymers@st-martinus.be</t>
  </si>
  <si>
    <t>Sint-Martinusscholen 118323</t>
  </si>
  <si>
    <t>Sint-Martinusscholen 118331</t>
  </si>
  <si>
    <t>013-35.54.30</t>
  </si>
  <si>
    <t>ursula@st-martinus.be</t>
  </si>
  <si>
    <t>Sint-Martinusscholen 118349</t>
  </si>
  <si>
    <t>Heilig Hart van Maria Berlaar</t>
  </si>
  <si>
    <t>Sollevelden 3_A</t>
  </si>
  <si>
    <t>03-482.41.94</t>
  </si>
  <si>
    <t>bovenbouw@hhvmb.be</t>
  </si>
  <si>
    <t>03-482.15.50</t>
  </si>
  <si>
    <t>middenschool@hhvmb.be</t>
  </si>
  <si>
    <t>KSOM 6</t>
  </si>
  <si>
    <t>KSOM 7</t>
  </si>
  <si>
    <t>Atlas College Genk 1</t>
  </si>
  <si>
    <t>Collegelaan 1</t>
  </si>
  <si>
    <t>Atlas College Genk 3</t>
  </si>
  <si>
    <t>089-33.34.00</t>
  </si>
  <si>
    <t>myriam.yzermans@atlascollege.be</t>
  </si>
  <si>
    <t>GO! atheneum Oudenaarde</t>
  </si>
  <si>
    <t>055-31.11.34</t>
  </si>
  <si>
    <t>info@go-atheneumoudenaarde.be</t>
  </si>
  <si>
    <t>Onze-Lieve-Vrouwcollege II</t>
  </si>
  <si>
    <t>Zavel 19</t>
  </si>
  <si>
    <t>09-360.12.29</t>
  </si>
  <si>
    <t>wim.verhaeghe@olvczottegem.be</t>
  </si>
  <si>
    <t>Onze-Lieve-Vrouwcollege III</t>
  </si>
  <si>
    <t>grotenberge-info@olvczottegem.be</t>
  </si>
  <si>
    <t>Mariagaarde Instituut MS</t>
  </si>
  <si>
    <t>Ursulinen Mechelen 1</t>
  </si>
  <si>
    <t>diane.dewachter@ursulinenmechelen.be</t>
  </si>
  <si>
    <t>Sint-Carolus Secundair Onderwijs - 1</t>
  </si>
  <si>
    <t>elsje.vanlysebettens@sint-carolus.be</t>
  </si>
  <si>
    <t>Kardinaal van Roey-Instituut AEG</t>
  </si>
  <si>
    <t>RHIZO 6</t>
  </si>
  <si>
    <t>Heilig Graf 122788</t>
  </si>
  <si>
    <t>Berthoutinstituut - Klein Seminarie 1</t>
  </si>
  <si>
    <t>V.T.I. Spijker eerste graad</t>
  </si>
  <si>
    <t>Don Bosco Instituut eerste graad</t>
  </si>
  <si>
    <t>Sint-Ritacollege eerste graad</t>
  </si>
  <si>
    <t>Sint-Gummaruscollege EG-1</t>
  </si>
  <si>
    <t>Sint-Jozefinstituut eerste graad</t>
  </si>
  <si>
    <t>Sint-Jorisschool</t>
  </si>
  <si>
    <t>056-51.36.82</t>
  </si>
  <si>
    <t>Sint-Pietersinstituut</t>
  </si>
  <si>
    <t>014-63.99.11</t>
  </si>
  <si>
    <t>info@sint-pietersinstituut.be</t>
  </si>
  <si>
    <t>Sint-Pietersinstituut H.S.O.</t>
  </si>
  <si>
    <t>Sint-Jozef-2</t>
  </si>
  <si>
    <t>Damiaaninstituut A</t>
  </si>
  <si>
    <t>dominique.vansant@damiaaninstituut.be</t>
  </si>
  <si>
    <t>Sint-Jozefscollege 2</t>
  </si>
  <si>
    <t>016-55.11.30</t>
  </si>
  <si>
    <t>Sint-Jozefscollege 3</t>
  </si>
  <si>
    <t>Sint-Gummaruscollege EG-2</t>
  </si>
  <si>
    <t>KOGEKA 3</t>
  </si>
  <si>
    <t>sag@kogeka.be</t>
  </si>
  <si>
    <t>KOGEKA 6</t>
  </si>
  <si>
    <t>Gasthuisstraat 2</t>
  </si>
  <si>
    <t>014-58.02.04</t>
  </si>
  <si>
    <t>KOGEKA 7</t>
  </si>
  <si>
    <t>KOGEKA 8</t>
  </si>
  <si>
    <t>Pas 110</t>
  </si>
  <si>
    <t>014-58.86.72</t>
  </si>
  <si>
    <t>Guldensporencollege 4</t>
  </si>
  <si>
    <t>Ballingenweg 34</t>
  </si>
  <si>
    <t>056-36.12.80</t>
  </si>
  <si>
    <t>harelbeke@guldensporencollege.be</t>
  </si>
  <si>
    <t>Guldensporencollege 3</t>
  </si>
  <si>
    <t>Diksmuidekaai 6</t>
  </si>
  <si>
    <t>056-36.12.11</t>
  </si>
  <si>
    <t>kaai@guldensporencollege.be</t>
  </si>
  <si>
    <t>Sint-Gabriëlcollege</t>
  </si>
  <si>
    <t>03-460.32.00</t>
  </si>
  <si>
    <t>dir.goossens@st-gabriel.be</t>
  </si>
  <si>
    <t>Sint-Gabriëlcollege-Middenschool 1</t>
  </si>
  <si>
    <t>KSOM 8</t>
  </si>
  <si>
    <t>Kruisven 25</t>
  </si>
  <si>
    <t>014-20.20.07</t>
  </si>
  <si>
    <t>info@tisp.be</t>
  </si>
  <si>
    <t>KSOM 9</t>
  </si>
  <si>
    <t>Sint-Lodewijkscollege</t>
  </si>
  <si>
    <t>050-40.68.40</t>
  </si>
  <si>
    <t>humaniora@sint-lodewijkscollege.be</t>
  </si>
  <si>
    <t>Sint-Lodewijkscollege Eerste Graad</t>
  </si>
  <si>
    <t>Hasp-O 5</t>
  </si>
  <si>
    <t>Diestersteenweg 146</t>
  </si>
  <si>
    <t>011-68.23.39</t>
  </si>
  <si>
    <t>info.stadsrand@hasp-o.be</t>
  </si>
  <si>
    <t>Hasp-O 6</t>
  </si>
  <si>
    <t>Sint-Lambertus 3</t>
  </si>
  <si>
    <t>tinne.mertens@silawesterlo.be</t>
  </si>
  <si>
    <t>Sint-Lambertus 1</t>
  </si>
  <si>
    <t>Sint-Lambertusstraat 8</t>
  </si>
  <si>
    <t>014-54.50.74</t>
  </si>
  <si>
    <t>werner.vangenechten@silawesterlo.be</t>
  </si>
  <si>
    <t>Sint-Lambertus 2</t>
  </si>
  <si>
    <t>mieke.baelus@silawesterlo.be</t>
  </si>
  <si>
    <t>Sint-Lambertus 4</t>
  </si>
  <si>
    <t>hilde.heynickx@silawesterlo.be</t>
  </si>
  <si>
    <t>051-26.47.26</t>
  </si>
  <si>
    <t>kleinseminarie@sint-michiel.be</t>
  </si>
  <si>
    <t>Klein Seminarie eerste graad</t>
  </si>
  <si>
    <t>BARNUM</t>
  </si>
  <si>
    <t>Stokerijstraat 9</t>
  </si>
  <si>
    <t>051-21.05.02</t>
  </si>
  <si>
    <t>barnum@sint-michiel.be</t>
  </si>
  <si>
    <t>Barnum eerste graad</t>
  </si>
  <si>
    <t>koen.germonprez@sint-michiel.be</t>
  </si>
  <si>
    <t>VISO</t>
  </si>
  <si>
    <t>Polenplein 23</t>
  </si>
  <si>
    <t>051-20.14.57</t>
  </si>
  <si>
    <t>viso.polenplein@sint-michiel.be</t>
  </si>
  <si>
    <t>VISO eerste graad</t>
  </si>
  <si>
    <t>Mariagaard Eerste Graad</t>
  </si>
  <si>
    <t>Sint-Jan Berchmanscollege MS</t>
  </si>
  <si>
    <t>Sint-Gabriëlcollege-Middenschool 2</t>
  </si>
  <si>
    <t>Sint-Godelieve-Instituut ASO</t>
  </si>
  <si>
    <t>02-532.58.36</t>
  </si>
  <si>
    <t>sint.godelieve.instituut@skynet.be</t>
  </si>
  <si>
    <t>Sint-Godelieve-Instituut AEG</t>
  </si>
  <si>
    <t>Instituut Sancta Maria - A</t>
  </si>
  <si>
    <t>016-56.61.04</t>
  </si>
  <si>
    <t>directie@sanctamaria-aarschot.be</t>
  </si>
  <si>
    <t>Instituut Sancta Maria - B</t>
  </si>
  <si>
    <t>viio 4</t>
  </si>
  <si>
    <t>tongeren@viio.be</t>
  </si>
  <si>
    <t>viio 3</t>
  </si>
  <si>
    <t>viio 5</t>
  </si>
  <si>
    <t>Rode Kruislaan 27</t>
  </si>
  <si>
    <t>012-24.20.75</t>
  </si>
  <si>
    <t>viio 2</t>
  </si>
  <si>
    <t>Stedelijk Lyceum Zuid</t>
  </si>
  <si>
    <t>August Leyweg 3</t>
  </si>
  <si>
    <t>03-241.07.50</t>
  </si>
  <si>
    <t>andy.dorrine@so.antwerpen.be</t>
  </si>
  <si>
    <t>Sint-Lambertuscollege 2</t>
  </si>
  <si>
    <t>Guldensporencollege 5</t>
  </si>
  <si>
    <t>Plein 14</t>
  </si>
  <si>
    <t>056-36.12.50</t>
  </si>
  <si>
    <t>plein@guldensporencollege.be</t>
  </si>
  <si>
    <t>Guldensporencollege 6</t>
  </si>
  <si>
    <t>Onze-Lieve-Vrouwlyceum - eerste graad</t>
  </si>
  <si>
    <t>Collegelaan 30</t>
  </si>
  <si>
    <t>089-35.22.30</t>
  </si>
  <si>
    <t>olv@lyceumgenk.be</t>
  </si>
  <si>
    <t>Onze-Lieve-Vrouwlyceum</t>
  </si>
  <si>
    <t>Stommestraat 2</t>
  </si>
  <si>
    <t>09-348.61.39</t>
  </si>
  <si>
    <t>info@vlot.be</t>
  </si>
  <si>
    <t>Hasp-O Centrum 1</t>
  </si>
  <si>
    <t>Diesterstraat 1</t>
  </si>
  <si>
    <t>011-70.50.00</t>
  </si>
  <si>
    <t>christine.menten@hasp-o.be</t>
  </si>
  <si>
    <t>Hasp-O Centrum 2</t>
  </si>
  <si>
    <t>johnny.jans@hasp-o.be</t>
  </si>
  <si>
    <t>Hasp-O Centrum 3</t>
  </si>
  <si>
    <t>frank.claes@hasp-o.be</t>
  </si>
  <si>
    <t>KSOM 1</t>
  </si>
  <si>
    <t>014-31.33.43</t>
  </si>
  <si>
    <t>info@rozenbergmol.be</t>
  </si>
  <si>
    <t>KSOM 2</t>
  </si>
  <si>
    <t>KSOM 3</t>
  </si>
  <si>
    <t>KSOM 4</t>
  </si>
  <si>
    <t>Atlas College Genk 2</t>
  </si>
  <si>
    <t>GO! techn. Atheneum Victor Hortaschool</t>
  </si>
  <si>
    <t>GO! atheneum Lokeren</t>
  </si>
  <si>
    <t>09-348.18.18</t>
  </si>
  <si>
    <t>info@atheneumlokeren.be</t>
  </si>
  <si>
    <t>GO! K.A. Berchem</t>
  </si>
  <si>
    <t>Uitbreidingstraat 246</t>
  </si>
  <si>
    <t>03-239.00.23</t>
  </si>
  <si>
    <t>directie@kaberchem.be</t>
  </si>
  <si>
    <t>Talentenschool Turnhout camp BoomgaardKA</t>
  </si>
  <si>
    <t>014-47.05.10</t>
  </si>
  <si>
    <t>wesley.wouters@talentenschoolturnhout.be</t>
  </si>
  <si>
    <t>humaniora@sjcaalst.be</t>
  </si>
  <si>
    <t>Sint-Norbertusinstituut 1</t>
  </si>
  <si>
    <t>Stationsstraat 6</t>
  </si>
  <si>
    <t>015-30.38.58</t>
  </si>
  <si>
    <t>Sint-Norbertusinstituut 2</t>
  </si>
  <si>
    <t>Sint-Niklaasinstituut</t>
  </si>
  <si>
    <t>directie.sni@gmail.com</t>
  </si>
  <si>
    <t>Sint-Niklaasinstituut autonome 1e graad</t>
  </si>
  <si>
    <t>Guldensporencollege 2</t>
  </si>
  <si>
    <t>Guldensporencollege 1</t>
  </si>
  <si>
    <t>zuid@guldensporencollege.be</t>
  </si>
  <si>
    <t>Broederscholen Hiëronymus 3</t>
  </si>
  <si>
    <t>Nieuwstraat 91</t>
  </si>
  <si>
    <t>03-780.92.20</t>
  </si>
  <si>
    <t>info@handel.broeders.be</t>
  </si>
  <si>
    <t>H. Drievuldigheidscollege Eerstegrschool</t>
  </si>
  <si>
    <t>Don Bosco Technisch Instituut 1</t>
  </si>
  <si>
    <t>Instituut Sint-Vincentius a Paulo 1</t>
  </si>
  <si>
    <t>Sint-Pieterscollege Eerste graadschool</t>
  </si>
  <si>
    <t>jo.beelen@spc.ksleuven.be</t>
  </si>
  <si>
    <t>Don Bosco Technisch Instituut E.G.</t>
  </si>
  <si>
    <t>demuynckpeter@donboscosdw.be</t>
  </si>
  <si>
    <t>TSM-Bovenbouw</t>
  </si>
  <si>
    <t>WICO - 126193</t>
  </si>
  <si>
    <t>WICO - 126201</t>
  </si>
  <si>
    <t>WICO - 126219</t>
  </si>
  <si>
    <t>Pieter Breugheldreef 4</t>
  </si>
  <si>
    <t>011-54.44.34</t>
  </si>
  <si>
    <t>WICO - 126227</t>
  </si>
  <si>
    <t>WICO - 126235</t>
  </si>
  <si>
    <t>011-64.07.01</t>
  </si>
  <si>
    <t>WICO - 126243</t>
  </si>
  <si>
    <t>WICO - 126251</t>
  </si>
  <si>
    <t>Stationsstraat 74</t>
  </si>
  <si>
    <t>011-64.21.13</t>
  </si>
  <si>
    <t>WICO - 126268</t>
  </si>
  <si>
    <t>Eerste graad Voorzienigheid</t>
  </si>
  <si>
    <t>sophie.tits@ksdiest.be</t>
  </si>
  <si>
    <t>Humaniora Voorzienigheid</t>
  </si>
  <si>
    <t>luc.peirelinck@ksdiest.be</t>
  </si>
  <si>
    <t>V.T.I. Voorzienigheid</t>
  </si>
  <si>
    <t>renilde.verboven@ksdiest.be</t>
  </si>
  <si>
    <t>Broeckstraat 37</t>
  </si>
  <si>
    <t>09-384.17.55</t>
  </si>
  <si>
    <t>info@egmontenhoorn.be</t>
  </si>
  <si>
    <t>CLW Kortrijk</t>
  </si>
  <si>
    <t>Scheutistenlaan 8</t>
  </si>
  <si>
    <t>056-25.92.08</t>
  </si>
  <si>
    <t>wolf.vlaeminck@cdokortrijk.be</t>
  </si>
  <si>
    <t>BenedictusPoort campus Maria Middelares</t>
  </si>
  <si>
    <t>Kortrijksesteenweg 1024</t>
  </si>
  <si>
    <t>09-222.37.82</t>
  </si>
  <si>
    <t>dirk.flamant@benedictuspoort.be</t>
  </si>
  <si>
    <t>BenedictusPoort campus Ledeberg</t>
  </si>
  <si>
    <t>Hundelgemsesteenweg 93</t>
  </si>
  <si>
    <t>09-231.23.48</t>
  </si>
  <si>
    <t>02-767.35.49</t>
  </si>
  <si>
    <t>Centrum voor Leren en Werken Antwerpen</t>
  </si>
  <si>
    <t>Prins Leopoldstraat 51</t>
  </si>
  <si>
    <t>03-270.01.90</t>
  </si>
  <si>
    <t>marita.vanlooveren@clw-antwerpen.be</t>
  </si>
  <si>
    <t>Sint-Barbaracollege I</t>
  </si>
  <si>
    <t>Pedagogische Human. H.Hartinstituut MS</t>
  </si>
  <si>
    <t>Heilig Hartinstituut TO MS</t>
  </si>
  <si>
    <t>H.-Hartinstituut Lyceum MS</t>
  </si>
  <si>
    <t>Sint-Godelievecollege MS</t>
  </si>
  <si>
    <t>frederik.vanrampelberg@sjcaalst.be</t>
  </si>
  <si>
    <t>Sint-Martinuscollege</t>
  </si>
  <si>
    <t>Waversesteenweg 96</t>
  </si>
  <si>
    <t>02-687.82.46</t>
  </si>
  <si>
    <t>Sint-Martinuscollege 1e graad</t>
  </si>
  <si>
    <t>lipsius@sintmartinusscholen.be</t>
  </si>
  <si>
    <t>Sint-Augustinusinstituut ASO</t>
  </si>
  <si>
    <t>College Middenschool</t>
  </si>
  <si>
    <t>Bernardusscholen 3</t>
  </si>
  <si>
    <t>Stedelijk Lyceum Pestalozzi II</t>
  </si>
  <si>
    <t>03-293.24.00</t>
  </si>
  <si>
    <t>chantal.vanhove@so.antwerpen.be</t>
  </si>
  <si>
    <t>College Hagelstein 1</t>
  </si>
  <si>
    <t>Paridaensinstituut SO</t>
  </si>
  <si>
    <t>secundair@paridaens.be</t>
  </si>
  <si>
    <t>Paridaensinstituut Eerstegraadsschool</t>
  </si>
  <si>
    <t>Don Bosco Groenveld</t>
  </si>
  <si>
    <t>Groenveldstraat 44</t>
  </si>
  <si>
    <t>016-23.16.35</t>
  </si>
  <si>
    <t>kathleen.degoignies@dbg.ksleuven.be</t>
  </si>
  <si>
    <t>V.T.I.-3</t>
  </si>
  <si>
    <t>Vakschoolstraat 41</t>
  </si>
  <si>
    <t>info@vtiaalst.be</t>
  </si>
  <si>
    <t>V.T.I.-1</t>
  </si>
  <si>
    <t>Sinte Annalaan 198</t>
  </si>
  <si>
    <t>Sint-Ursula-Instituut 1</t>
  </si>
  <si>
    <t>Bosstraat 9</t>
  </si>
  <si>
    <t>015-76.78.60</t>
  </si>
  <si>
    <t>info@sui.be</t>
  </si>
  <si>
    <t>Sint-Ursula-Instituut 2</t>
  </si>
  <si>
    <t>Sint-Ursula-Instituut 3</t>
  </si>
  <si>
    <t>Werkend Leren Antwerpen Noord</t>
  </si>
  <si>
    <t>Bredastraat 35</t>
  </si>
  <si>
    <t>03-201.25.10</t>
  </si>
  <si>
    <t>Tom.Verlent@So.Antwerpen.be</t>
  </si>
  <si>
    <t>Margareta-Maria-Instituut-TSO-BSO 1e gr</t>
  </si>
  <si>
    <t>COLOMAplus 3</t>
  </si>
  <si>
    <t>Sint-Jorisschool eerste graad</t>
  </si>
  <si>
    <t>Xaveriuscollege2</t>
  </si>
  <si>
    <t>Onze-Lieve-Vrouwecollege 2</t>
  </si>
  <si>
    <t>olvc@telenet.be</t>
  </si>
  <si>
    <t>Jan-van-Ruusbroeckollege Eerste Graad</t>
  </si>
  <si>
    <t>Sint-Ludgardis Belpaire</t>
  </si>
  <si>
    <t>elien.depaep@stludgardis.be</t>
  </si>
  <si>
    <t>katelijne.pickery@stludgardis.be</t>
  </si>
  <si>
    <t>Sint-Jozefcollege Turnhout</t>
  </si>
  <si>
    <t>014-41.30.21</t>
  </si>
  <si>
    <t>info@sjt.be</t>
  </si>
  <si>
    <t>Sint-Jozefcollege Turnhout 1</t>
  </si>
  <si>
    <t>Sint-Paulusinstituut 1</t>
  </si>
  <si>
    <t>Patijntjestraat 45</t>
  </si>
  <si>
    <t>09-222.38.22</t>
  </si>
  <si>
    <t>info@sintpaulusgent.be</t>
  </si>
  <si>
    <t>Sint-Paulusinstituut 2</t>
  </si>
  <si>
    <t>Inspirocollege</t>
  </si>
  <si>
    <t>info@inspirocollege.be</t>
  </si>
  <si>
    <t>Herebaan-West 41</t>
  </si>
  <si>
    <t>011-52.22.10</t>
  </si>
  <si>
    <t>Maris Stella Instituut 1</t>
  </si>
  <si>
    <t>Sint-Paulusschool campus College 2</t>
  </si>
  <si>
    <t>Virga-Jessecollege - eerste graad 1</t>
  </si>
  <si>
    <t>miranda.dirix@virgajessecollege.be</t>
  </si>
  <si>
    <t>Virga-Jessecollege - eerste graad 2</t>
  </si>
  <si>
    <t>gert.maex@virgajessecollege.be</t>
  </si>
  <si>
    <t>Middenschool Kindsheid Jesu</t>
  </si>
  <si>
    <t>Mosa-RT E.G.S.2</t>
  </si>
  <si>
    <t>Mosa-RT Coll.H.Kr.St-Ursula B</t>
  </si>
  <si>
    <t>Mosa-RT T.I. St-Jansberg B</t>
  </si>
  <si>
    <t>Mosa-RT E.G.S.4</t>
  </si>
  <si>
    <t>Sint-Lievenscollege 1</t>
  </si>
  <si>
    <t>Zilverenberg 1</t>
  </si>
  <si>
    <t>09-225.11.47</t>
  </si>
  <si>
    <t>directie@sintlievenscollege.be</t>
  </si>
  <si>
    <t>koen.vandamme@sintlievenscollege.be</t>
  </si>
  <si>
    <t>EDUGO campus De Toren</t>
  </si>
  <si>
    <t>Sint-Jozefstraat 10</t>
  </si>
  <si>
    <t>09-255.91.14</t>
  </si>
  <si>
    <t>info.toren@edugo.be</t>
  </si>
  <si>
    <t>EDUGO campus De Brug 1</t>
  </si>
  <si>
    <t>info.brug@edugo.be</t>
  </si>
  <si>
    <t>EDUGO campus De Brug 2</t>
  </si>
  <si>
    <t>O.L.V. van Vreugde</t>
  </si>
  <si>
    <t>Mandellaan 170</t>
  </si>
  <si>
    <t>051-20.03.03</t>
  </si>
  <si>
    <t>lisa.deruyck@sint-michiel.be</t>
  </si>
  <si>
    <t>O.L.V. van Vreugde eerste graad</t>
  </si>
  <si>
    <t>vincent.claerhoudt@sint-michiel.be</t>
  </si>
  <si>
    <t>VMS</t>
  </si>
  <si>
    <t>Arme-Klarenstraat 40</t>
  </si>
  <si>
    <t>051-20.42.48</t>
  </si>
  <si>
    <t>willy.phlypo@sint-michiel.be</t>
  </si>
  <si>
    <t>VMS eerste graad</t>
  </si>
  <si>
    <t>V.T.I. 1</t>
  </si>
  <si>
    <t>paul.debrabander@sint-michiel.be</t>
  </si>
  <si>
    <t>V.T.I. eerste graad</t>
  </si>
  <si>
    <t>annick.vackier@sint-michiel.be</t>
  </si>
  <si>
    <t>H. Kindsheid</t>
  </si>
  <si>
    <t>Wezestraat 2</t>
  </si>
  <si>
    <t>051-74.46.84</t>
  </si>
  <si>
    <t>jo.willemyns@sint-michiel.be</t>
  </si>
  <si>
    <t>H. Kindsheid eerste graad</t>
  </si>
  <si>
    <t>dirk.declercq@sint-michiel.be</t>
  </si>
  <si>
    <t>Sancta Maria Leuven</t>
  </si>
  <si>
    <t>Charles Deberiotstraat 14</t>
  </si>
  <si>
    <t>016-23.56.77</t>
  </si>
  <si>
    <t>adm@sml.be</t>
  </si>
  <si>
    <t>Sancta Maria Instituut</t>
  </si>
  <si>
    <t>Ursulinenstraat 17</t>
  </si>
  <si>
    <t>011-64.26.42</t>
  </si>
  <si>
    <t>Ursulinenstraat 13</t>
  </si>
  <si>
    <t>Sint-Michielscollege Brasschaat 1</t>
  </si>
  <si>
    <t>Sint-Norbertusinstituut 3</t>
  </si>
  <si>
    <t>Maria Assumptalyceum</t>
  </si>
  <si>
    <t>Stalkruidlaan 9</t>
  </si>
  <si>
    <t>VIA-2</t>
  </si>
  <si>
    <t>GO! technisch atheneum-GITO Groenkouter</t>
  </si>
  <si>
    <t>09-228.42.22</t>
  </si>
  <si>
    <t>inlichtingen@atheneum-groenkouter.be</t>
  </si>
  <si>
    <t>Autonoom Centrum voor DBSO</t>
  </si>
  <si>
    <t>Wittemolenstraat 9</t>
  </si>
  <si>
    <t>09-224.48.93</t>
  </si>
  <si>
    <t>clw.directeur@stad.gent</t>
  </si>
  <si>
    <t>Berkenboom Humaniora eerste graad</t>
  </si>
  <si>
    <t>Sint-Michielscollege 1</t>
  </si>
  <si>
    <t>Onze-Lieve-Vrouw van Lourdescollege</t>
  </si>
  <si>
    <t>03-449.56.25</t>
  </si>
  <si>
    <t>veerle.borremans@olve.be</t>
  </si>
  <si>
    <t>Onze-Lieve-Vrouw van Lourdescollege MS</t>
  </si>
  <si>
    <t>marc.vaneester@olve.be</t>
  </si>
  <si>
    <t>Emmaüsinstituut@1</t>
  </si>
  <si>
    <t>Sint-Gerolflaan 20</t>
  </si>
  <si>
    <t>09-398.78.00</t>
  </si>
  <si>
    <t>emmaussecundair@op-weg.be</t>
  </si>
  <si>
    <t>Emmaüsinstituut@2</t>
  </si>
  <si>
    <t>GO! Erasmusatheneum Deinze</t>
  </si>
  <si>
    <t>Volhardingslaan 11</t>
  </si>
  <si>
    <t>09-381.56.00</t>
  </si>
  <si>
    <t>GO! atheneum Erasmus De Pinte</t>
  </si>
  <si>
    <t>09-321.21.70</t>
  </si>
  <si>
    <t>Lyceum Ieper eerste graad</t>
  </si>
  <si>
    <t>Sint-Pietersinstituut eerstegraadsschool</t>
  </si>
  <si>
    <t>GO! atheneum Zaventem</t>
  </si>
  <si>
    <t>Hoogstraat 50</t>
  </si>
  <si>
    <t>02-720.00.58</t>
  </si>
  <si>
    <t>kaza.dir@sgr10.be</t>
  </si>
  <si>
    <t>Guldensporencollege 7</t>
  </si>
  <si>
    <t>CVO Crescendo</t>
  </si>
  <si>
    <t>Vaartdijk 86</t>
  </si>
  <si>
    <t>015/41.30.45</t>
  </si>
  <si>
    <t>info@cvo-crescendo.be</t>
  </si>
  <si>
    <t>PTS,Prov.Scholen vr Tuinbouw en Techniek</t>
  </si>
  <si>
    <t>Antwerpsesteenweg 145</t>
  </si>
  <si>
    <t>015-28.53.20</t>
  </si>
  <si>
    <t>info.ptsmechelen@provincieantwerpen.be</t>
  </si>
  <si>
    <t>info.ptsboom@provincieantwerpen.be</t>
  </si>
  <si>
    <t>TISM</t>
  </si>
  <si>
    <t>Baron de Taxislaan 4</t>
  </si>
  <si>
    <t>089-46.11.63</t>
  </si>
  <si>
    <t>lucevens@tismbree.eu</t>
  </si>
  <si>
    <t>TISM 1e gr</t>
  </si>
  <si>
    <t>info@tismbree.eu</t>
  </si>
  <si>
    <t>Kunstacademie Zwevegem</t>
  </si>
  <si>
    <t>GO! SBSO Nautica</t>
  </si>
  <si>
    <t>Kleiryt 5</t>
  </si>
  <si>
    <t>014-63.10.65</t>
  </si>
  <si>
    <t>info@go-nautica.be</t>
  </si>
  <si>
    <t>GO! atheneum Tienen</t>
  </si>
  <si>
    <t>016-78.18.30</t>
  </si>
  <si>
    <t>info@atheneumtienen.be</t>
  </si>
  <si>
    <t>Eduard Arsenstraat 40</t>
  </si>
  <si>
    <t>03-449.95.53</t>
  </si>
  <si>
    <t>directie@kaso-mortsel.be</t>
  </si>
  <si>
    <t>Koestraat 26</t>
  </si>
  <si>
    <t>056-31.16.38</t>
  </si>
  <si>
    <t>info@sint-jozefscollege.be</t>
  </si>
  <si>
    <t>BuSO Bernardusscholen 8</t>
  </si>
  <si>
    <t>De Leerexpert Ziekenhuisschool</t>
  </si>
  <si>
    <t>ziekenhuisschool.secundair@leerexpert.be</t>
  </si>
  <si>
    <t>Ziekenhuisschool Gasthuisberg</t>
  </si>
  <si>
    <t>ziekenhuisschool@onderwijs.gent.be</t>
  </si>
  <si>
    <t>Leon Spilliaertstraat 31</t>
  </si>
  <si>
    <t>059-70.16.92</t>
  </si>
  <si>
    <t>berlinda.willaert@athenaoostende.be</t>
  </si>
  <si>
    <t>GO! SBSO De Passer</t>
  </si>
  <si>
    <t>Vijverhoflaan 13</t>
  </si>
  <si>
    <t>050-80.00.79</t>
  </si>
  <si>
    <t>directeur@de-passer.be</t>
  </si>
  <si>
    <t>BuSO Don Bosco Groenveld plus</t>
  </si>
  <si>
    <t>GO! atheneum KAMSA Aarschot</t>
  </si>
  <si>
    <t>Pastoor Dergentlaan 47</t>
  </si>
  <si>
    <t>directeur@kamsa.be</t>
  </si>
  <si>
    <t>GO! Ath. Russelberg Tessenderlo</t>
  </si>
  <si>
    <t>Gerhagenstraat 58</t>
  </si>
  <si>
    <t>013-66.14.41</t>
  </si>
  <si>
    <t>onthaal@russelberg.be</t>
  </si>
  <si>
    <t>VTI Zeebrugge</t>
  </si>
  <si>
    <t>050-55.96.10</t>
  </si>
  <si>
    <t>joke.knockaert@vtizeebrugge.be</t>
  </si>
  <si>
    <t>SLHD - Bovenbouw</t>
  </si>
  <si>
    <t>Potterierei 11</t>
  </si>
  <si>
    <t>050-44.59.33</t>
  </si>
  <si>
    <t>SLHD - Eerste graad</t>
  </si>
  <si>
    <t>pascal.craeye@slhd.be</t>
  </si>
  <si>
    <t>CDO Newton</t>
  </si>
  <si>
    <t>Slachthuisstraat 64</t>
  </si>
  <si>
    <t>BuSO Sint-Elisabeth (OV1 &amp; OV3)</t>
  </si>
  <si>
    <t>BuSO KOCA Secundair Onderwijs(t9OV1&amp;OV4)</t>
  </si>
  <si>
    <t>Secundaire scholen St-Ferdinand OV4</t>
  </si>
  <si>
    <t>Guldensporencollege 11</t>
  </si>
  <si>
    <t>sigrid.vansteenkiste@guldensporencollege.be</t>
  </si>
  <si>
    <t>Guldensporencollege 9</t>
  </si>
  <si>
    <t>barbara.heyde@guldensporencollege.be</t>
  </si>
  <si>
    <t>Kastanjelaan 57</t>
  </si>
  <si>
    <t>CVO CREO</t>
  </si>
  <si>
    <t>051261194</t>
  </si>
  <si>
    <t>CVO Master Talent</t>
  </si>
  <si>
    <t>De Burburestraat 33 bus 31</t>
  </si>
  <si>
    <t>0479860573</t>
  </si>
  <si>
    <t>BuSO Cardijnschool - Anderlecht</t>
  </si>
  <si>
    <t>02-520.05.72</t>
  </si>
  <si>
    <t>RHIZO 4</t>
  </si>
  <si>
    <t>Beheerstraat 10</t>
  </si>
  <si>
    <t>056-82.82.30</t>
  </si>
  <si>
    <t>zorgkrachtschool@rhizo.be</t>
  </si>
  <si>
    <t>RHIZO 2</t>
  </si>
  <si>
    <t>Senator Coolestraat 1</t>
  </si>
  <si>
    <t>056-82.82.60</t>
  </si>
  <si>
    <t>hotelschool@rhizo.be</t>
  </si>
  <si>
    <t>LAB</t>
  </si>
  <si>
    <t>Hekkestraat 26</t>
  </si>
  <si>
    <t>03-369.59.57</t>
  </si>
  <si>
    <t>Stroom Leuven</t>
  </si>
  <si>
    <t>Jan-Pieter Minckelersstraat 192</t>
  </si>
  <si>
    <t>016-79.79.35</t>
  </si>
  <si>
    <t>GO! middenschool Sint-Truiden</t>
  </si>
  <si>
    <t>info.tichelrij@atheneumsinttruiden.be</t>
  </si>
  <si>
    <t>GO! SBSO De Branding</t>
  </si>
  <si>
    <t>bram.de.wasch@busoaanzee.be</t>
  </si>
  <si>
    <t>De Met</t>
  </si>
  <si>
    <t>Freinetschool Keerpunt</t>
  </si>
  <si>
    <t>de Haveskerckelaan 25</t>
  </si>
  <si>
    <t>administratie@keerpuntscholen.be</t>
  </si>
  <si>
    <t>creo@vlot.be</t>
  </si>
  <si>
    <t>ziekenhuisschool De Radar</t>
  </si>
  <si>
    <t>Liefdestraat 10</t>
  </si>
  <si>
    <t>016-80.79.50</t>
  </si>
  <si>
    <t>info@deradar.be</t>
  </si>
  <si>
    <t>BuSO Ganspoel</t>
  </si>
  <si>
    <t>buso.ganspoel@kiwoluwe.be</t>
  </si>
  <si>
    <t>BuSO VTS 3 OV4A</t>
  </si>
  <si>
    <t>ov4@vts3.be</t>
  </si>
  <si>
    <t>GO! SBSO Element</t>
  </si>
  <si>
    <t>Oorlogsvrijwilligerslaan 2</t>
  </si>
  <si>
    <t>050-711887</t>
  </si>
  <si>
    <t>directeur@element.be</t>
  </si>
  <si>
    <t>BuSO VTS 3 OV4B</t>
  </si>
  <si>
    <t>CVO Scala</t>
  </si>
  <si>
    <t>Sted.acad.</t>
  </si>
  <si>
    <t>Broederscholen Hiëronymus 4</t>
  </si>
  <si>
    <t>Kroonmolenstraat 8</t>
  </si>
  <si>
    <t>03-361.16.61</t>
  </si>
  <si>
    <t>info@1stegraad.broeders.be</t>
  </si>
  <si>
    <t>Middenschool Lucerna</t>
  </si>
  <si>
    <t>0484-14.80.65</t>
  </si>
  <si>
    <t>ozkan.cetin@lucerna.be</t>
  </si>
  <si>
    <t>Buso Het Kompas</t>
  </si>
  <si>
    <t>GO! BuSO Egmont &amp; Hoorn OV4</t>
  </si>
  <si>
    <t>09-3841755</t>
  </si>
  <si>
    <t>Prov. Buso Richtpunt campus Buggenhout</t>
  </si>
  <si>
    <t>Regionaal centrum voor leren en werken</t>
  </si>
  <si>
    <t>Zandstraat 85</t>
  </si>
  <si>
    <t>03-304.91.00</t>
  </si>
  <si>
    <t>IVIO Binnenhof 2</t>
  </si>
  <si>
    <t>Sec. Ond. Dominiek Savio (OV1 &amp; OV2)</t>
  </si>
  <si>
    <t>051-23.07.15</t>
  </si>
  <si>
    <t>RHIZO 8 BuSO De Hoge Kouter</t>
  </si>
  <si>
    <t>Bad Godesberglaan 21</t>
  </si>
  <si>
    <t>056-24.38.60</t>
  </si>
  <si>
    <t>directie@de-wegwijzer.be</t>
  </si>
  <si>
    <t>GO! BS De Leerboom</t>
  </si>
  <si>
    <t>GO! BS De Regenboog</t>
  </si>
  <si>
    <t>03-210.95.84</t>
  </si>
  <si>
    <t>0491-96.91.58</t>
  </si>
  <si>
    <t>bs.brasschaat@inventoscholen.be</t>
  </si>
  <si>
    <t>emmanuela.vervoort@inventoscholen.be</t>
  </si>
  <si>
    <t>directie@freinetwonderwereld.be</t>
  </si>
  <si>
    <t>GO! BS De Boomgaard</t>
  </si>
  <si>
    <t>GO! Atheneum Lier BS Het Molentje</t>
  </si>
  <si>
    <t>GO! Atheneum Lier BS Stadspark</t>
  </si>
  <si>
    <t>GO! BS 't Groen Schooltje</t>
  </si>
  <si>
    <t>GO! Atheneum Lier LS Dagpauwoog</t>
  </si>
  <si>
    <t>GO! BS de Vlindertuin</t>
  </si>
  <si>
    <t>directie@hertogjan.be</t>
  </si>
  <si>
    <t>014-53.86.51</t>
  </si>
  <si>
    <t>hermans.suzy@scholengroep14.be</t>
  </si>
  <si>
    <t>GO! BS Daltonschool Meeuwen-Gruitrode</t>
  </si>
  <si>
    <t>freinetonthemove@scholengroep14.be</t>
  </si>
  <si>
    <t>bs.kameleon@scholengroep14.be</t>
  </si>
  <si>
    <t>tilly.cops@gobilijn.be</t>
  </si>
  <si>
    <t>directie@bsschuttershof.be</t>
  </si>
  <si>
    <t>GO! basisschool Campus FLX</t>
  </si>
  <si>
    <t>info@detaalkoffer.be</t>
  </si>
  <si>
    <t>Hugo Losschaertstraat 5_B</t>
  </si>
  <si>
    <t>Gemeneweideweg-Zuid 121</t>
  </si>
  <si>
    <t>directie.bseureka@sgimpact.be</t>
  </si>
  <si>
    <t>info@deglimlach.be</t>
  </si>
  <si>
    <t>nathalie.david@paalbos.be</t>
  </si>
  <si>
    <t>secretariaat@basisschoolstene.be</t>
  </si>
  <si>
    <t>directie@letterzee.be</t>
  </si>
  <si>
    <t>directie@bstermolen.be</t>
  </si>
  <si>
    <t>info@bsdewindroos.be</t>
  </si>
  <si>
    <t>secretariaat@bsdestartbaan.be</t>
  </si>
  <si>
    <t>tom@futurascholen.be</t>
  </si>
  <si>
    <t>info@methodeschoolbloei.be</t>
  </si>
  <si>
    <t>boomgaard@basisschoolkuurne.be</t>
  </si>
  <si>
    <t>directie@go-hetwonderbos.be</t>
  </si>
  <si>
    <t>info@bsdeplataan.be</t>
  </si>
  <si>
    <t>info@bsring.be</t>
  </si>
  <si>
    <t>info@bsrumbeke.be</t>
  </si>
  <si>
    <t>GO! basisschool De Springplank Tielt</t>
  </si>
  <si>
    <t>dir.dekleineicarus@scholengroep.gent</t>
  </si>
  <si>
    <t>Luikstraat 77</t>
  </si>
  <si>
    <t>directie@de-springplank.be</t>
  </si>
  <si>
    <t>directie@eikenkring.be</t>
  </si>
  <si>
    <t>Hoogstraat 51</t>
  </si>
  <si>
    <t>09-348.31.94</t>
  </si>
  <si>
    <t>martine.vandemoortele@hetleercollectief.be</t>
  </si>
  <si>
    <t>Kapellendries 85</t>
  </si>
  <si>
    <t>053-46.52.00</t>
  </si>
  <si>
    <t>directie@konkelgoed.be</t>
  </si>
  <si>
    <t>directeur@bsdekrekel.be</t>
  </si>
  <si>
    <t>info@omerwattez.be</t>
  </si>
  <si>
    <t>secretariaat@zandloper.be</t>
  </si>
  <si>
    <t>info.mpi@campusheemschool.be</t>
  </si>
  <si>
    <t>DIRECTIE@DEBLOESEM.BE</t>
  </si>
  <si>
    <t>conny.wallyn@campussterrebos.be</t>
  </si>
  <si>
    <t>liselotte.botterman@hetleercollectief.be</t>
  </si>
  <si>
    <t>directeur.t9@bsbodebrug.be</t>
  </si>
  <si>
    <t>HSBS Harenheide</t>
  </si>
  <si>
    <t>marleen.debacker@katoba.be</t>
  </si>
  <si>
    <t>GBS Van de Borne</t>
  </si>
  <si>
    <t>directie@sjcbasisschool.be</t>
  </si>
  <si>
    <t>VBS Sint-Juliaan de Vlindertuin</t>
  </si>
  <si>
    <t>directie@dewemelweide.be</t>
  </si>
  <si>
    <t>directie@sintpaulusschool.be</t>
  </si>
  <si>
    <t>directie@sint-jozefsschool-woluwe.be</t>
  </si>
  <si>
    <t>VKS Sancta Maria</t>
  </si>
  <si>
    <t>054-89.04.65</t>
  </si>
  <si>
    <t>veerle.cannoot@gmail.com</t>
  </si>
  <si>
    <t>kathy.vanlinthout@st-steven.be</t>
  </si>
  <si>
    <t>jr.davidday@gmail.com</t>
  </si>
  <si>
    <t>VBS SGI</t>
  </si>
  <si>
    <t>info@ambvlezenbeek.be</t>
  </si>
  <si>
    <t>directie@triptrapschool.be</t>
  </si>
  <si>
    <t>directeur@bsaffligem.be</t>
  </si>
  <si>
    <t>directie.kinderkoppen@sovilvoorde.be</t>
  </si>
  <si>
    <t>directie.hetgroentje@sovilvoorde.be</t>
  </si>
  <si>
    <t>directie.dekastanjelaar@sovilvoorde.be</t>
  </si>
  <si>
    <t>Gemeentelijke Basisschool De Wondertuin</t>
  </si>
  <si>
    <t>deborah.stoffels@sint-jozefsschool.be</t>
  </si>
  <si>
    <t>kenny.nuyts@terdreef.org</t>
  </si>
  <si>
    <t>VBS Sint-Donatus</t>
  </si>
  <si>
    <t>VKS Ter Dreef</t>
  </si>
  <si>
    <t>directie@vbsjezuseik.be</t>
  </si>
  <si>
    <t>directiebs@hhc.world</t>
  </si>
  <si>
    <t>sint.aloysius@cksa.be</t>
  </si>
  <si>
    <t>eli@yavne.be</t>
  </si>
  <si>
    <t>info@mariaboodschap.be</t>
  </si>
  <si>
    <t>03-293.27.80</t>
  </si>
  <si>
    <t>directie.ibex@sgkod.be</t>
  </si>
  <si>
    <t>contact@donbosco-wijnegem.be</t>
  </si>
  <si>
    <t>info@kbtriangel.be</t>
  </si>
  <si>
    <t>directie@vbskantoor.be</t>
  </si>
  <si>
    <t>GBS Kadrie</t>
  </si>
  <si>
    <t>directie@kadriemail.be</t>
  </si>
  <si>
    <t>directie@sji-basisschool.be</t>
  </si>
  <si>
    <t>Jan Frans Stynenlei 8</t>
  </si>
  <si>
    <t>info@tlaar.be</t>
  </si>
  <si>
    <t>GBS De Sleutel</t>
  </si>
  <si>
    <t>directie.gbsbroechem@ranst.be</t>
  </si>
  <si>
    <t>nicole.boonen@kogeka.be</t>
  </si>
  <si>
    <t>directie@gbsdekangoeroe.be</t>
  </si>
  <si>
    <t>directie@tkofschip.be</t>
  </si>
  <si>
    <t>VBS Sint-Katarina</t>
  </si>
  <si>
    <t>03-502.10.80</t>
  </si>
  <si>
    <t>wim.piqueur@kinderplaneet.eu</t>
  </si>
  <si>
    <t>directeur-stefan@donboscoschool.be</t>
  </si>
  <si>
    <t>VBS Heilig Hartschool</t>
  </si>
  <si>
    <t>directie@lagereschool-olvg.be</t>
  </si>
  <si>
    <t>VBS De Hoge Geest</t>
  </si>
  <si>
    <t>VBS De Verrekijker</t>
  </si>
  <si>
    <t>ann.vanderlinden@basisschooldeham.be</t>
  </si>
  <si>
    <t>VBS School met De Bijbel De Wegwijzer</t>
  </si>
  <si>
    <t>VBS VZW Parochieschool Peulis</t>
  </si>
  <si>
    <t>GBS Kouterschool</t>
  </si>
  <si>
    <t>GLS Ter Elst</t>
  </si>
  <si>
    <t>VBS Sint-Jansschool</t>
  </si>
  <si>
    <t>VBS Pastoor De Clerck</t>
  </si>
  <si>
    <t>VLS Heilig Hart</t>
  </si>
  <si>
    <t>016-39.90.23</t>
  </si>
  <si>
    <t>VBS Sint-Pietersschool</t>
  </si>
  <si>
    <t>GBS 't Klavertje Bierbeek</t>
  </si>
  <si>
    <t>VBS de boomhut</t>
  </si>
  <si>
    <t>VBS Wakkerzeel</t>
  </si>
  <si>
    <t>directie@webkeoosterwijk.be</t>
  </si>
  <si>
    <t>Molenstraat 90</t>
  </si>
  <si>
    <t>VBS Ons Wereldje</t>
  </si>
  <si>
    <t>VBS Den Hulst</t>
  </si>
  <si>
    <t>dieter.rodeyns@huis11.be</t>
  </si>
  <si>
    <t>VBS Vroenhof</t>
  </si>
  <si>
    <t>directeur@toverpotlood.be</t>
  </si>
  <si>
    <t>directie.de-tuimelaar@sgm-zevensprong.be</t>
  </si>
  <si>
    <t>VBS 't Kabaske</t>
  </si>
  <si>
    <t>danny.plessers@klimopoudsbergen.be</t>
  </si>
  <si>
    <t>VBS Jaak Tassetschool</t>
  </si>
  <si>
    <t>Margarethalaan 70</t>
  </si>
  <si>
    <t>directie.lager@paleisdiepenbeek.be</t>
  </si>
  <si>
    <t>GBS Rekem</t>
  </si>
  <si>
    <t>Marleen.slootmaekers@lanaken.be</t>
  </si>
  <si>
    <t>basisschoolfloorentijn@proximus.be</t>
  </si>
  <si>
    <t>VBS Picpussen</t>
  </si>
  <si>
    <t>Watertorenstraat 5_C</t>
  </si>
  <si>
    <t>jos.gregoor@kodb.be</t>
  </si>
  <si>
    <t>VBS 't Scholierke-Het Klein Kasteeltje</t>
  </si>
  <si>
    <t>VBS de Bammerd-Beukenbroekje</t>
  </si>
  <si>
    <t>directie.laantje@sgm-zevensprong.be</t>
  </si>
  <si>
    <t>denheuvel@LKB-net.be</t>
  </si>
  <si>
    <t>kleuterschool.despeling@lkb-net.be</t>
  </si>
  <si>
    <t>directie@lagereschoolsintmartinus.be</t>
  </si>
  <si>
    <t>esther.elsen@strafschoolmetlef.be</t>
  </si>
  <si>
    <t>kleuterlagersintmichiel@tofkids.be</t>
  </si>
  <si>
    <t>hanne.jacobs@kabot.be</t>
  </si>
  <si>
    <t>VLS Hartelust</t>
  </si>
  <si>
    <t>Gestelsesteenweg 104</t>
  </si>
  <si>
    <t>basisschoolbrugge@slhd.be</t>
  </si>
  <si>
    <t>stein.meert@kleurenpalet.be</t>
  </si>
  <si>
    <t>peter.savels@sint-rembert.be</t>
  </si>
  <si>
    <t>Schoolstraat 90</t>
  </si>
  <si>
    <t>info@schooltrio.be</t>
  </si>
  <si>
    <t>directie@vrijebasisschoolalveringem.be</t>
  </si>
  <si>
    <t>VBS Sint-Lodewijkscollege_- De Zessprong</t>
  </si>
  <si>
    <t>bart.boydens@atotzee.be</t>
  </si>
  <si>
    <t>els.teugels@atotzee.be</t>
  </si>
  <si>
    <t>directie.lager@olvo-mariakerke.be</t>
  </si>
  <si>
    <t>directie@olko.be</t>
  </si>
  <si>
    <t>regine.goeminne@atotzee.be</t>
  </si>
  <si>
    <t>Veldstraat 168</t>
  </si>
  <si>
    <t>Pastoor Verrieststraat 12</t>
  </si>
  <si>
    <t>INGOOIGEM</t>
  </si>
  <si>
    <t>056-77.92.46</t>
  </si>
  <si>
    <t>Kerkhofplein 3</t>
  </si>
  <si>
    <t>056-28.54.30</t>
  </si>
  <si>
    <t>jozefien.ovaere@gszwevegem.be</t>
  </si>
  <si>
    <t>directie@spwebasis.net</t>
  </si>
  <si>
    <t>directie@posthoorn.be</t>
  </si>
  <si>
    <t>isabelle.demeester@prizma.be</t>
  </si>
  <si>
    <t>stefaan.maertens@prizma.be</t>
  </si>
  <si>
    <t>vks.kuurne@vrijescholenkuurne.be</t>
  </si>
  <si>
    <t>marie.maertens@prizma.be</t>
  </si>
  <si>
    <t>jo.windels@prizma.be</t>
  </si>
  <si>
    <t>directie@ginsteschool.be</t>
  </si>
  <si>
    <t>SBS Guido Gezelle</t>
  </si>
  <si>
    <t>SBS Torenhof</t>
  </si>
  <si>
    <t>marleen.dujardin@arkorum.be</t>
  </si>
  <si>
    <t>VBS Paandersschool</t>
  </si>
  <si>
    <t>Vrije Basisschool 't Veld</t>
  </si>
  <si>
    <t>info@basisschooltveld.be</t>
  </si>
  <si>
    <t>VKS Sint-Lutgardis</t>
  </si>
  <si>
    <t>VBS Het Nestkastje</t>
  </si>
  <si>
    <t>SBS Het Trappenhuis</t>
  </si>
  <si>
    <t>SBS De Dialoog</t>
  </si>
  <si>
    <t>SBS Daltonschool De Lotus</t>
  </si>
  <si>
    <t>SBS Jenaplanschool De Feniks</t>
  </si>
  <si>
    <t>SBS De Stadspoort</t>
  </si>
  <si>
    <t>SKS Ter Leie</t>
  </si>
  <si>
    <t>09-323.55.20</t>
  </si>
  <si>
    <t>SBS Victor Carpentier</t>
  </si>
  <si>
    <t>SBS Francois Laurentinstituut</t>
  </si>
  <si>
    <t>VBS School met De Bijbel De Gaspard</t>
  </si>
  <si>
    <t>arnould.van.houtryve@ivgschool.be</t>
  </si>
  <si>
    <t>SBS De Regenboog</t>
  </si>
  <si>
    <t>VBS Braambos</t>
  </si>
  <si>
    <t>directie@koewacht.be</t>
  </si>
  <si>
    <t>SBS De Toverberg</t>
  </si>
  <si>
    <t>de5sprong@kohamme.be</t>
  </si>
  <si>
    <t>Nijverheidsstraat 35</t>
  </si>
  <si>
    <t>03-777.05.35</t>
  </si>
  <si>
    <t>info@defontein.be</t>
  </si>
  <si>
    <t>SBS De Sportschool</t>
  </si>
  <si>
    <t>directie@svsmelle.be</t>
  </si>
  <si>
    <t>secretariaat@duizendpootberlare.be</t>
  </si>
  <si>
    <t>VKS Sint-Maarten</t>
  </si>
  <si>
    <t>VLS Sint Jozefscollege</t>
  </si>
  <si>
    <t>directeur.lscapucienen@sjcaalst.be</t>
  </si>
  <si>
    <t>VLS Sint-Maarten</t>
  </si>
  <si>
    <t>SBS Notelaar</t>
  </si>
  <si>
    <t>SBS De Duizendpootjes</t>
  </si>
  <si>
    <t>SBS Klaproosje</t>
  </si>
  <si>
    <t>SBS 't Hofje</t>
  </si>
  <si>
    <t>directie@vksmorgenster.be</t>
  </si>
  <si>
    <t>directie@harduynschool.be</t>
  </si>
  <si>
    <t>kim.dewolf@heha.be</t>
  </si>
  <si>
    <t>Kerkstraat 97</t>
  </si>
  <si>
    <t>SBS 't Meivisje</t>
  </si>
  <si>
    <t>SBS Tinnenhoek</t>
  </si>
  <si>
    <t>info.bwe@hartencollege.be</t>
  </si>
  <si>
    <t>info.bme@hartencollege.be</t>
  </si>
  <si>
    <t>VBS Hartencollege</t>
  </si>
  <si>
    <t>christa.degauquier@sccg.be</t>
  </si>
  <si>
    <t>Kapelhofstraat 6</t>
  </si>
  <si>
    <t>ERONDEGEM</t>
  </si>
  <si>
    <t>Pastorijstraat 3 bus a</t>
  </si>
  <si>
    <t>fabienverborgh@koronse.be</t>
  </si>
  <si>
    <t>stijndemilde@koronse.be</t>
  </si>
  <si>
    <t>info@vbsruien.be</t>
  </si>
  <si>
    <t>secretariaat@vbsberchemkwaremont.be</t>
  </si>
  <si>
    <t>katrien.desmet@kbonet.be</t>
  </si>
  <si>
    <t>VBS Eke</t>
  </si>
  <si>
    <t>directie.vbasper@sgkruizinga.be</t>
  </si>
  <si>
    <t>directie.vbhuise@sgkruizinga.be</t>
  </si>
  <si>
    <t>VBS 't Hinkelpad</t>
  </si>
  <si>
    <t>VBS De Sterrenboom</t>
  </si>
  <si>
    <t>directie@dekerselaargottem.be</t>
  </si>
  <si>
    <t>SBS Klaverdries</t>
  </si>
  <si>
    <t>katrien.cools@op-weg.be</t>
  </si>
  <si>
    <t>els.nemegeer@op-weg.be</t>
  </si>
  <si>
    <t>directie@spesbubao.be</t>
  </si>
  <si>
    <t>bubao@kiwoluwe.broedersvanliefde.be</t>
  </si>
  <si>
    <t>02-531.54.37</t>
  </si>
  <si>
    <t>Miksebaan 264_B</t>
  </si>
  <si>
    <t>bo@revapulderbos.be</t>
  </si>
  <si>
    <t>VBSBO Sint-Rafael</t>
  </si>
  <si>
    <t>013-31.13.26</t>
  </si>
  <si>
    <t>secretariaat@berchmansschool.be</t>
  </si>
  <si>
    <t>deblinker@ferdinand.broedersvanliefde.be</t>
  </si>
  <si>
    <t>Oliebaan 2_B</t>
  </si>
  <si>
    <t>schooldeberkjes@de-kade.be</t>
  </si>
  <si>
    <t>laethitia.lagast@atotzee.be</t>
  </si>
  <si>
    <t>Vrije Basisschool BuO BEMOK</t>
  </si>
  <si>
    <t>lynn.moyaert@prizma.be</t>
  </si>
  <si>
    <t>Bollewerpstraat 5_A</t>
  </si>
  <si>
    <t>directie@dezon-blo.be</t>
  </si>
  <si>
    <t>Karel Lodewijk Dierickxstraat 28</t>
  </si>
  <si>
    <t>09-269.92.70.</t>
  </si>
  <si>
    <t>school@school-balans.be</t>
  </si>
  <si>
    <t>SBSBO Ziekenhuisschool Stad Gent</t>
  </si>
  <si>
    <t>SLSBO De Octopus</t>
  </si>
  <si>
    <t>SBSBO Sassepoort - Spoor 9</t>
  </si>
  <si>
    <t>sassepoort.directeur@onderwijs.gent.be</t>
  </si>
  <si>
    <t>contact@donboscobuloaalst.be</t>
  </si>
  <si>
    <t>PLSBO Kiempunt campus Buggenhout</t>
  </si>
  <si>
    <t>info@kiempuntbuggenhout.be</t>
  </si>
  <si>
    <t>info.bulo@hartencollege.be</t>
  </si>
  <si>
    <t>SBS De Boomgaard</t>
  </si>
  <si>
    <t>VBS Sint-Maartenschool</t>
  </si>
  <si>
    <t>info@basisschool-louwel.be</t>
  </si>
  <si>
    <t>info.bok@hartencollege.be</t>
  </si>
  <si>
    <t>VKS Heilig Hart</t>
  </si>
  <si>
    <t>VBS DE PUZZEL</t>
  </si>
  <si>
    <t>Vrije Basisschool Sancta-Maria Leuven</t>
  </si>
  <si>
    <t>directie@sanctamariabasisschool.be</t>
  </si>
  <si>
    <t>VBS Karamba</t>
  </si>
  <si>
    <t>VBS Sint-Gertrudis</t>
  </si>
  <si>
    <t>GO! BS Op Dreef ]</t>
  </si>
  <si>
    <t>VBS ZAVO</t>
  </si>
  <si>
    <t>Léopold De Swaefstraat 38</t>
  </si>
  <si>
    <t>info.pbd@kov.be</t>
  </si>
  <si>
    <t>bruno.six@prizma.be</t>
  </si>
  <si>
    <t>VLS Sancta Maria</t>
  </si>
  <si>
    <t>Wasstraat 120</t>
  </si>
  <si>
    <t>secretariaat@dehorizon-tspoor.kobart.be</t>
  </si>
  <si>
    <t>ilya.aerts@atotzee.be</t>
  </si>
  <si>
    <t>celien.heyvaert@sjbbrussel.be</t>
  </si>
  <si>
    <t>Kouterstraat 80_A</t>
  </si>
  <si>
    <t>SBS Mandala</t>
  </si>
  <si>
    <t>nele.windels@prizma.be</t>
  </si>
  <si>
    <t>directie@balderschool.be</t>
  </si>
  <si>
    <t>VBS Sint-Norbertus</t>
  </si>
  <si>
    <t>GO! freinetschool Het Reuzenhuis Tielt</t>
  </si>
  <si>
    <t>ilse.de.vooght@ankerwijs.be</t>
  </si>
  <si>
    <t>directie@tpiepelke.be</t>
  </si>
  <si>
    <t>GO! BS Daltonschool Xcl Eigenwijs</t>
  </si>
  <si>
    <t>ellen.ruelens@maria-middelares.be</t>
  </si>
  <si>
    <t>directie.vbouwegem@sgkruizinga.be</t>
  </si>
  <si>
    <t>PLSBO Kiempunt campus Eeklo</t>
  </si>
  <si>
    <t>elien.heynssens@kiempunteeklo.be</t>
  </si>
  <si>
    <t>directie@dezonnewijzerzonhoven.be</t>
  </si>
  <si>
    <t>VBS Sprankel Methodeschool Jenaplan</t>
  </si>
  <si>
    <t>Elzenstraat 11</t>
  </si>
  <si>
    <t>secretariaat@sprankelmethodeschool.be</t>
  </si>
  <si>
    <t>secretariaat@degraankorrelwervik.be</t>
  </si>
  <si>
    <t>directie.klokkenlaan@goezo.be</t>
  </si>
  <si>
    <t>VBS Helibel Lille</t>
  </si>
  <si>
    <t>directie@steinerschoolaalst.be</t>
  </si>
  <si>
    <t>carine@futurascholen.be</t>
  </si>
  <si>
    <t>SBS De Letterdoos - MI school</t>
  </si>
  <si>
    <t>info@bsengelsehof.be</t>
  </si>
  <si>
    <t>Doorniksewijk 83_B</t>
  </si>
  <si>
    <t>054-89.04.60</t>
  </si>
  <si>
    <t>VBS De Lanetuin</t>
  </si>
  <si>
    <t>secretariaat@delanetuin.be</t>
  </si>
  <si>
    <t>ann.cuyvers@steinerschoolmunte.be</t>
  </si>
  <si>
    <t>gitsgroeit@staho.be</t>
  </si>
  <si>
    <t>levensboom@lvbm.be</t>
  </si>
  <si>
    <t>SBS De Kleurenboom</t>
  </si>
  <si>
    <t>info@ies-a.com</t>
  </si>
  <si>
    <t>GO]BS De Knipoog</t>
  </si>
  <si>
    <t>GO! basisschool Het Bollebos Anzegem</t>
  </si>
  <si>
    <t>GO! Leefschool Klavertje 4 Nevele</t>
  </si>
  <si>
    <t>secretariaat@bsdekleinegeuzen.be</t>
  </si>
  <si>
    <t>secretariaat@wonderwijs.be</t>
  </si>
  <si>
    <t>directie@daltonschooldetalentuin.be</t>
  </si>
  <si>
    <t>GO! BS De Rozen</t>
  </si>
  <si>
    <t>directie@derozen.be</t>
  </si>
  <si>
    <t>SBS Melopee</t>
  </si>
  <si>
    <t>Kompasplein 1</t>
  </si>
  <si>
    <t>09-323.56.00</t>
  </si>
  <si>
    <t>landvannu@so.antwerpen.be</t>
  </si>
  <si>
    <t>PBSBO Kiempunt campus Assenede</t>
  </si>
  <si>
    <t>Mathieu Desmaréstraat 16</t>
  </si>
  <si>
    <t>GBS De Stip</t>
  </si>
  <si>
    <t>GO! BS De Notelaar</t>
  </si>
  <si>
    <t>SBS Freinetschool 't Groen Drieske</t>
  </si>
  <si>
    <t>02-897.56.10</t>
  </si>
  <si>
    <t>0473-39.62.03</t>
  </si>
  <si>
    <t>GO! BS De Lotusbloem</t>
  </si>
  <si>
    <t>directie@bsdelotusbloem.be</t>
  </si>
  <si>
    <t>SBS Hippo's Hof</t>
  </si>
  <si>
    <t>02-897.50.37</t>
  </si>
  <si>
    <t>GO! BS O.B.A.M.A.</t>
  </si>
  <si>
    <t>info@obama.school</t>
  </si>
  <si>
    <t>VBS De Wante Schorisse</t>
  </si>
  <si>
    <t>directeur@bsdegrasspriet.be</t>
  </si>
  <si>
    <t>SBS De Tovertuin</t>
  </si>
  <si>
    <t>directie@tvlasbloempje.be</t>
  </si>
  <si>
    <t>Theofiel Reynlaan 13</t>
  </si>
  <si>
    <t>GO! BS Blik</t>
  </si>
  <si>
    <t>03-550.53.48</t>
  </si>
  <si>
    <t>GO! Basisschool De Dorpsparel</t>
  </si>
  <si>
    <t>VBS De KaBaZ</t>
  </si>
  <si>
    <t>0491-61.66.42</t>
  </si>
  <si>
    <t>directie@dekabaz.com</t>
  </si>
  <si>
    <t>VBS Sleihage</t>
  </si>
  <si>
    <t>Diksmuidesteenweg 93</t>
  </si>
  <si>
    <t>Middelweg 105</t>
  </si>
  <si>
    <t>09-374.02.00</t>
  </si>
  <si>
    <t>schoolaalterbrug@taborscholen.be</t>
  </si>
  <si>
    <t>GO!BS XCL Stapsgewijs</t>
  </si>
  <si>
    <t>GO! Freinetschool De Bonte Specht</t>
  </si>
  <si>
    <t>Spechtenwegel 1</t>
  </si>
  <si>
    <t>051-20.63.40</t>
  </si>
  <si>
    <t>coordinator@freinetdebontespecht.be</t>
  </si>
  <si>
    <t>Pastorijstraat 5</t>
  </si>
  <si>
    <t>GO!BS Freinet Op Stelten</t>
  </si>
  <si>
    <t>Europalaan 95_A</t>
  </si>
  <si>
    <t>089-79-27.25</t>
  </si>
  <si>
    <t>VBS De Muze</t>
  </si>
  <si>
    <t>Rijmenamsesteenweg 194</t>
  </si>
  <si>
    <t>016-26.09.00</t>
  </si>
  <si>
    <t>directeur@sfsburst.be</t>
  </si>
  <si>
    <t>GO! BS Eugeen Laermans</t>
  </si>
  <si>
    <t>Ninoofsesteenweg 191</t>
  </si>
  <si>
    <t>VBS KieM, natuur- en montessorischool</t>
  </si>
  <si>
    <t>Zavelstraat 78</t>
  </si>
  <si>
    <t>info@kiemmontessori.be</t>
  </si>
  <si>
    <t>VBS De Sterrebloem</t>
  </si>
  <si>
    <t>09-386.14.10</t>
  </si>
  <si>
    <t>VBS Harduynschool</t>
  </si>
  <si>
    <t>Hofstraat 37_A</t>
  </si>
  <si>
    <t>052-21.04.58</t>
  </si>
  <si>
    <t>SBS Het Tandwiel</t>
  </si>
  <si>
    <t>Sint-Bernadettestraat 258</t>
  </si>
  <si>
    <t>09-323.51.80</t>
  </si>
  <si>
    <t>tandwiel.dir@onderwijs.gent.be</t>
  </si>
  <si>
    <t>GO! BS De Zonnebloem</t>
  </si>
  <si>
    <t>anniq.patho@hetleercollectief.be</t>
  </si>
  <si>
    <t>GBS De Start Ruien</t>
  </si>
  <si>
    <t>De Pacht 12</t>
  </si>
  <si>
    <t>Bredaseweg 52</t>
  </si>
  <si>
    <t>VBS De Leeroase</t>
  </si>
  <si>
    <t>Stelen 17</t>
  </si>
  <si>
    <t>0486-13.03.35</t>
  </si>
  <si>
    <t>GBS GILKO</t>
  </si>
  <si>
    <t>Burg. Maenhautstraat 1</t>
  </si>
  <si>
    <t>09/210.35.40</t>
  </si>
  <si>
    <t>GBS Eke De Vlinderboom</t>
  </si>
  <si>
    <t>Steenweg 132</t>
  </si>
  <si>
    <t>09-385.59.08</t>
  </si>
  <si>
    <t>VBS Serafijn</t>
  </si>
  <si>
    <t>de Mérodestraat 26</t>
  </si>
  <si>
    <t>VBS Sinaai</t>
  </si>
  <si>
    <t>Leebrugstraat 65</t>
  </si>
  <si>
    <t>03-772.47.61</t>
  </si>
  <si>
    <t>052-44.54.78</t>
  </si>
  <si>
    <t>GVBS Hertenhof</t>
  </si>
  <si>
    <t>Schotensesteenweg 69</t>
  </si>
  <si>
    <t>03-324.00.76</t>
  </si>
  <si>
    <t>VBS De Kleine Helden</t>
  </si>
  <si>
    <t>Boelare 145</t>
  </si>
  <si>
    <t>09-282.39.54</t>
  </si>
  <si>
    <t>info@dekleinehelden.be</t>
  </si>
  <si>
    <t>GO! Basisschool De Stempel</t>
  </si>
  <si>
    <t>Karel Ledeganckstraat 3</t>
  </si>
  <si>
    <t>secretariaat@brugge-destempel.be</t>
  </si>
  <si>
    <t>VBS Het Leerbos</t>
  </si>
  <si>
    <t>Ten Bosse 140</t>
  </si>
  <si>
    <t>0479-58.03.56</t>
  </si>
  <si>
    <t>GBS De Kersentuin</t>
  </si>
  <si>
    <t>anja.vandelsen@gbsherzele.be</t>
  </si>
  <si>
    <t>VBS Schooltrio afdeling Klerken</t>
  </si>
  <si>
    <t>011-49.45.30</t>
  </si>
  <si>
    <t>VBS Kindcentrum Straal</t>
  </si>
  <si>
    <t>Stevoortse kiezel 119</t>
  </si>
  <si>
    <t>0467-00.90.31</t>
  </si>
  <si>
    <t>info@kindcentrumstraal.be</t>
  </si>
  <si>
    <t>coordinator@dekasteeltuin.be</t>
  </si>
  <si>
    <t>GO! BS De Kleine Kunstgalerij</t>
  </si>
  <si>
    <t>056-24.56.69</t>
  </si>
  <si>
    <t>VKSBO KOCA</t>
  </si>
  <si>
    <t>Rudolfstraat 16</t>
  </si>
  <si>
    <t>03-238.16.00</t>
  </si>
  <si>
    <t>myriam.smekens@sfsvelzeke.be</t>
  </si>
  <si>
    <t>GO! SIBA Aarschot</t>
  </si>
  <si>
    <t>toon.proesmans@adite.be</t>
  </si>
  <si>
    <t>KOBOS Secundair II</t>
  </si>
  <si>
    <t>info@KOBOS.be</t>
  </si>
  <si>
    <t>KOBOS Secundair III</t>
  </si>
  <si>
    <t>Picardstraat 170</t>
  </si>
  <si>
    <t>Sint-Paulusschool campus Sint-Jan B. 2</t>
  </si>
  <si>
    <t>Sint-Paulusschool campus Sint-Jan B. 1</t>
  </si>
  <si>
    <t>stefaan.samaey@sint-rembert.be</t>
  </si>
  <si>
    <t>martine.dezutter@sint-rembert.be</t>
  </si>
  <si>
    <t>stijn.debruyne@sint-rembert.be</t>
  </si>
  <si>
    <t>Vives Waregem-Tielt</t>
  </si>
  <si>
    <t>Richtpunt Campus Eeklo</t>
  </si>
  <si>
    <t>Richtpunt campus Gent Henleykaai</t>
  </si>
  <si>
    <t>Richtpunt campus Gent Godshuizenlaan</t>
  </si>
  <si>
    <t>Richtpunt Campus Hamme</t>
  </si>
  <si>
    <t>Richtpunt campus Ninove</t>
  </si>
  <si>
    <t>Richtpunt campus Oudenaarde</t>
  </si>
  <si>
    <t>Richtpunt campus Zottegem</t>
  </si>
  <si>
    <t>fanny.detroyer@go-campuslennik.be</t>
  </si>
  <si>
    <t>GO! atheneum Kalevoet</t>
  </si>
  <si>
    <t>katrien.houben@campus-kalevoet.be</t>
  </si>
  <si>
    <t>GO! middenschool Kalevoet</t>
  </si>
  <si>
    <t>shirley.adam@maerlantatheneum.be</t>
  </si>
  <si>
    <t>jurgen.balbaert@maerlantatheneum.be</t>
  </si>
  <si>
    <t>Sint-Clarastraat 46_B</t>
  </si>
  <si>
    <t>GO! Atheneum Nieuwpoort</t>
  </si>
  <si>
    <t>053-46.64.00</t>
  </si>
  <si>
    <t>09-394.30.70</t>
  </si>
  <si>
    <t>Elfde-Liniestraat 14</t>
  </si>
  <si>
    <t>Campus FLX</t>
  </si>
  <si>
    <t>evelien.degros@campusflx.be</t>
  </si>
  <si>
    <t>Campus FLX middenschool</t>
  </si>
  <si>
    <t>johan.schepkens@campusflx.be</t>
  </si>
  <si>
    <t>personeel.maxwell@scholengroep14.be</t>
  </si>
  <si>
    <t>nadine.cornette@kov.be</t>
  </si>
  <si>
    <t>Richtpunt campus Gent Abdisstraat</t>
  </si>
  <si>
    <t>Priemstraat 53</t>
  </si>
  <si>
    <t>Leonardo College</t>
  </si>
  <si>
    <t>middenschool@sint-rembert.be</t>
  </si>
  <si>
    <t>KOBOS Secundair I</t>
  </si>
  <si>
    <t>De Nova</t>
  </si>
  <si>
    <t>info@denova.school</t>
  </si>
  <si>
    <t>RHIZO 7 BuSO De Lage Kouter</t>
  </si>
  <si>
    <t>Van Helmontstraat 6</t>
  </si>
  <si>
    <t>directeur@campusdebrug.be</t>
  </si>
  <si>
    <t>lommel@wico.be</t>
  </si>
  <si>
    <t>GO! BuSO Egmont &amp; Hoorn OV1</t>
  </si>
  <si>
    <t>directie@erasmusatheneum.be</t>
  </si>
  <si>
    <t>directie@erasmusdepinte.be</t>
  </si>
  <si>
    <t>willem.schoors@stroom.ksleuven.be</t>
  </si>
  <si>
    <t>secretariaat.academie@sovilvoorde.be</t>
  </si>
  <si>
    <t>info@hamw.be</t>
  </si>
  <si>
    <t>CVO LBC-NVK B 28431</t>
  </si>
  <si>
    <t>CVO LBC-NVK_L 31104</t>
  </si>
  <si>
    <t>CVO LBC - NVK_C 38166</t>
  </si>
  <si>
    <t>GO! hét CVO Pro</t>
  </si>
  <si>
    <t>CVO Groeipunt (131482)</t>
  </si>
  <si>
    <t>CVO Groeipunt (131888)</t>
  </si>
  <si>
    <t>Olmenweg 110</t>
  </si>
  <si>
    <t>0473-33.71.40</t>
  </si>
  <si>
    <t>dorine.feryn@sgdezaaier.be</t>
  </si>
  <si>
    <t>Frankrijklei 71_73</t>
  </si>
  <si>
    <t>0800-23.019</t>
  </si>
  <si>
    <t>Palinckstraat 57</t>
  </si>
  <si>
    <t>Herseltsesteenweg 4</t>
  </si>
  <si>
    <t>03-233.36.87</t>
  </si>
  <si>
    <t>Potterierei 42</t>
  </si>
  <si>
    <t>016-24.05.10</t>
  </si>
  <si>
    <t>Lange Violettestraat 29</t>
  </si>
  <si>
    <t>Sint-Bavostraat 49</t>
  </si>
  <si>
    <t>GO! scholengroep Huis 11</t>
  </si>
  <si>
    <t>016-31.45.70</t>
  </si>
  <si>
    <t>info@huis11.be</t>
  </si>
  <si>
    <t>GO! Scholengroep Xpert</t>
  </si>
  <si>
    <t>011-26.09.10</t>
  </si>
  <si>
    <t>ad@xpert.school</t>
  </si>
  <si>
    <t>Scholengroep GO! Next</t>
  </si>
  <si>
    <t>011-85.87.40</t>
  </si>
  <si>
    <t>ad@go-next.be</t>
  </si>
  <si>
    <t>03-790.18.83</t>
  </si>
  <si>
    <t>GO! scholengroep Gent</t>
  </si>
  <si>
    <t>ad@scholengroep.gent</t>
  </si>
  <si>
    <t>Vlaams Ministerie van Onderwijs en Vorming</t>
  </si>
  <si>
    <t>Gegevens van het schoolbestuur dat het meelooptraject organiseert</t>
  </si>
  <si>
    <t>faxnr</t>
  </si>
  <si>
    <t>ko_im_net_code</t>
  </si>
  <si>
    <t>Nr_SG</t>
  </si>
  <si>
    <t>samenw_contact_instnr</t>
  </si>
  <si>
    <t>SG_Contactschool</t>
  </si>
  <si>
    <t>IM_Nr</t>
  </si>
  <si>
    <t>scholengroep_nr</t>
  </si>
  <si>
    <t>Directie</t>
  </si>
  <si>
    <t>Gemeenschapsonderwijs</t>
  </si>
  <si>
    <t>DE WAGTER Anne Charlotte</t>
  </si>
  <si>
    <t>sec@hetplantzoentje.be</t>
  </si>
  <si>
    <t>WILLAERT Geert</t>
  </si>
  <si>
    <t>Heusdens Carla</t>
  </si>
  <si>
    <t>BOEYKENS Katinka</t>
  </si>
  <si>
    <t>MUYLAERT Inès</t>
  </si>
  <si>
    <t>VANDENABEELE Mylène</t>
  </si>
  <si>
    <t>PERSOONS Séverine</t>
  </si>
  <si>
    <t>VANHEESWIJCK Sabine</t>
  </si>
  <si>
    <t>FROELIGER Sebastien</t>
  </si>
  <si>
    <t>TURKISTAN Guray</t>
  </si>
  <si>
    <t>DOUCET Liesbet</t>
  </si>
  <si>
    <t>Bart.Laevens@kasteelbeiaard.be</t>
  </si>
  <si>
    <t>LAEVENS Bart</t>
  </si>
  <si>
    <t>JANSSENS Lisa</t>
  </si>
  <si>
    <t>heidi.trappeniers@de-zonnewijzer.be</t>
  </si>
  <si>
    <t>TRAPPENIERS Heidi</t>
  </si>
  <si>
    <t>BREUER Emilie</t>
  </si>
  <si>
    <t>DERDELINCKX Kristel</t>
  </si>
  <si>
    <t>VAN ACKER Christel</t>
  </si>
  <si>
    <t>Dehertogh Rita</t>
  </si>
  <si>
    <t>ROELANDT Katleen</t>
  </si>
  <si>
    <t>Vancutsem Tom</t>
  </si>
  <si>
    <t>Van Vaerenbergh Katrien</t>
  </si>
  <si>
    <t>BOMON Lien</t>
  </si>
  <si>
    <t>Schoon Lieve</t>
  </si>
  <si>
    <t>Cools Sarah</t>
  </si>
  <si>
    <t>Struyf Sylvie</t>
  </si>
  <si>
    <t>De Block Stanny</t>
  </si>
  <si>
    <t>GEERTS Vincent</t>
  </si>
  <si>
    <t>Ameryckx Ludo - Turf Birgit</t>
  </si>
  <si>
    <t>Derese Ellen</t>
  </si>
  <si>
    <t>DE BUYSER Christophe</t>
  </si>
  <si>
    <t>PIESSENS Dirk</t>
  </si>
  <si>
    <t>De Wolf Jo</t>
  </si>
  <si>
    <t>VANDEN WAEYENBERGH Gerrit</t>
  </si>
  <si>
    <t>PITSCHON Karen</t>
  </si>
  <si>
    <t>HENDRICKX Isa</t>
  </si>
  <si>
    <t>Van Goethem Liesbeth</t>
  </si>
  <si>
    <t>MEEKERS Patrick</t>
  </si>
  <si>
    <t>BASTIAENSEN Steven</t>
  </si>
  <si>
    <t>MENNENS Rudi</t>
  </si>
  <si>
    <t>Van der Hallen Joost</t>
  </si>
  <si>
    <t>VOETEN Carla</t>
  </si>
  <si>
    <t>Van Hoydonck Yasmin - Coekaerts Els</t>
  </si>
  <si>
    <t>MERTENS Griet</t>
  </si>
  <si>
    <t>Vandereyken Karen</t>
  </si>
  <si>
    <t>MERTENS Lieve</t>
  </si>
  <si>
    <t>VERVOORT Emmanuela</t>
  </si>
  <si>
    <t>ENGEL Birgit</t>
  </si>
  <si>
    <t>BOSMAN Rebecca</t>
  </si>
  <si>
    <t>MILBOU Sabine</t>
  </si>
  <si>
    <t>GO! BS Freinetschool WonderWereld</t>
  </si>
  <si>
    <t>DE SCHEPPER Hans</t>
  </si>
  <si>
    <t>KREYDT Karin</t>
  </si>
  <si>
    <t>secretariaat@bsdeboomgaard.be</t>
  </si>
  <si>
    <t>Arras Sabine</t>
  </si>
  <si>
    <t>VAN EVERBROECK Sabina</t>
  </si>
  <si>
    <t>Van der Plas Caroline</t>
  </si>
  <si>
    <t>Buermans Micha</t>
  </si>
  <si>
    <t>BOUWEN Gudrun</t>
  </si>
  <si>
    <t>MAES Natalie</t>
  </si>
  <si>
    <t>CARETTE Dominique</t>
  </si>
  <si>
    <t>DANEELS Liesbeth</t>
  </si>
  <si>
    <t>VAN GESTEL Tessa</t>
  </si>
  <si>
    <t>Van Limbergen Anne</t>
  </si>
  <si>
    <t>GEYSELINGS Carine</t>
  </si>
  <si>
    <t>Cnaepkens Pieter</t>
  </si>
  <si>
    <t>SUY Nathalie</t>
  </si>
  <si>
    <t>Lenaerts Els</t>
  </si>
  <si>
    <t>JANSSENS Stijn</t>
  </si>
  <si>
    <t>GO! BS curieuzeneuzen</t>
  </si>
  <si>
    <t>MAES Nico</t>
  </si>
  <si>
    <t>grietr@atheneumlier.be</t>
  </si>
  <si>
    <t>ROSSAU Griet</t>
  </si>
  <si>
    <t>DONCKERS Stef</t>
  </si>
  <si>
    <t>Aerts Vera</t>
  </si>
  <si>
    <t>Vandael Liesbeth - Verdonck Hans</t>
  </si>
  <si>
    <t>DRIESMANS Marleen</t>
  </si>
  <si>
    <t>VAN DAEL Brigitte</t>
  </si>
  <si>
    <t>SCHRAMME Sofie</t>
  </si>
  <si>
    <t>BIESEN Kim</t>
  </si>
  <si>
    <t>VAN ROY Lieve</t>
  </si>
  <si>
    <t>Olieslagers Ann</t>
  </si>
  <si>
    <t>VAN HEES NICK</t>
  </si>
  <si>
    <t>WILLEMEN Bart</t>
  </si>
  <si>
    <t>DE CNODDER Sigrid</t>
  </si>
  <si>
    <t>SPIESSENS Vanessa</t>
  </si>
  <si>
    <t>CORNU Tom</t>
  </si>
  <si>
    <t>Ooms Elien</t>
  </si>
  <si>
    <t>GO! BS De Schorre</t>
  </si>
  <si>
    <t>MICHIELS Katleen</t>
  </si>
  <si>
    <t>Janssens Nick</t>
  </si>
  <si>
    <t>VAN DEN BERGH Kristien</t>
  </si>
  <si>
    <t>VALCK Martine</t>
  </si>
  <si>
    <t>Saey Sabrina</t>
  </si>
  <si>
    <t>Goossens Martine</t>
  </si>
  <si>
    <t>Van Overmeire Bart</t>
  </si>
  <si>
    <t>Driesmans Christine</t>
  </si>
  <si>
    <t>HOREMANS Ingrid</t>
  </si>
  <si>
    <t>HEREMANS Wendy</t>
  </si>
  <si>
    <t>directie@devlindertuinmechelen.be</t>
  </si>
  <si>
    <t>Van Campenhout Nadia</t>
  </si>
  <si>
    <t>OTTAVIANO Carol</t>
  </si>
  <si>
    <t>Akulava Alena</t>
  </si>
  <si>
    <t>CAMPS Cynthia</t>
  </si>
  <si>
    <t>VAN GOETHEM David</t>
  </si>
  <si>
    <t>secretariaat@hertogkarel.be</t>
  </si>
  <si>
    <t>VEN Jimmy</t>
  </si>
  <si>
    <t>TRICOT Annick</t>
  </si>
  <si>
    <t>WILLEMS Begga</t>
  </si>
  <si>
    <t>COUCKE Rita</t>
  </si>
  <si>
    <t>BOGAERTS Stef</t>
  </si>
  <si>
    <t>VAN PARYS Pascale</t>
  </si>
  <si>
    <t>MOESKOPS Elke</t>
  </si>
  <si>
    <t>TIEBOS Carla</t>
  </si>
  <si>
    <t>Peeters Kristin</t>
  </si>
  <si>
    <t>VAN MEENSEL Ludo</t>
  </si>
  <si>
    <t>SKATCHKOFF Boris</t>
  </si>
  <si>
    <t>MARIS Judith</t>
  </si>
  <si>
    <t>CLEEREMANS Anouk</t>
  </si>
  <si>
    <t>Dehaene Lien</t>
  </si>
  <si>
    <t>HULS Ewoud</t>
  </si>
  <si>
    <t>Hoeyberghs Tom</t>
  </si>
  <si>
    <t>GINCKELS Anja</t>
  </si>
  <si>
    <t>LEMMENS Peter</t>
  </si>
  <si>
    <t>STIERS Tim</t>
  </si>
  <si>
    <t>directie@de-regent.be</t>
  </si>
  <si>
    <t>SCHEPERS Carine</t>
  </si>
  <si>
    <t>MARCOTTI Melissa</t>
  </si>
  <si>
    <t>VLIEGEN Pascal</t>
  </si>
  <si>
    <t>QUIDOUSSE Daniella</t>
  </si>
  <si>
    <t>Courtois Robbie</t>
  </si>
  <si>
    <t>OLAERTS Yolande</t>
  </si>
  <si>
    <t>HERMANS Suzy</t>
  </si>
  <si>
    <t>VAES Sabine</t>
  </si>
  <si>
    <t>DESAIR Wendy</t>
  </si>
  <si>
    <t>TASDEMIR Dilek</t>
  </si>
  <si>
    <t>sec@schoolterduinen.be</t>
  </si>
  <si>
    <t>BINNEMANS Anouska</t>
  </si>
  <si>
    <t>CANDREVA Sarah</t>
  </si>
  <si>
    <t>LANGERS Myrjam</t>
  </si>
  <si>
    <t>GO! BS De Geluksvogel</t>
  </si>
  <si>
    <t>directie@degeluksvogel.school</t>
  </si>
  <si>
    <t>LAUWERS Ria</t>
  </si>
  <si>
    <t>basisschool@debrugbocholt.be</t>
  </si>
  <si>
    <t>MICHIELSEN Anna</t>
  </si>
  <si>
    <t>dereinpadgelieren@scholengroep14.be</t>
  </si>
  <si>
    <t>WIJGAERTS Bart</t>
  </si>
  <si>
    <t>CRALS Hubert</t>
  </si>
  <si>
    <t>JANSSEN Carmen</t>
  </si>
  <si>
    <t>bsstippestap@scholengroep14.be</t>
  </si>
  <si>
    <t>CONINX Katja</t>
  </si>
  <si>
    <t>bshetkompas@scholengroep14.be</t>
  </si>
  <si>
    <t>CORDIE Hilde</t>
  </si>
  <si>
    <t>COLLA Lene</t>
  </si>
  <si>
    <t>COOX Elvira</t>
  </si>
  <si>
    <t>gokubik@scholengroep14.be</t>
  </si>
  <si>
    <t>VASILE Laila</t>
  </si>
  <si>
    <t>GO! BS Maasland</t>
  </si>
  <si>
    <t>secretariaat@bsmaasland.be</t>
  </si>
  <si>
    <t>VENKEN Lieve</t>
  </si>
  <si>
    <t>OP 'T EYNDE Hilde</t>
  </si>
  <si>
    <t>FALCONE Pietro</t>
  </si>
  <si>
    <t>VERSTAPPEN Linde</t>
  </si>
  <si>
    <t>WOZNIAK Daisy</t>
  </si>
  <si>
    <t>VANDORMAEL Chris</t>
  </si>
  <si>
    <t>CREYF Marleen</t>
  </si>
  <si>
    <t>NAGELS Francis</t>
  </si>
  <si>
    <t>COPS Tilly</t>
  </si>
  <si>
    <t>SELIS Kris</t>
  </si>
  <si>
    <t>VANGRIEKEN Ellen</t>
  </si>
  <si>
    <t>JANS Stéphan</t>
  </si>
  <si>
    <t>info@debilter.be</t>
  </si>
  <si>
    <t>VANGROOTLOON Ingrid</t>
  </si>
  <si>
    <t>VANGEEL Raf</t>
  </si>
  <si>
    <t>RENDERS Dunya</t>
  </si>
  <si>
    <t>DE MAERTELAERE Bjorn</t>
  </si>
  <si>
    <t>SCHREURS Loore</t>
  </si>
  <si>
    <t>VAN DER GOTEN Daisy</t>
  </si>
  <si>
    <t>Cannaerts Dominique</t>
  </si>
  <si>
    <t>GIJBELS Claudia</t>
  </si>
  <si>
    <t>Bruneel Klaas</t>
  </si>
  <si>
    <t>VANSASSENBROECK Alain</t>
  </si>
  <si>
    <t>VANBAVINCKHOVE Wesley</t>
  </si>
  <si>
    <t>MAENHOUT Tim</t>
  </si>
  <si>
    <t>VAN RENTERGHEM Tim</t>
  </si>
  <si>
    <t>GO! basisschool Paalbos</t>
  </si>
  <si>
    <t>050-35.18.48</t>
  </si>
  <si>
    <t>David Nathalie</t>
  </si>
  <si>
    <t>DOCKX Nele</t>
  </si>
  <si>
    <t>SCHOTTE Deborah</t>
  </si>
  <si>
    <t>info@bsstaden.be</t>
  </si>
  <si>
    <t>SNAUWAERT Lysbeth</t>
  </si>
  <si>
    <t>VAN D'HUYNSLAGER Charlot</t>
  </si>
  <si>
    <t>Vertriest Valentina</t>
  </si>
  <si>
    <t>DEVINCK Corry</t>
  </si>
  <si>
    <t>PEETERS Nelleke</t>
  </si>
  <si>
    <t>VERLINDE Vera</t>
  </si>
  <si>
    <t>DILDICK Kelly</t>
  </si>
  <si>
    <t>BAILLIEU Stijn</t>
  </si>
  <si>
    <t>VERMEERSCH Anne- STRUBBE Sylvie</t>
  </si>
  <si>
    <t>Fien Wackenier - Mike Goudeseune</t>
  </si>
  <si>
    <t>LIEKENS Inie</t>
  </si>
  <si>
    <t>VAN RECK Lindly</t>
  </si>
  <si>
    <t>LAPORTE Birgit</t>
  </si>
  <si>
    <t>VANHAVERBEKE Nicolas</t>
  </si>
  <si>
    <t>SAMYN Wesley</t>
  </si>
  <si>
    <t>Bos Marnic</t>
  </si>
  <si>
    <t>dir.bsnieuwpoort@go-scholengroepwesthoek.be</t>
  </si>
  <si>
    <t>ROGGE Didier</t>
  </si>
  <si>
    <t>BERTELOOT Bernard</t>
  </si>
  <si>
    <t>GHYSEL Saskia</t>
  </si>
  <si>
    <t>info@basisschoolveurne.be</t>
  </si>
  <si>
    <t>CLAEYS Yves</t>
  </si>
  <si>
    <t>TESCH Barbara</t>
  </si>
  <si>
    <t>VAN DEN HEEDE Sammy</t>
  </si>
  <si>
    <t>VANBIERVLIET Stefaan</t>
  </si>
  <si>
    <t>Wullepit Josephine</t>
  </si>
  <si>
    <t>CHRISTIAENS Isabelle</t>
  </si>
  <si>
    <t>VERPLANCKE STEVEN</t>
  </si>
  <si>
    <t>VANDAMME Patsy</t>
  </si>
  <si>
    <t>VANDERMEULEN Tom</t>
  </si>
  <si>
    <t>DEJAEGER Marleen</t>
  </si>
  <si>
    <t>FESTJENS ELS</t>
  </si>
  <si>
    <t>COOMAN Pascal</t>
  </si>
  <si>
    <t>BUYCK Iris</t>
  </si>
  <si>
    <t>CARPENTIER Stefaan</t>
  </si>
  <si>
    <t>VAN LOOSVELDT JEAN-CLAUDE</t>
  </si>
  <si>
    <t>BECQUART Evy</t>
  </si>
  <si>
    <t>ann.pepermans@talentensprong.be</t>
  </si>
  <si>
    <t>PEPERMANS Ann</t>
  </si>
  <si>
    <t>VANDEMAELE Mieke</t>
  </si>
  <si>
    <t>Plovie Brigitte</t>
  </si>
  <si>
    <t>DESEINTEBEIN Ann</t>
  </si>
  <si>
    <t>Moerman Bjorn</t>
  </si>
  <si>
    <t>SOENEN Marian</t>
  </si>
  <si>
    <t>info@bsterelzen.be</t>
  </si>
  <si>
    <t>BAILLY Pierre</t>
  </si>
  <si>
    <t>BRULEZ Pedra</t>
  </si>
  <si>
    <t>VIAENE Martine</t>
  </si>
  <si>
    <t>Véronique Stokx</t>
  </si>
  <si>
    <t>SNAUWAERT Julie</t>
  </si>
  <si>
    <t>De Jaeger Emma</t>
  </si>
  <si>
    <t>GODYN Tim</t>
  </si>
  <si>
    <t>Van Damme Benigna</t>
  </si>
  <si>
    <t>Van de Velde Marie-Rose</t>
  </si>
  <si>
    <t>STOCKMAN Kobie</t>
  </si>
  <si>
    <t>Waterschoot Ann</t>
  </si>
  <si>
    <t>directie@de-madelief.be</t>
  </si>
  <si>
    <t>MARTENS Leen</t>
  </si>
  <si>
    <t>Van Boxlaer Imme</t>
  </si>
  <si>
    <t>Franck Marianne</t>
  </si>
  <si>
    <t>DOSSCHE VANDEVOORDE Wendy</t>
  </si>
  <si>
    <t>directie@de-tovertuin.be</t>
  </si>
  <si>
    <t>Buyse Sofie</t>
  </si>
  <si>
    <t>directie@gohamme.be</t>
  </si>
  <si>
    <t>Bréda Iris - Reyns Bert</t>
  </si>
  <si>
    <t>VAN ROEYEN Evelyn</t>
  </si>
  <si>
    <t>DUMON Peter</t>
  </si>
  <si>
    <t>Desmet Elke</t>
  </si>
  <si>
    <t>STANDAERT Delphine</t>
  </si>
  <si>
    <t>Thomas Inge</t>
  </si>
  <si>
    <t>Vande Moortele Martine</t>
  </si>
  <si>
    <t>09-365.79.13</t>
  </si>
  <si>
    <t>Patho Anniq</t>
  </si>
  <si>
    <t>De Moerloose Katrien</t>
  </si>
  <si>
    <t>D'HAESELEER Elke</t>
  </si>
  <si>
    <t>DE VEYLDER Nathalie</t>
  </si>
  <si>
    <t>De Pauw Sofie</t>
  </si>
  <si>
    <t>Bruyland Bart</t>
  </si>
  <si>
    <t>VAN LANGENHOVEN Kathy</t>
  </si>
  <si>
    <t>D'Hondt Anne</t>
  </si>
  <si>
    <t>directie@vierhuizen.be</t>
  </si>
  <si>
    <t>Van der Straeten Nikie</t>
  </si>
  <si>
    <t>Ferket Manuela</t>
  </si>
  <si>
    <t>Bruyland Ann</t>
  </si>
  <si>
    <t>De Paepe Heinz</t>
  </si>
  <si>
    <t>De Ridder Fabienne</t>
  </si>
  <si>
    <t>DECAVEL Gerdy</t>
  </si>
  <si>
    <t>Joris Noëlla</t>
  </si>
  <si>
    <t>053-46.51.00</t>
  </si>
  <si>
    <t>VAN HOVE Peter</t>
  </si>
  <si>
    <t>WELLEMAN LIEVE</t>
  </si>
  <si>
    <t>Eeman An - Haegeman Stijn</t>
  </si>
  <si>
    <t>Huyghens Caroline</t>
  </si>
  <si>
    <t>De Smedt Margriet</t>
  </si>
  <si>
    <t>VERBEURGT Siel</t>
  </si>
  <si>
    <t>FAVYTS Maggy</t>
  </si>
  <si>
    <t>info@decrolyschool.be</t>
  </si>
  <si>
    <t>Vynck Nora</t>
  </si>
  <si>
    <t>Fostier Dirk</t>
  </si>
  <si>
    <t>Ghys Steven</t>
  </si>
  <si>
    <t>De Lange Cindy</t>
  </si>
  <si>
    <t>Venstock Philippe</t>
  </si>
  <si>
    <t>DE WOLF Stan</t>
  </si>
  <si>
    <t>Vanmaercke Mieke</t>
  </si>
  <si>
    <t>Stur Ann</t>
  </si>
  <si>
    <t>Herman Yasmine</t>
  </si>
  <si>
    <t>vanessa.truyen@dekeimolen.be</t>
  </si>
  <si>
    <t>Truyen Vanessa</t>
  </si>
  <si>
    <t>Verstraeten Valerie</t>
  </si>
  <si>
    <t>info@bsmijlpaal.be</t>
  </si>
  <si>
    <t>Reygaert Vanessa</t>
  </si>
  <si>
    <t>Verzele Sabrine</t>
  </si>
  <si>
    <t>Terriere Daan</t>
  </si>
  <si>
    <t>DE BAERE Kristof</t>
  </si>
  <si>
    <t>VAEYTENS Martine - PLETS Miguel</t>
  </si>
  <si>
    <t>Noé Bérénice</t>
  </si>
  <si>
    <t>BEECKMANS Nina</t>
  </si>
  <si>
    <t>Danis Barbara</t>
  </si>
  <si>
    <t>DEPETTER Andy</t>
  </si>
  <si>
    <t>Zimmer Caroline</t>
  </si>
  <si>
    <t>Fransen Raf</t>
  </si>
  <si>
    <t>Leppens Patrick</t>
  </si>
  <si>
    <t>Vandeweerdt Raf</t>
  </si>
  <si>
    <t>Verbeek Ronny</t>
  </si>
  <si>
    <t>Steenwegen Ina</t>
  </si>
  <si>
    <t>Verstraeten Christel</t>
  </si>
  <si>
    <t>Degline Daniëlle</t>
  </si>
  <si>
    <t>Verhelle Fabienne</t>
  </si>
  <si>
    <t>mpigenk@scholengroep14.be</t>
  </si>
  <si>
    <t>Vanrusselt Yolanda</t>
  </si>
  <si>
    <t>ATZENI Paola</t>
  </si>
  <si>
    <t>CROUGHS Linda</t>
  </si>
  <si>
    <t>SCHEPERS Marco</t>
  </si>
  <si>
    <t>Boey Els</t>
  </si>
  <si>
    <t>CRAEYE Nancy</t>
  </si>
  <si>
    <t>Compernolle Inge</t>
  </si>
  <si>
    <t>HINDRYCKX Ann</t>
  </si>
  <si>
    <t>SEGERS Johan</t>
  </si>
  <si>
    <t>LAHEYE Stefanie</t>
  </si>
  <si>
    <t>HOVART Ann WALLYN Conny -</t>
  </si>
  <si>
    <t>Waelkens Sofie</t>
  </si>
  <si>
    <t>Vervaele Hilde</t>
  </si>
  <si>
    <t>Botterman Liselotte</t>
  </si>
  <si>
    <t>Lievens Nathalie</t>
  </si>
  <si>
    <t>A. DE MARTELAERE T. VAN IMPE -</t>
  </si>
  <si>
    <t>De Vadder Peter</t>
  </si>
  <si>
    <t>Bauters Ilse</t>
  </si>
  <si>
    <t>Vrij gesubsidieerd onderwijs</t>
  </si>
  <si>
    <t>GRYSEELS Hilde</t>
  </si>
  <si>
    <t>Officieel gesubsidieerd onderwijs</t>
  </si>
  <si>
    <t>KOVALENI Katrien</t>
  </si>
  <si>
    <t>Danhieux Kristof</t>
  </si>
  <si>
    <t>CAUWELS Jenneke</t>
  </si>
  <si>
    <t>BAEYENS Sieglinde</t>
  </si>
  <si>
    <t>VERDOODT Kris</t>
  </si>
  <si>
    <t>VANDERSYPEN Eva</t>
  </si>
  <si>
    <t>KOOPMANS Katleen</t>
  </si>
  <si>
    <t>GHYS An</t>
  </si>
  <si>
    <t>VERHULST Joëlle</t>
  </si>
  <si>
    <t>FERNANDEZ HUESCAR Chantal</t>
  </si>
  <si>
    <t>RUBBENS Liesbeth</t>
  </si>
  <si>
    <t>COLENS Stefan</t>
  </si>
  <si>
    <t>Claes Ann</t>
  </si>
  <si>
    <t>HULSMANS Luc</t>
  </si>
  <si>
    <t>TUYTELEERS Bart</t>
  </si>
  <si>
    <t>VAN BRABANT Griet</t>
  </si>
  <si>
    <t>LUYCKFASSEEL Karen</t>
  </si>
  <si>
    <t>Vanden Houden Cilia</t>
  </si>
  <si>
    <t>DE DOBBELEER Linda</t>
  </si>
  <si>
    <t>DEBACKER Marleen</t>
  </si>
  <si>
    <t>Van Lysebeth Katia</t>
  </si>
  <si>
    <t>STEEGMANS Christel</t>
  </si>
  <si>
    <t>WALDER Hilde</t>
  </si>
  <si>
    <t>MERTENS Jean-Claude</t>
  </si>
  <si>
    <t>De Roose Anne-Marie</t>
  </si>
  <si>
    <t>BREELS Nathalie</t>
  </si>
  <si>
    <t>VAN PEEL Leen</t>
  </si>
  <si>
    <t>PERSOONS Martine</t>
  </si>
  <si>
    <t>VANNUFFELEN Karla</t>
  </si>
  <si>
    <t>VAN CAUWENBERGE Sofie</t>
  </si>
  <si>
    <t>DE BRABANTER Ann</t>
  </si>
  <si>
    <t>MEERT Martine</t>
  </si>
  <si>
    <t>CHRISTIAENS Marieke</t>
  </si>
  <si>
    <t>De Backer Marleen</t>
  </si>
  <si>
    <t>DROESHOUT Peter</t>
  </si>
  <si>
    <t>VAN KERKHOVE Sophie</t>
  </si>
  <si>
    <t>DEPRAETERE Ingrid</t>
  </si>
  <si>
    <t>VLASSCHAERT Ann</t>
  </si>
  <si>
    <t>Perdaens Carla</t>
  </si>
  <si>
    <t>GULDEMONT Carine</t>
  </si>
  <si>
    <t>TIMMERMANS Carine</t>
  </si>
  <si>
    <t>ROELANT Carine</t>
  </si>
  <si>
    <t>VERBANCK Luc</t>
  </si>
  <si>
    <t>DAVID Jan</t>
  </si>
  <si>
    <t>TIEBOUT Karlien</t>
  </si>
  <si>
    <t>MATTHIJS Christel</t>
  </si>
  <si>
    <t>DE SMET Eva</t>
  </si>
  <si>
    <t>VANHERCKE Veronique</t>
  </si>
  <si>
    <t>PUT Katrien</t>
  </si>
  <si>
    <t>Verburgt Hans</t>
  </si>
  <si>
    <t>Thielemans Charlotte</t>
  </si>
  <si>
    <t>NIJS Frank</t>
  </si>
  <si>
    <t>RAMAEL Anneke</t>
  </si>
  <si>
    <t>DEVLEESCHOUWER Jan</t>
  </si>
  <si>
    <t>THOMAS Marc</t>
  </si>
  <si>
    <t>COOREMAN Eric</t>
  </si>
  <si>
    <t>SMETS Elke</t>
  </si>
  <si>
    <t>VAN DEN KERCHOVE Els</t>
  </si>
  <si>
    <t>Berckmans Patricia</t>
  </si>
  <si>
    <t>JANSSENS Peter</t>
  </si>
  <si>
    <t>VAN HEMELRIJCK Kathleen</t>
  </si>
  <si>
    <t>directiedevlindertuin@gmail.com</t>
  </si>
  <si>
    <t>info@sjwb.brussels</t>
  </si>
  <si>
    <t>Peeters Elsje</t>
  </si>
  <si>
    <t>Jansen Ronald Jozef</t>
  </si>
  <si>
    <t>DEWIT Gregory</t>
  </si>
  <si>
    <t>VAN DE VELDE Carolien MARCHANT Maxime</t>
  </si>
  <si>
    <t>CORNELIS Luc</t>
  </si>
  <si>
    <t>BIESEMANS Guy</t>
  </si>
  <si>
    <t>DECRUYNAERE Manuel</t>
  </si>
  <si>
    <t>THOMAES Heidi</t>
  </si>
  <si>
    <t>PESSENDORFFER Lynn</t>
  </si>
  <si>
    <t>VAN MOL David</t>
  </si>
  <si>
    <t>MAHY Sigrid</t>
  </si>
  <si>
    <t>SCHEERENS Kristin</t>
  </si>
  <si>
    <t>PIERREUX Griet</t>
  </si>
  <si>
    <t>Van Overstraeten Frank</t>
  </si>
  <si>
    <t>Debremaeker Greta</t>
  </si>
  <si>
    <t>AERTS Veerle</t>
  </si>
  <si>
    <t>Mertens Joelle</t>
  </si>
  <si>
    <t>Pierreux Claudia</t>
  </si>
  <si>
    <t>SEGERS Christoph</t>
  </si>
  <si>
    <t>VAN DAMME GEERT</t>
  </si>
  <si>
    <t>DE COOMAN Peggy</t>
  </si>
  <si>
    <t>Van Eesbeek Anja</t>
  </si>
  <si>
    <t>COCHEZ Dorien</t>
  </si>
  <si>
    <t>Wauters Eva</t>
  </si>
  <si>
    <t>CANNOOT Veerle</t>
  </si>
  <si>
    <t>VANLINTHOUT Kathy</t>
  </si>
  <si>
    <t>UYLENBROECK Luc</t>
  </si>
  <si>
    <t>Vierendeels Heidi</t>
  </si>
  <si>
    <t>DAY David</t>
  </si>
  <si>
    <t>COONE MANUEL</t>
  </si>
  <si>
    <t>CORNELIS Laetitia</t>
  </si>
  <si>
    <t>LINDEMANS Laurens</t>
  </si>
  <si>
    <t>SCHATTEMAN Bernard</t>
  </si>
  <si>
    <t>MAES Bernadette</t>
  </si>
  <si>
    <t>SWALENS Sofie</t>
  </si>
  <si>
    <t>BULTEREYS Dennis</t>
  </si>
  <si>
    <t>DEKNOP Mieke</t>
  </si>
  <si>
    <t>POPPE Leen</t>
  </si>
  <si>
    <t>Scheppers Luc</t>
  </si>
  <si>
    <t>MORIAU Frieda</t>
  </si>
  <si>
    <t>MINNER David</t>
  </si>
  <si>
    <t>Veyt Rudi</t>
  </si>
  <si>
    <t>Cromphout Martine</t>
  </si>
  <si>
    <t>Jacobs Gerda</t>
  </si>
  <si>
    <t>VANBIERVLIET Nadine</t>
  </si>
  <si>
    <t>VERCKENS Marleen</t>
  </si>
  <si>
    <t>Moons Veerle</t>
  </si>
  <si>
    <t>Van de Perre Ilse</t>
  </si>
  <si>
    <t>VAES Kim</t>
  </si>
  <si>
    <t>Van den Eynde Dirk</t>
  </si>
  <si>
    <t>CAUWENBERGH Annelies</t>
  </si>
  <si>
    <t>MEERTENS MIRANDA</t>
  </si>
  <si>
    <t>DE SMAELE Christelle</t>
  </si>
  <si>
    <t>Van de Vondel Gudrun</t>
  </si>
  <si>
    <t>DECORTE Valentine</t>
  </si>
  <si>
    <t>SEMPELS Karolien - VRYDERS An</t>
  </si>
  <si>
    <t>VRIJDERS AN</t>
  </si>
  <si>
    <t>De Ridder Ingrid</t>
  </si>
  <si>
    <t>VAN LINTHOUT Hilde</t>
  </si>
  <si>
    <t>VAN RECKEM Sarah</t>
  </si>
  <si>
    <t>MARISSENS Ludwig</t>
  </si>
  <si>
    <t>Geerts Christel</t>
  </si>
  <si>
    <t>De Backer Els</t>
  </si>
  <si>
    <t>De Mesmaeker Ingrid</t>
  </si>
  <si>
    <t>LUYPAERT Nancy</t>
  </si>
  <si>
    <t>WALCKIERS Erik</t>
  </si>
  <si>
    <t>THIELEMANS Kris</t>
  </si>
  <si>
    <t>MEERT Peggy</t>
  </si>
  <si>
    <t>SAERENS Anne</t>
  </si>
  <si>
    <t>Asselman Ruth</t>
  </si>
  <si>
    <t>D'hoe Hilde</t>
  </si>
  <si>
    <t>VAN DER BORGHT Izabel</t>
  </si>
  <si>
    <t>VAN ACHTER Stijn</t>
  </si>
  <si>
    <t>Roggeman Johan</t>
  </si>
  <si>
    <t>Van der Veken Kristien</t>
  </si>
  <si>
    <t>Slaets Sofie</t>
  </si>
  <si>
    <t>VERPUYLT Marc</t>
  </si>
  <si>
    <t>DE MARIE Hilde</t>
  </si>
  <si>
    <t>Boone Ilse</t>
  </si>
  <si>
    <t>COORENS Ineke</t>
  </si>
  <si>
    <t>Verschueren Linda</t>
  </si>
  <si>
    <t>BOGAERTS Ann</t>
  </si>
  <si>
    <t>Roels Karien</t>
  </si>
  <si>
    <t>LEEMANS Vera</t>
  </si>
  <si>
    <t>DE WINNE VALERIE</t>
  </si>
  <si>
    <t>SCHOONJANS Elly</t>
  </si>
  <si>
    <t>Guldix An</t>
  </si>
  <si>
    <t>STOFFELS Deborah</t>
  </si>
  <si>
    <t>info.dewindroos@kov.be</t>
  </si>
  <si>
    <t>Vandeneede Machteld - Engels Gert</t>
  </si>
  <si>
    <t>KNEVELS Nathalie</t>
  </si>
  <si>
    <t>VERLINDEN Elke</t>
  </si>
  <si>
    <t>GEVERS Koen</t>
  </si>
  <si>
    <t>BUGGENHOUT Rudi</t>
  </si>
  <si>
    <t>MAES Martine</t>
  </si>
  <si>
    <t>Eynikel Myriam</t>
  </si>
  <si>
    <t>SCHOLLIERS Inge</t>
  </si>
  <si>
    <t>VERDOODT Nadia</t>
  </si>
  <si>
    <t>Joosten Timothy</t>
  </si>
  <si>
    <t>Geukens Patrick</t>
  </si>
  <si>
    <t>NUYTS Kenny</t>
  </si>
  <si>
    <t>DE BAERDEMAEKER Veerle</t>
  </si>
  <si>
    <t>GRAIND'ORGE Sandra</t>
  </si>
  <si>
    <t>Robberechts Johan</t>
  </si>
  <si>
    <t>WILLOCX Luc</t>
  </si>
  <si>
    <t>Bastiaensen Jan</t>
  </si>
  <si>
    <t>DE SMEDT Christoph</t>
  </si>
  <si>
    <t>VAN LEMMENS Katleen</t>
  </si>
  <si>
    <t>SEGERS Tanja</t>
  </si>
  <si>
    <t>VISSER Auke</t>
  </si>
  <si>
    <t>D'HAESE LIEVE</t>
  </si>
  <si>
    <t>SOETAERT Danny</t>
  </si>
  <si>
    <t>STROOBANTS Erwin</t>
  </si>
  <si>
    <t>BERGHEN Gerda</t>
  </si>
  <si>
    <t>VERRECK Ilke</t>
  </si>
  <si>
    <t>RAL Margaretha</t>
  </si>
  <si>
    <t>WYNANTS Ulla</t>
  </si>
  <si>
    <t>DEHANDSCHUTTER Ade</t>
  </si>
  <si>
    <t>Vanwichelen Bernadette</t>
  </si>
  <si>
    <t>CAMMAERTS Wim</t>
  </si>
  <si>
    <t>de Marnix Rosalie</t>
  </si>
  <si>
    <t>VERZEELE Pascale</t>
  </si>
  <si>
    <t>DE VLEESCHOUWER Philippe</t>
  </si>
  <si>
    <t>MONNART Magali</t>
  </si>
  <si>
    <t>BERGHMANS Nele</t>
  </si>
  <si>
    <t>WILLEMANS Joris</t>
  </si>
  <si>
    <t>DE PLECKER Kristof</t>
  </si>
  <si>
    <t>Ockerman Geneviève</t>
  </si>
  <si>
    <t>DE BONT Lene</t>
  </si>
  <si>
    <t>SMEKENS Iris</t>
  </si>
  <si>
    <t>Janssen Christel</t>
  </si>
  <si>
    <t>Paleisstraat 48</t>
  </si>
  <si>
    <t>CRAUWELS Peter</t>
  </si>
  <si>
    <t>OVART Frank</t>
  </si>
  <si>
    <t>MALFET Peggy</t>
  </si>
  <si>
    <t>VAN DER LINDEN Cedric</t>
  </si>
  <si>
    <t>PROVOST Kathleen</t>
  </si>
  <si>
    <t>SOMERS Maikel</t>
  </si>
  <si>
    <t>De Bie Sophie</t>
  </si>
  <si>
    <t>Van Boxem Walter</t>
  </si>
  <si>
    <t>LEBEAU Petra</t>
  </si>
  <si>
    <t>JONCKERS Bart</t>
  </si>
  <si>
    <t>Groffen Jef</t>
  </si>
  <si>
    <t>PALMERS Eddy</t>
  </si>
  <si>
    <t>HOFSTEDE Iny</t>
  </si>
  <si>
    <t>VAN HOEYLANDT Saskia</t>
  </si>
  <si>
    <t>CLYNHENS Ingrid</t>
  </si>
  <si>
    <t>Van Cakenberghe Robert</t>
  </si>
  <si>
    <t>PLICHART Marc</t>
  </si>
  <si>
    <t>SCHREUDER Reanne</t>
  </si>
  <si>
    <t>VERSCHOREN Tinneke</t>
  </si>
  <si>
    <t>LOETE Lutgard</t>
  </si>
  <si>
    <t>BOEKEN Anne</t>
  </si>
  <si>
    <t>TUBEECKX Koen</t>
  </si>
  <si>
    <t>ADRIAENS Marc</t>
  </si>
  <si>
    <t>BERNAERTS Marie-Anne</t>
  </si>
  <si>
    <t>CLONEN Martine</t>
  </si>
  <si>
    <t>dirk.raijmaekers@sintlievensantwerpen.be</t>
  </si>
  <si>
    <t>RAIJMAEKERS Dirk</t>
  </si>
  <si>
    <t>Vermeyen Koen</t>
  </si>
  <si>
    <t>Joris Kelly</t>
  </si>
  <si>
    <t>LIPSCHITS Eli</t>
  </si>
  <si>
    <t>BEERNAERT Marina</t>
  </si>
  <si>
    <t>DU PONT Kristin</t>
  </si>
  <si>
    <t>WUESTENBERGS Natalie</t>
  </si>
  <si>
    <t>FRANCK Kristien</t>
  </si>
  <si>
    <t>SEGERS ASTRID</t>
  </si>
  <si>
    <t>DE GRAVE Victoire</t>
  </si>
  <si>
    <t>Mertens Kathy</t>
  </si>
  <si>
    <t>MACHIELS Line</t>
  </si>
  <si>
    <t>DAEMS Sas</t>
  </si>
  <si>
    <t>TRUYMAN Els</t>
  </si>
  <si>
    <t>STAUBER M.</t>
  </si>
  <si>
    <t>directie@monteso.be</t>
  </si>
  <si>
    <t>DE CLERCQ Ilse</t>
  </si>
  <si>
    <t>HILLEN Marleen</t>
  </si>
  <si>
    <t>DEN OUDEN Sonja</t>
  </si>
  <si>
    <t>CORREMANS Chantal</t>
  </si>
  <si>
    <t>GILLISSEN JEAN-PAUL</t>
  </si>
  <si>
    <t>VAN DEN BERGEN Katja</t>
  </si>
  <si>
    <t>VAN RHIJN Noëlla</t>
  </si>
  <si>
    <t>HUWELS Toon</t>
  </si>
  <si>
    <t>VAN DEN BRANDT Karin</t>
  </si>
  <si>
    <t>SOPHIE Sven</t>
  </si>
  <si>
    <t>BERNAERTS Evi</t>
  </si>
  <si>
    <t>VAN EGEREN Ronald</t>
  </si>
  <si>
    <t>SAHADI Daria</t>
  </si>
  <si>
    <t>Vonck Winnie</t>
  </si>
  <si>
    <t>VAN GEEL Koen</t>
  </si>
  <si>
    <t>Hendrickx Ann - Pacquée Koen</t>
  </si>
  <si>
    <t>Pacquée Koen</t>
  </si>
  <si>
    <t>GYS Hilde</t>
  </si>
  <si>
    <t>VERHOEVEN Ann</t>
  </si>
  <si>
    <t>BELLENS Piet</t>
  </si>
  <si>
    <t>WAUTERS Joeri</t>
  </si>
  <si>
    <t>DE BELIE Peter</t>
  </si>
  <si>
    <t>Schouppe Ingrid</t>
  </si>
  <si>
    <t>Vermeulen Wendy</t>
  </si>
  <si>
    <t>DEDECKER Lieve</t>
  </si>
  <si>
    <t>VANHEYBEECK Erwin</t>
  </si>
  <si>
    <t>De Belder Jan</t>
  </si>
  <si>
    <t>Van Hees Els</t>
  </si>
  <si>
    <t>Sabbe Marc</t>
  </si>
  <si>
    <t>BERVOETS Hanne</t>
  </si>
  <si>
    <t>De Vries Guy - Geeraerts Filip</t>
  </si>
  <si>
    <t>nog geen nieuwe directie aangesteld</t>
  </si>
  <si>
    <t>Coeckelbergs Inge</t>
  </si>
  <si>
    <t>DE BACKER Dirk</t>
  </si>
  <si>
    <t>VAN HOOF Tinne</t>
  </si>
  <si>
    <t>DE BIE Joke</t>
  </si>
  <si>
    <t>Totté Cindy</t>
  </si>
  <si>
    <t>De Bruyne Ninja</t>
  </si>
  <si>
    <t>VERBERGT Anke</t>
  </si>
  <si>
    <t>Oelbrandt Stella</t>
  </si>
  <si>
    <t>BLOM Ivo</t>
  </si>
  <si>
    <t>SIMONS Sandra</t>
  </si>
  <si>
    <t>PINCEEL Kylie</t>
  </si>
  <si>
    <t>WUYTS Ann</t>
  </si>
  <si>
    <t>Roelands Ingrid</t>
  </si>
  <si>
    <t>CALLUY Liesje</t>
  </si>
  <si>
    <t>VAN DER MUSSELE Ann</t>
  </si>
  <si>
    <t>Olyslaegers Tine De Ranter K</t>
  </si>
  <si>
    <t>DE CALUWE Christel</t>
  </si>
  <si>
    <t>VBS Ibex</t>
  </si>
  <si>
    <t>VAN DE LAAR Geert</t>
  </si>
  <si>
    <t>Deleersnijder Sara</t>
  </si>
  <si>
    <t>Sommen Els</t>
  </si>
  <si>
    <t>Geens Diane</t>
  </si>
  <si>
    <t>Naulaers Dries</t>
  </si>
  <si>
    <t>DENS Tim</t>
  </si>
  <si>
    <t>Rombouts Gryt</t>
  </si>
  <si>
    <t>Van den Hout Esther</t>
  </si>
  <si>
    <t>Bombey Dominique</t>
  </si>
  <si>
    <t>VERSTRAETEN Anouck</t>
  </si>
  <si>
    <t>LAUWERS Rita</t>
  </si>
  <si>
    <t>Van Herck Filip</t>
  </si>
  <si>
    <t>APERS Paul</t>
  </si>
  <si>
    <t>Govaerts Veerle</t>
  </si>
  <si>
    <t>Leyssens Ann</t>
  </si>
  <si>
    <t>De Boeck Ann</t>
  </si>
  <si>
    <t>DELEN Christophe</t>
  </si>
  <si>
    <t>Verhoeven Daniëlle</t>
  </si>
  <si>
    <t>DE WACHTER Gwenda</t>
  </si>
  <si>
    <t>PEETERS Jan</t>
  </si>
  <si>
    <t>VAN DONGEN Inge</t>
  </si>
  <si>
    <t>secretariaat@smcbls.be</t>
  </si>
  <si>
    <t>VAN KETS Liesbet</t>
  </si>
  <si>
    <t>De Roo Ellen</t>
  </si>
  <si>
    <t>VERBOVEN Jozef</t>
  </si>
  <si>
    <t>LAURYSSENS Ingrid</t>
  </si>
  <si>
    <t>WENS Carine</t>
  </si>
  <si>
    <t>LOYENS Bjorn</t>
  </si>
  <si>
    <t>De Vilder Els</t>
  </si>
  <si>
    <t>directie@bn.zoersel.be</t>
  </si>
  <si>
    <t>Bogaerts Machteld - Deturck Heidi</t>
  </si>
  <si>
    <t>SUY Annemie</t>
  </si>
  <si>
    <t>MERTENS Wim</t>
  </si>
  <si>
    <t>Van Elsen Gineke - Sysmans Leen</t>
  </si>
  <si>
    <t>VAN ECHELPOEL Koen</t>
  </si>
  <si>
    <t>Van Gils Joannes</t>
  </si>
  <si>
    <t>ANTHONISSEN Luc</t>
  </si>
  <si>
    <t>Van Hees Wendy</t>
  </si>
  <si>
    <t>NEEFS Anke</t>
  </si>
  <si>
    <t>EVERAERT Roel</t>
  </si>
  <si>
    <t>Kuypers Marielle</t>
  </si>
  <si>
    <t>VAN OEVELEN Linda</t>
  </si>
  <si>
    <t>BAEYENS Dirk</t>
  </si>
  <si>
    <t>VAN VELDHOVEN Els</t>
  </si>
  <si>
    <t>VBS Zonnekind</t>
  </si>
  <si>
    <t>Peeters Geert</t>
  </si>
  <si>
    <t>VERHEYDEN Dirk</t>
  </si>
  <si>
    <t>KETELERS Gerda</t>
  </si>
  <si>
    <t>FRANCKEN Peter</t>
  </si>
  <si>
    <t>UYTDEWILLIGEN Eva</t>
  </si>
  <si>
    <t>Vandekeybus Geert</t>
  </si>
  <si>
    <t>Van Hees Myriam - Dries Lutgart</t>
  </si>
  <si>
    <t>BEYERS Dirk</t>
  </si>
  <si>
    <t>BEL Marianne</t>
  </si>
  <si>
    <t>Hendrickx Hilde</t>
  </si>
  <si>
    <t>HENDERIECKX Annelies</t>
  </si>
  <si>
    <t>DOBBELEERS Dirk</t>
  </si>
  <si>
    <t>DE GREEF Jessie</t>
  </si>
  <si>
    <t>THYSSEN Kelly</t>
  </si>
  <si>
    <t>VERSIJP Johan</t>
  </si>
  <si>
    <t>LEGON Ilse</t>
  </si>
  <si>
    <t>DAENEKINDT Bjorn</t>
  </si>
  <si>
    <t>DEHON Ime</t>
  </si>
  <si>
    <t>MENNES Els</t>
  </si>
  <si>
    <t>Vermeulen Kim</t>
  </si>
  <si>
    <t>CORLUY Els</t>
  </si>
  <si>
    <t>Verheyen Veronique</t>
  </si>
  <si>
    <t>Pauwels Nancy</t>
  </si>
  <si>
    <t>SMEDTS Eddy</t>
  </si>
  <si>
    <t>Declercq Ann</t>
  </si>
  <si>
    <t>Roets Saskia</t>
  </si>
  <si>
    <t>FRANCKEN Kevin</t>
  </si>
  <si>
    <t>VAN HAUTE Pascale</t>
  </si>
  <si>
    <t>MAES Wilfried</t>
  </si>
  <si>
    <t>VAN EVERBROECK Werner</t>
  </si>
  <si>
    <t>Verlinden Christel</t>
  </si>
  <si>
    <t>BELLENS Mie</t>
  </si>
  <si>
    <t>VAN OLMEN Marleen</t>
  </si>
  <si>
    <t>JANSSENS Chris</t>
  </si>
  <si>
    <t>VAN DEN EYNDE Greta</t>
  </si>
  <si>
    <t>VAN GOMPEL Chantal</t>
  </si>
  <si>
    <t>KEGELAERS Francis</t>
  </si>
  <si>
    <t>WITVROUWEN Godelieve</t>
  </si>
  <si>
    <t>VANGORP Annelies</t>
  </si>
  <si>
    <t>LAENEN Luc</t>
  </si>
  <si>
    <t>VAN LAER Katrien</t>
  </si>
  <si>
    <t>WITVROUWEN Tine</t>
  </si>
  <si>
    <t>BELMANS Tom</t>
  </si>
  <si>
    <t>VAN DOREN Liliane</t>
  </si>
  <si>
    <t>VOS Ingrid</t>
  </si>
  <si>
    <t>VAN WINCKEL Els</t>
  </si>
  <si>
    <t>GEVERS Kurt</t>
  </si>
  <si>
    <t>VERMEYLEN Tom</t>
  </si>
  <si>
    <t>JORET Magali</t>
  </si>
  <si>
    <t>Van Sweevelt Kristel</t>
  </si>
  <si>
    <t>Jacobs Pieter</t>
  </si>
  <si>
    <t>DAEMEN Annemie</t>
  </si>
  <si>
    <t>Das Ronny</t>
  </si>
  <si>
    <t>NEVEJAN Patrick</t>
  </si>
  <si>
    <t>HERMANS Jan</t>
  </si>
  <si>
    <t>MAES Liesbeth</t>
  </si>
  <si>
    <t>VERHAERT Rit</t>
  </si>
  <si>
    <t>FRANSEN Bie</t>
  </si>
  <si>
    <t>GEERTS Ilse</t>
  </si>
  <si>
    <t>Meel Katleen</t>
  </si>
  <si>
    <t>Oomen Ruud</t>
  </si>
  <si>
    <t>PUTMAN Marjan</t>
  </si>
  <si>
    <t>CELIS Marina</t>
  </si>
  <si>
    <t>VAN LOON Kris</t>
  </si>
  <si>
    <t>Huybrechts Eline</t>
  </si>
  <si>
    <t>VERMEULEN Annelise</t>
  </si>
  <si>
    <t>Van den Broeck Liesbeth - Mertens Bea</t>
  </si>
  <si>
    <t>Loomans Greet</t>
  </si>
  <si>
    <t>Van den Heuvel Wim</t>
  </si>
  <si>
    <t>DRIES Inge</t>
  </si>
  <si>
    <t>DRIESEN Christine</t>
  </si>
  <si>
    <t>CHRISTIAENS Tim</t>
  </si>
  <si>
    <t>VLEUGELS Monique</t>
  </si>
  <si>
    <t>Eysermans Wim</t>
  </si>
  <si>
    <t>Schellekens Sophie</t>
  </si>
  <si>
    <t>VAN HAEREN Bert</t>
  </si>
  <si>
    <t>ENGELEN Peter</t>
  </si>
  <si>
    <t>de Nijs Thamara</t>
  </si>
  <si>
    <t>VAN GORP Jan</t>
  </si>
  <si>
    <t>DE VOCHT Erik</t>
  </si>
  <si>
    <t>DAMEN Gert</t>
  </si>
  <si>
    <t>HOFKENS Jan</t>
  </si>
  <si>
    <t>VAN EYNDHOVEN Miek</t>
  </si>
  <si>
    <t>MEULEMANS Guy</t>
  </si>
  <si>
    <t>VAES Niki</t>
  </si>
  <si>
    <t>Hannes Eva</t>
  </si>
  <si>
    <t>JACOBS Kris</t>
  </si>
  <si>
    <t>Cuyvers Chantal</t>
  </si>
  <si>
    <t>VREYSEN Stefaan</t>
  </si>
  <si>
    <t>directie@vbsdetoren.be</t>
  </si>
  <si>
    <t>VANDONINCK Anne-Marie</t>
  </si>
  <si>
    <t>MEYNEN Jan</t>
  </si>
  <si>
    <t>VOLDERS Dorien</t>
  </si>
  <si>
    <t>Rademakers Anja</t>
  </si>
  <si>
    <t>Van Meensel Jan</t>
  </si>
  <si>
    <t>HOUTMEYERS Jill</t>
  </si>
  <si>
    <t>Renders Els</t>
  </si>
  <si>
    <t>Van Baelen Christel</t>
  </si>
  <si>
    <t>PIEDFORT Ellen</t>
  </si>
  <si>
    <t>STEIJNEN Ingrid</t>
  </si>
  <si>
    <t>VAN HOUT Carine</t>
  </si>
  <si>
    <t>LAMBRECHTS Christel</t>
  </si>
  <si>
    <t>VERREZEN Guy</t>
  </si>
  <si>
    <t>VERAGHTERT Ruben</t>
  </si>
  <si>
    <t>Cambré Ellen</t>
  </si>
  <si>
    <t>MERTENS Marc</t>
  </si>
  <si>
    <t>Boonen Nicole</t>
  </si>
  <si>
    <t>BEYENS Ellen</t>
  </si>
  <si>
    <t>VAN ROY Eric</t>
  </si>
  <si>
    <t>Vermeulen Jan</t>
  </si>
  <si>
    <t>KARREMANS Kris</t>
  </si>
  <si>
    <t>GILIS Els</t>
  </si>
  <si>
    <t>WOLFS Tanja</t>
  </si>
  <si>
    <t>Van Ballaer Lieva</t>
  </si>
  <si>
    <t>MEEUS Anne</t>
  </si>
  <si>
    <t>VERSCHUEREN Lydie</t>
  </si>
  <si>
    <t>SAS Ingrid</t>
  </si>
  <si>
    <t>SNELS Ivo- Wynants Wendy</t>
  </si>
  <si>
    <t>WOUTERS Viviane</t>
  </si>
  <si>
    <t>VAN LIESHOUT Ingrid</t>
  </si>
  <si>
    <t>VERACHTERT Rita</t>
  </si>
  <si>
    <t>MERMANS Guy</t>
  </si>
  <si>
    <t>VERWAEST Margareta</t>
  </si>
  <si>
    <t>GOVAERTS Lieve</t>
  </si>
  <si>
    <t>CARLIER An</t>
  </si>
  <si>
    <t>FEYEN Marc</t>
  </si>
  <si>
    <t>LUYTEN Anna-Maria</t>
  </si>
  <si>
    <t>SNOEKX Greet</t>
  </si>
  <si>
    <t>Van Broekhoven Sofie</t>
  </si>
  <si>
    <t>VERRYKT Griet</t>
  </si>
  <si>
    <t>OUDERITS Greet</t>
  </si>
  <si>
    <t>OVERLOOP Veerle</t>
  </si>
  <si>
    <t>SUETENS Catharina</t>
  </si>
  <si>
    <t>DE RIDDER Nicole</t>
  </si>
  <si>
    <t>Vandevoort Steven</t>
  </si>
  <si>
    <t>NAUWELAERS Frank</t>
  </si>
  <si>
    <t>VAN HOOF Johan</t>
  </si>
  <si>
    <t>VAN HOUTVEN Pol</t>
  </si>
  <si>
    <t>NELISSEN Guido</t>
  </si>
  <si>
    <t>MERTENS Guido</t>
  </si>
  <si>
    <t>VAN GESTEL Chris</t>
  </si>
  <si>
    <t>GKS Parkschool Mortsel</t>
  </si>
  <si>
    <t>Verbruggen Greta Broes Ines -</t>
  </si>
  <si>
    <t>Vrije Basisschool Rozenregen</t>
  </si>
  <si>
    <t>FUCHS Annemieke</t>
  </si>
  <si>
    <t>DERIDDER Karen</t>
  </si>
  <si>
    <t>SLUYTS Dirk</t>
  </si>
  <si>
    <t>KENENS Geert</t>
  </si>
  <si>
    <t>De Taey Anke</t>
  </si>
  <si>
    <t>GEERTS Marc</t>
  </si>
  <si>
    <t>JANSSENS Marleen</t>
  </si>
  <si>
    <t>VAN DYCK Kevin</t>
  </si>
  <si>
    <t>Vanderbeck Gudrun</t>
  </si>
  <si>
    <t>VAN DOORSLAER Ann</t>
  </si>
  <si>
    <t>GOETHAERT Philippe</t>
  </si>
  <si>
    <t>DIERCKX Karen</t>
  </si>
  <si>
    <t>DAEMS Inge</t>
  </si>
  <si>
    <t>ROGGEN Katrien</t>
  </si>
  <si>
    <t>VANDE SOMPELE Wouter</t>
  </si>
  <si>
    <t>LIEKENS Anne</t>
  </si>
  <si>
    <t>Hendrickx Tine</t>
  </si>
  <si>
    <t>Decorte Bert</t>
  </si>
  <si>
    <t>VERNELEN Geert</t>
  </si>
  <si>
    <t>DILS Heidi</t>
  </si>
  <si>
    <t>HEREMANS Gerda</t>
  </si>
  <si>
    <t>Pepermans Michiel</t>
  </si>
  <si>
    <t>D'Hondt Tine</t>
  </si>
  <si>
    <t>NOUWEN Marc</t>
  </si>
  <si>
    <t>HEEMAN Kristien</t>
  </si>
  <si>
    <t>Nauwelaerts Peter</t>
  </si>
  <si>
    <t>BERGHMANS An</t>
  </si>
  <si>
    <t>HEYMANS Kathleen</t>
  </si>
  <si>
    <t>OP DE BEECK Frans</t>
  </si>
  <si>
    <t>LE PAGE Daniël</t>
  </si>
  <si>
    <t>VERSCHUEREN Chris</t>
  </si>
  <si>
    <t>VAN KERCKHOVEN Elly</t>
  </si>
  <si>
    <t>Van den Broeck Ingrid</t>
  </si>
  <si>
    <t>BLOMMAERTS Tom</t>
  </si>
  <si>
    <t>TROUSSE Stefanie</t>
  </si>
  <si>
    <t>BICKER Dirk</t>
  </si>
  <si>
    <t>AVERMAETE Petra</t>
  </si>
  <si>
    <t>MERTENS Inge</t>
  </si>
  <si>
    <t>Vanhulle Machteld</t>
  </si>
  <si>
    <t>Smans Ann</t>
  </si>
  <si>
    <t>PAUWELS Mark</t>
  </si>
  <si>
    <t>Billion Dirk</t>
  </si>
  <si>
    <t>VAN BERCKELAER Katrien - WAUTERS Ilse</t>
  </si>
  <si>
    <t>MICHIELS Godelieve</t>
  </si>
  <si>
    <t>VAN CAMPENHOUT Cindy</t>
  </si>
  <si>
    <t>VAN ELVEN Ann</t>
  </si>
  <si>
    <t>VERELST Kristine</t>
  </si>
  <si>
    <t>Vloeberghs Chris</t>
  </si>
  <si>
    <t>VERLINDE Ria</t>
  </si>
  <si>
    <t>Verstappen Guy</t>
  </si>
  <si>
    <t>Heughebaert Sonja</t>
  </si>
  <si>
    <t>VLOEBERGHS Guy</t>
  </si>
  <si>
    <t>Hoolants Sonja</t>
  </si>
  <si>
    <t>UYTTERHOEVEN Filip</t>
  </si>
  <si>
    <t>VAN DEN BERGE Lizzy</t>
  </si>
  <si>
    <t>Pintens Sigi</t>
  </si>
  <si>
    <t>sjb@ksas.be</t>
  </si>
  <si>
    <t>Arnauts Pieterjan</t>
  </si>
  <si>
    <t>Eylenbosch Karin</t>
  </si>
  <si>
    <t>Misselyn Evelyne</t>
  </si>
  <si>
    <t>De Boeck Veronik</t>
  </si>
  <si>
    <t>HERREMANS Nathalie</t>
  </si>
  <si>
    <t>VAN MECHELEN Kathleen</t>
  </si>
  <si>
    <t>VAN HOOFSTAT Jan</t>
  </si>
  <si>
    <t>VAN LEUGENHAEGE Annemie</t>
  </si>
  <si>
    <t>Gielis Katleen</t>
  </si>
  <si>
    <t>COOPMAN Anne-Mieke</t>
  </si>
  <si>
    <t>VBS Sint-Carolus</t>
  </si>
  <si>
    <t>SEGERS Hans</t>
  </si>
  <si>
    <t>VAN DER DONCK Wim</t>
  </si>
  <si>
    <t>Van Lombergen Jan</t>
  </si>
  <si>
    <t>Meel Kristoff</t>
  </si>
  <si>
    <t>SAS Anne</t>
  </si>
  <si>
    <t>Adriany Vanessa</t>
  </si>
  <si>
    <t>Borghys Sara</t>
  </si>
  <si>
    <t>VAN AKEN Myriam</t>
  </si>
  <si>
    <t>De Wachter Tom</t>
  </si>
  <si>
    <t>Huysmans Sabrina</t>
  </si>
  <si>
    <t>AERTS Gunter</t>
  </si>
  <si>
    <t>MEERSMANS Carina</t>
  </si>
  <si>
    <t>Van den Bossche Maurits</t>
  </si>
  <si>
    <t>PEETERS Karel</t>
  </si>
  <si>
    <t>VANDEWIELE Dominique</t>
  </si>
  <si>
    <t>SMETS Hilde</t>
  </si>
  <si>
    <t>MASSART Robert</t>
  </si>
  <si>
    <t>Van Bercklaer Kris</t>
  </si>
  <si>
    <t>PIQUEUR Wim</t>
  </si>
  <si>
    <t>PELEMAN MAJA</t>
  </si>
  <si>
    <t>JACOBS Elsy</t>
  </si>
  <si>
    <t>VAN HILEGHEM Marleen</t>
  </si>
  <si>
    <t>VAN POUCKE Gave</t>
  </si>
  <si>
    <t>DE VRIENDT Caroline</t>
  </si>
  <si>
    <t>Van Britsom Beatrijs</t>
  </si>
  <si>
    <t>SMET Tom</t>
  </si>
  <si>
    <t>Braem Luc</t>
  </si>
  <si>
    <t>Daems Jan</t>
  </si>
  <si>
    <t>Heyndrickx Anne</t>
  </si>
  <si>
    <t>Daelemans Hilde</t>
  </si>
  <si>
    <t>SOETENS Martine</t>
  </si>
  <si>
    <t>Martens Ilse</t>
  </si>
  <si>
    <t>Egghe Stefan</t>
  </si>
  <si>
    <t>Malfliet Lena</t>
  </si>
  <si>
    <t>VAN NECK Ann</t>
  </si>
  <si>
    <t>SBS Edison</t>
  </si>
  <si>
    <t>VAN PUYVELDE Shana</t>
  </si>
  <si>
    <t>BENOY Nicole</t>
  </si>
  <si>
    <t>TANGHE Greet</t>
  </si>
  <si>
    <t>administratie@sint-agnes.be</t>
  </si>
  <si>
    <t>DOM Ilse</t>
  </si>
  <si>
    <t>Van Bortel Raf</t>
  </si>
  <si>
    <t>MEEL Kim</t>
  </si>
  <si>
    <t>VAN HAPEREN Stefaan</t>
  </si>
  <si>
    <t>DE WIJN Frie</t>
  </si>
  <si>
    <t>VAN WILDER Hilmeldrude</t>
  </si>
  <si>
    <t>Van Ranst Wim</t>
  </si>
  <si>
    <t>Vandenbussche Ann</t>
  </si>
  <si>
    <t>De Wilde Veroniek</t>
  </si>
  <si>
    <t>ROGIER Godelieve</t>
  </si>
  <si>
    <t>Van Overtveldt Carine</t>
  </si>
  <si>
    <t>Molenaar Koen</t>
  </si>
  <si>
    <t>Van de Vyver Marc</t>
  </si>
  <si>
    <t>Van Steerteghem Katharina</t>
  </si>
  <si>
    <t>Haegeman Indra</t>
  </si>
  <si>
    <t>DULLAERT Yves</t>
  </si>
  <si>
    <t>Smet Anouk</t>
  </si>
  <si>
    <t>Van Goethem Sabine</t>
  </si>
  <si>
    <t>De Jonghe Bert</t>
  </si>
  <si>
    <t>directie.gbsdeeenhoorn@kruibeke.be</t>
  </si>
  <si>
    <t>Van Landeghem Tiny</t>
  </si>
  <si>
    <t>Osselaer Ann</t>
  </si>
  <si>
    <t>De Ruysscher Aline</t>
  </si>
  <si>
    <t>directie@gavertjevier.be</t>
  </si>
  <si>
    <t>Denotté Sanne</t>
  </si>
  <si>
    <t>Van Cauteren Katia</t>
  </si>
  <si>
    <t>Van de Waart Marion</t>
  </si>
  <si>
    <t>Bosschaert Margo</t>
  </si>
  <si>
    <t>Merckx Femke</t>
  </si>
  <si>
    <t>Maes Gerry</t>
  </si>
  <si>
    <t>Weemaes Bart</t>
  </si>
  <si>
    <t>Rossaert Katrien</t>
  </si>
  <si>
    <t>Baert Hilde</t>
  </si>
  <si>
    <t>Van Puymbroeck Hilde</t>
  </si>
  <si>
    <t>Rogier Nancy</t>
  </si>
  <si>
    <t>De Bock Greta</t>
  </si>
  <si>
    <t>NAUWELAERTS Greet</t>
  </si>
  <si>
    <t>Coenen Eric</t>
  </si>
  <si>
    <t>LETENS Dirk</t>
  </si>
  <si>
    <t>VANDER LINDEN Ann</t>
  </si>
  <si>
    <t>BROOTHAERTS Ann</t>
  </si>
  <si>
    <t>VAN EUPEN Marc - Van Humbeeck Inge</t>
  </si>
  <si>
    <t>VAN GREMBERGEN Sven</t>
  </si>
  <si>
    <t>VEREECKEN Pascale</t>
  </si>
  <si>
    <t>VEKEMANS Inge</t>
  </si>
  <si>
    <t>GIJSELS Bruno</t>
  </si>
  <si>
    <t>VAN ROMPAEY Isabel</t>
  </si>
  <si>
    <t>Van Steyvoort Dirk</t>
  </si>
  <si>
    <t>THIENPONT Frank</t>
  </si>
  <si>
    <t>VAN AERSCHOT Saskia</t>
  </si>
  <si>
    <t>Van Loock Sofie</t>
  </si>
  <si>
    <t>Derewianka Nadja</t>
  </si>
  <si>
    <t>GOYVAERTS Dirk</t>
  </si>
  <si>
    <t>Van der dood Bart</t>
  </si>
  <si>
    <t>FEYAERTS Geert</t>
  </si>
  <si>
    <t>CLAES Inge</t>
  </si>
  <si>
    <t>ELSEN Tamara</t>
  </si>
  <si>
    <t>Van der Auwera Els</t>
  </si>
  <si>
    <t>GORTEMAN Steven</t>
  </si>
  <si>
    <t>JORIS Nadine</t>
  </si>
  <si>
    <t>VAN LIEROP Paul</t>
  </si>
  <si>
    <t>MONDELAERS An</t>
  </si>
  <si>
    <t>ANTONIS Sofie</t>
  </si>
  <si>
    <t>VERBRAEKEN Nick</t>
  </si>
  <si>
    <t>PEETERS Bruno</t>
  </si>
  <si>
    <t>JESPERS Katelijne</t>
  </si>
  <si>
    <t>WAUTERS Els</t>
  </si>
  <si>
    <t>De Bleser Marc</t>
  </si>
  <si>
    <t>Sarens Pieter</t>
  </si>
  <si>
    <t>De Velder Christa</t>
  </si>
  <si>
    <t>LAMBERTS Katlijn</t>
  </si>
  <si>
    <t>De Bondt Patrick</t>
  </si>
  <si>
    <t>Hermans Inge</t>
  </si>
  <si>
    <t>Vranken Gudrun</t>
  </si>
  <si>
    <t>HEREYGERS An</t>
  </si>
  <si>
    <t>JESPERS Ann</t>
  </si>
  <si>
    <t>HOPPENBROUWERS Viviane</t>
  </si>
  <si>
    <t>BAL GUY</t>
  </si>
  <si>
    <t>Van der Weyden Greet</t>
  </si>
  <si>
    <t>Lauwers Ann</t>
  </si>
  <si>
    <t>MASSART Hilde</t>
  </si>
  <si>
    <t>De Smet Sara</t>
  </si>
  <si>
    <t>HUEGAERTS Sonja</t>
  </si>
  <si>
    <t>DUPONT Sarah</t>
  </si>
  <si>
    <t>BOON Mia</t>
  </si>
  <si>
    <t>BOGAERTS Danny</t>
  </si>
  <si>
    <t>BELLEKENS Lutgard-GEVAERT Caroline</t>
  </si>
  <si>
    <t>VRANKEN Griet</t>
  </si>
  <si>
    <t>MOÏS Inge- RELY Sam</t>
  </si>
  <si>
    <t>MEYNCKENS Anne</t>
  </si>
  <si>
    <t>SCHEPENS Sandra</t>
  </si>
  <si>
    <t>SZAJKOVICS Annemie</t>
  </si>
  <si>
    <t>GODTS Willy</t>
  </si>
  <si>
    <t>ROBBERECHTS C.</t>
  </si>
  <si>
    <t>PIERCO Hilde</t>
  </si>
  <si>
    <t>Foulon Martine</t>
  </si>
  <si>
    <t>directie@donboscosintlambertus.be</t>
  </si>
  <si>
    <t>JANSSENS Martine</t>
  </si>
  <si>
    <t>WALLYN Annelore- DETIEGE Carla</t>
  </si>
  <si>
    <t>DETIEGE Carla</t>
  </si>
  <si>
    <t>VAN ASSCHE Ria</t>
  </si>
  <si>
    <t>APERS Carine</t>
  </si>
  <si>
    <t>GOEDSEELS Ann</t>
  </si>
  <si>
    <t>VAN BEVER Maggy</t>
  </si>
  <si>
    <t>JONCKERS Benny</t>
  </si>
  <si>
    <t>VEREECKE Lieselotte</t>
  </si>
  <si>
    <t>BORGERS Cindy</t>
  </si>
  <si>
    <t>VANDEN BRANDE Hans</t>
  </si>
  <si>
    <t>EMMERS Tom</t>
  </si>
  <si>
    <t>CLERCKX Bart</t>
  </si>
  <si>
    <t>KUMPS Isabelle</t>
  </si>
  <si>
    <t>Devriese Tine</t>
  </si>
  <si>
    <t>MEULEMANS Ilse</t>
  </si>
  <si>
    <t>Gemeentelijke Basisschool Leefdaal</t>
  </si>
  <si>
    <t>Verhellen Nele</t>
  </si>
  <si>
    <t>Vandenbergen Johan</t>
  </si>
  <si>
    <t>CLAES Griet</t>
  </si>
  <si>
    <t>CASTEELS Joris - Hermans Saar</t>
  </si>
  <si>
    <t>DUPONT Jorn</t>
  </si>
  <si>
    <t>PHILIPS Annelies</t>
  </si>
  <si>
    <t>WYCKMANS Ilse</t>
  </si>
  <si>
    <t>PUTTEMANS Paul</t>
  </si>
  <si>
    <t>PEREMANS MIMI</t>
  </si>
  <si>
    <t>De Backer Marc</t>
  </si>
  <si>
    <t>CABIE FANNY</t>
  </si>
  <si>
    <t>Schneiders Els</t>
  </si>
  <si>
    <t>VERHAERT Petra</t>
  </si>
  <si>
    <t>VAN EYKEN Carine</t>
  </si>
  <si>
    <t>CLAES Willem</t>
  </si>
  <si>
    <t>MEURIS Michel</t>
  </si>
  <si>
    <t>BEERSAERTS Frederik</t>
  </si>
  <si>
    <t>LAMBEENS Leon</t>
  </si>
  <si>
    <t>BUELENS Evy</t>
  </si>
  <si>
    <t>ALMERROUNI Aicha</t>
  </si>
  <si>
    <t>BADTS Wendy</t>
  </si>
  <si>
    <t>DE WIT Jan</t>
  </si>
  <si>
    <t>VAN ROMPAEY Bart</t>
  </si>
  <si>
    <t>Gemeentelijke Basisschool De Puzzel</t>
  </si>
  <si>
    <t>VERHAEGEN Katleen</t>
  </si>
  <si>
    <t>AERTGEERTS Martine</t>
  </si>
  <si>
    <t>VAN RILLAER Birgit</t>
  </si>
  <si>
    <t>Onséa Hans</t>
  </si>
  <si>
    <t>BOGAERTS Rita</t>
  </si>
  <si>
    <t>DECKERS Brigitte</t>
  </si>
  <si>
    <t>VLEUGELS Ingrid</t>
  </si>
  <si>
    <t>PAZMANY Ann</t>
  </si>
  <si>
    <t>LEYS Luc</t>
  </si>
  <si>
    <t>directie@terveste.be</t>
  </si>
  <si>
    <t>COOLKENS Eddy</t>
  </si>
  <si>
    <t>BELLENS Stefaan</t>
  </si>
  <si>
    <t>BUTS Lieve</t>
  </si>
  <si>
    <t>GEERAERTS Kurt</t>
  </si>
  <si>
    <t>COOLS Christel</t>
  </si>
  <si>
    <t>HELSEN Siegfried</t>
  </si>
  <si>
    <t>Vandewouwer Nancy</t>
  </si>
  <si>
    <t>VAN GENECHTEN Guy</t>
  </si>
  <si>
    <t>directie@vrijebasisschoolvlierbeek.be</t>
  </si>
  <si>
    <t>VULSTEKE Annick</t>
  </si>
  <si>
    <t>VANDENBUSSCHE Jeroen</t>
  </si>
  <si>
    <t>VANDERMEULEN Geert</t>
  </si>
  <si>
    <t>THYS Tinneke</t>
  </si>
  <si>
    <t>VANOYENBRUGGE Lieven</t>
  </si>
  <si>
    <t>ALAERTS Marc</t>
  </si>
  <si>
    <t>Simons Nathalie</t>
  </si>
  <si>
    <t>TAVEIRNE Liesbeth</t>
  </si>
  <si>
    <t>ROSSEELS Ingrid</t>
  </si>
  <si>
    <t>KUENEN Patrick</t>
  </si>
  <si>
    <t>VAN AELST Rita</t>
  </si>
  <si>
    <t>ALAERTS Nicole HEREMANS Davy -</t>
  </si>
  <si>
    <t>CORNELIS Marleen</t>
  </si>
  <si>
    <t>VAN WAELDEREN Conny</t>
  </si>
  <si>
    <t>LAUWERS Sien</t>
  </si>
  <si>
    <t>BEIRINCKX Griet</t>
  </si>
  <si>
    <t>VANDEGAER Gerda</t>
  </si>
  <si>
    <t>VANDERBIESEN Tom</t>
  </si>
  <si>
    <t>LAEREMANS Leen</t>
  </si>
  <si>
    <t>HENDRICKX Christine</t>
  </si>
  <si>
    <t>VRANKEN Nancy</t>
  </si>
  <si>
    <t>BREUGELMANS Luc</t>
  </si>
  <si>
    <t>DE KONINCK Marleen</t>
  </si>
  <si>
    <t>VERDONCK Jef</t>
  </si>
  <si>
    <t>VANGENECHTEN Lieve</t>
  </si>
  <si>
    <t>BENS Christel</t>
  </si>
  <si>
    <t>VANEYLEN Christine</t>
  </si>
  <si>
    <t>HERBOTS Inge</t>
  </si>
  <si>
    <t>MERKEN Benny</t>
  </si>
  <si>
    <t>VERACHTERT Nancy</t>
  </si>
  <si>
    <t>HINDRYCKX Robbe</t>
  </si>
  <si>
    <t>JAMART Marie</t>
  </si>
  <si>
    <t>NICLAES Nadia</t>
  </si>
  <si>
    <t>RODEYNS Dieter</t>
  </si>
  <si>
    <t>SANDERS Marleen</t>
  </si>
  <si>
    <t>EVERAERTS Annemie</t>
  </si>
  <si>
    <t>ROBBEN Christel</t>
  </si>
  <si>
    <t>MALCORPS Hilde</t>
  </si>
  <si>
    <t>VANDER ELST Frederik</t>
  </si>
  <si>
    <t>VANCAUDENBERG Kristof</t>
  </si>
  <si>
    <t>MARIJNS Hilde</t>
  </si>
  <si>
    <t>GILIS Dirk</t>
  </si>
  <si>
    <t>MOMBAERTS Koen</t>
  </si>
  <si>
    <t>RAYMAKERS Sigi</t>
  </si>
  <si>
    <t>WILLEMS Kenneth</t>
  </si>
  <si>
    <t>CARTOIS Greta</t>
  </si>
  <si>
    <t>HOLSBEEK Carine</t>
  </si>
  <si>
    <t>WILLEMS Marlies</t>
  </si>
  <si>
    <t>PETRE Yves</t>
  </si>
  <si>
    <t>Poelaert Kathleen</t>
  </si>
  <si>
    <t>Malcorps Greet</t>
  </si>
  <si>
    <t>CROES Wendy- DEPRE Stefanie</t>
  </si>
  <si>
    <t>FREDERICKX Kelly</t>
  </si>
  <si>
    <t>BACKX Heidi</t>
  </si>
  <si>
    <t>STIJNEN Annemieke</t>
  </si>
  <si>
    <t>BIETS An</t>
  </si>
  <si>
    <t>RUTTEN Martine</t>
  </si>
  <si>
    <t>RENIERS Martine</t>
  </si>
  <si>
    <t>JAMAR Dominique</t>
  </si>
  <si>
    <t>COLON Pascal</t>
  </si>
  <si>
    <t>CLAUS Luc</t>
  </si>
  <si>
    <t>HERBOTS Els</t>
  </si>
  <si>
    <t>OP 'T ROODT Wilfried</t>
  </si>
  <si>
    <t>DEHASQUE Anne</t>
  </si>
  <si>
    <t>DEJENEFFE Kim</t>
  </si>
  <si>
    <t>KUIJPERS Filip</t>
  </si>
  <si>
    <t>GOOSSENS Greetje</t>
  </si>
  <si>
    <t>SWARTENBROEKX Geert</t>
  </si>
  <si>
    <t>WOLFS Anita</t>
  </si>
  <si>
    <t>STEVENS HANS</t>
  </si>
  <si>
    <t>TOKARUK Christine</t>
  </si>
  <si>
    <t>Vrije Basisschool De Lettermolen</t>
  </si>
  <si>
    <t>BROEDERS Marc</t>
  </si>
  <si>
    <t>VANHOYLAND Johan</t>
  </si>
  <si>
    <t>GIJSEN Rita</t>
  </si>
  <si>
    <t>Bonné Marc</t>
  </si>
  <si>
    <t>FREDERIX Luc</t>
  </si>
  <si>
    <t>THEYS William</t>
  </si>
  <si>
    <t>LEURS Eveline</t>
  </si>
  <si>
    <t>VAN DE PAER Koen</t>
  </si>
  <si>
    <t>VANHOUT Wendy</t>
  </si>
  <si>
    <t>VAES Ingrid</t>
  </si>
  <si>
    <t>GIJBELS Els</t>
  </si>
  <si>
    <t>Ceyssens Jos</t>
  </si>
  <si>
    <t>GROSEMANS Rita</t>
  </si>
  <si>
    <t>PALMERS Annette</t>
  </si>
  <si>
    <t>Flipkens Peter</t>
  </si>
  <si>
    <t>directie@basisschoolboekt.be</t>
  </si>
  <si>
    <t>VANBILSEN Miet</t>
  </si>
  <si>
    <t>HAUBEN Renata</t>
  </si>
  <si>
    <t>INDESTEGE Marleen</t>
  </si>
  <si>
    <t>directie@despringplankeversel.com</t>
  </si>
  <si>
    <t>BALETTE Patrick</t>
  </si>
  <si>
    <t>VAN ENDE Ludo</t>
  </si>
  <si>
    <t>GIJBELS Ann</t>
  </si>
  <si>
    <t>RAMAKERS Rita</t>
  </si>
  <si>
    <t>ROSELETH Hilde</t>
  </si>
  <si>
    <t>VANHOUDT Richard</t>
  </si>
  <si>
    <t>BELLINKX Martine</t>
  </si>
  <si>
    <t>HULSMANS Marc</t>
  </si>
  <si>
    <t>GIJBELS Marleen</t>
  </si>
  <si>
    <t>VANHAELEN Ruth</t>
  </si>
  <si>
    <t>SWENNEN Hugo</t>
  </si>
  <si>
    <t>Dreesen Ronny</t>
  </si>
  <si>
    <t>BRAEKEN Michel</t>
  </si>
  <si>
    <t>LOENDERS Johan</t>
  </si>
  <si>
    <t>PLESSERS Danny</t>
  </si>
  <si>
    <t>BRAEKEN Magda</t>
  </si>
  <si>
    <t>VBS Regenboog</t>
  </si>
  <si>
    <t>BIELEN Sigi</t>
  </si>
  <si>
    <t>JOOSTEN Patrick</t>
  </si>
  <si>
    <t>CORSTJENS Marleen</t>
  </si>
  <si>
    <t>Schuurmans Steven</t>
  </si>
  <si>
    <t>VANENDERT Dominiek- SLEURS Marina</t>
  </si>
  <si>
    <t>EVENS Joris</t>
  </si>
  <si>
    <t>Vloeterstraat 2_A</t>
  </si>
  <si>
    <t>VANSEGGELEN Dirk</t>
  </si>
  <si>
    <t>HERMANS Chris</t>
  </si>
  <si>
    <t>VANDUFFEL Dirk</t>
  </si>
  <si>
    <t>UMANS Ivo</t>
  </si>
  <si>
    <t>COX Heidi</t>
  </si>
  <si>
    <t>DESAIR Ann</t>
  </si>
  <si>
    <t>directie@degeluksvlinder.be</t>
  </si>
  <si>
    <t>SYMONS Paul</t>
  </si>
  <si>
    <t>GOCLON Marleen</t>
  </si>
  <si>
    <t>Vrije Lagere School De Vlieger</t>
  </si>
  <si>
    <t>BRANDS Luc</t>
  </si>
  <si>
    <t>VANHOENSHOVEN Marijke</t>
  </si>
  <si>
    <t>SIJBERS Hilde</t>
  </si>
  <si>
    <t>RAES Christa</t>
  </si>
  <si>
    <t>BOBBAERS Martine</t>
  </si>
  <si>
    <t>VANROYE Myrjam</t>
  </si>
  <si>
    <t>CLAES Rudi</t>
  </si>
  <si>
    <t>directie.sintmichiel@telenet.be</t>
  </si>
  <si>
    <t>VRANKEN Noëlla</t>
  </si>
  <si>
    <t>ANTHONISSEN Piet</t>
  </si>
  <si>
    <t>BAAS Andrea</t>
  </si>
  <si>
    <t>STULENS Els</t>
  </si>
  <si>
    <t>Vrije Basisschool De Parel</t>
  </si>
  <si>
    <t>STOKX Marie-Josée</t>
  </si>
  <si>
    <t>VLEEGEN Christel</t>
  </si>
  <si>
    <t>ORY Christa</t>
  </si>
  <si>
    <t>STEEGMANS Nico</t>
  </si>
  <si>
    <t>MARIS Elly</t>
  </si>
  <si>
    <t>HENAERS Krista</t>
  </si>
  <si>
    <t>Goorts Freddy</t>
  </si>
  <si>
    <t>NACHTERGAELE Sandrine</t>
  </si>
  <si>
    <t>Zonhoevestraat 32</t>
  </si>
  <si>
    <t>JANS Jos</t>
  </si>
  <si>
    <t>SLOOTMAEKERS Marleen</t>
  </si>
  <si>
    <t>DIEGO Ciarlo</t>
  </si>
  <si>
    <t>BORMANS Ghislain</t>
  </si>
  <si>
    <t>VAESEN Marita</t>
  </si>
  <si>
    <t>SCHREURS Rik</t>
  </si>
  <si>
    <t>AERTS Lutgarde</t>
  </si>
  <si>
    <t>OPDENAKKER Michele</t>
  </si>
  <si>
    <t>OTTEN Inge</t>
  </si>
  <si>
    <t>-Sharon Rudolph Kristien DICTUS</t>
  </si>
  <si>
    <t>LEENDERS Marinette</t>
  </si>
  <si>
    <t>Mommen Marc</t>
  </si>
  <si>
    <t>COOL Nele</t>
  </si>
  <si>
    <t>BROEKMANS Jaak</t>
  </si>
  <si>
    <t>HULSMANS Vera</t>
  </si>
  <si>
    <t>BIJNENS Liliane</t>
  </si>
  <si>
    <t>CORNELISSEN Dirk</t>
  </si>
  <si>
    <t>SALEMANS Serge</t>
  </si>
  <si>
    <t>EVENS Jean</t>
  </si>
  <si>
    <t>VAN BERCKELAER Marijke</t>
  </si>
  <si>
    <t>secretariaat@dekornuit.be</t>
  </si>
  <si>
    <t>DIDDEN Raf</t>
  </si>
  <si>
    <t>ROEX Sonja</t>
  </si>
  <si>
    <t>WELTERS Carine</t>
  </si>
  <si>
    <t>HENCKENS Erwin</t>
  </si>
  <si>
    <t>FROYEN Chris</t>
  </si>
  <si>
    <t>KEIJERS Jean-Pierre</t>
  </si>
  <si>
    <t>VAN COTTHEM Pia</t>
  </si>
  <si>
    <t>Vrije Basisschool De Vuurvogel</t>
  </si>
  <si>
    <t>COENEN Manuela</t>
  </si>
  <si>
    <t>KUPPENS Edith</t>
  </si>
  <si>
    <t>EVERTS Jos</t>
  </si>
  <si>
    <t>VANGELOVEN Peter</t>
  </si>
  <si>
    <t>VANGELOVEN Miranda</t>
  </si>
  <si>
    <t>DANIELS Wim</t>
  </si>
  <si>
    <t>BLOEMEN Winnie</t>
  </si>
  <si>
    <t>GIES Goedele</t>
  </si>
  <si>
    <t>KNUTS Katrien</t>
  </si>
  <si>
    <t>COENEGRACHTS Caroline</t>
  </si>
  <si>
    <t>PASVEER Jeroen</t>
  </si>
  <si>
    <t>NELISSEN Lode</t>
  </si>
  <si>
    <t>MORRHAYE Annemie</t>
  </si>
  <si>
    <t>BRONE Nele</t>
  </si>
  <si>
    <t>JORISSEN Johan</t>
  </si>
  <si>
    <t>JACOBS Colette</t>
  </si>
  <si>
    <t>JACOBS Anja</t>
  </si>
  <si>
    <t>VANSPAUWEN Luc</t>
  </si>
  <si>
    <t>PALMANS Berto</t>
  </si>
  <si>
    <t>GREGOOR Jos</t>
  </si>
  <si>
    <t>karin.hamaekers@kodb.be</t>
  </si>
  <si>
    <t>HAMAEKERS Karin</t>
  </si>
  <si>
    <t>DELLO Ward</t>
  </si>
  <si>
    <t>GREGOOR Tom- MAESEN Heidi</t>
  </si>
  <si>
    <t>ZWERTS Petra</t>
  </si>
  <si>
    <t>suzy.bruggen@kodb.be</t>
  </si>
  <si>
    <t>BRUGGEN Suzy</t>
  </si>
  <si>
    <t>DAENEN Jan</t>
  </si>
  <si>
    <t>HENDRIKX Maarten</t>
  </si>
  <si>
    <t>NASSEN Renilde</t>
  </si>
  <si>
    <t>VAESEN Jeroen</t>
  </si>
  <si>
    <t>VECCHIO Paola</t>
  </si>
  <si>
    <t>COUN Anja</t>
  </si>
  <si>
    <t>KUIJPERS Petra</t>
  </si>
  <si>
    <t>BASTIAENS Sofia</t>
  </si>
  <si>
    <t>HERMANS Daisy</t>
  </si>
  <si>
    <t>STASSEN Eric</t>
  </si>
  <si>
    <t>SMITS Frank</t>
  </si>
  <si>
    <t>BRIMIOUL Rudi</t>
  </si>
  <si>
    <t>MONARD Gusta</t>
  </si>
  <si>
    <t>JANS Leo</t>
  </si>
  <si>
    <t>CLOOSEN Marie-Josée</t>
  </si>
  <si>
    <t>REGGERS René</t>
  </si>
  <si>
    <t>NIJS Nathalie</t>
  </si>
  <si>
    <t>KEMPENEERS Luc</t>
  </si>
  <si>
    <t>VANDENBOSCH Carolien</t>
  </si>
  <si>
    <t>SCHEPERS Brigitte</t>
  </si>
  <si>
    <t>BERDEN Ellen</t>
  </si>
  <si>
    <t>TITS Petra</t>
  </si>
  <si>
    <t>VANAKEN Fabienne</t>
  </si>
  <si>
    <t>DE RIDDER Robin</t>
  </si>
  <si>
    <t>RAETS Guy</t>
  </si>
  <si>
    <t>FORIER Tim</t>
  </si>
  <si>
    <t>JEURIS Tim</t>
  </si>
  <si>
    <t>CLAES Ann</t>
  </si>
  <si>
    <t>VAN SCHELVERGEM Bart</t>
  </si>
  <si>
    <t>MEEKERS Luc</t>
  </si>
  <si>
    <t>JAMMAERS Hedwig</t>
  </si>
  <si>
    <t>MICHIELS Pascal</t>
  </si>
  <si>
    <t>SOORS Marleen</t>
  </si>
  <si>
    <t>COUNE Maryse</t>
  </si>
  <si>
    <t>MISSOTTEN Ann</t>
  </si>
  <si>
    <t>DAMS Carine</t>
  </si>
  <si>
    <t>SAS Miranda</t>
  </si>
  <si>
    <t>Loenders Stijn</t>
  </si>
  <si>
    <t>MARIËN Guy</t>
  </si>
  <si>
    <t>Huysmans Caroline - Hendriks Truus</t>
  </si>
  <si>
    <t>STANS Evy</t>
  </si>
  <si>
    <t>Bots Renke</t>
  </si>
  <si>
    <t>HOEKX Katleen</t>
  </si>
  <si>
    <t>HERMANS Kim</t>
  </si>
  <si>
    <t>Kuypers Gwendolina</t>
  </si>
  <si>
    <t>SANTERMANS Kim</t>
  </si>
  <si>
    <t>MICHIELS Rohnny</t>
  </si>
  <si>
    <t>ROBIJNS Katrien</t>
  </si>
  <si>
    <t>Vrije Basisschool De Schuit</t>
  </si>
  <si>
    <t>FRANSSEN Jan</t>
  </si>
  <si>
    <t>WISSELS Sonja</t>
  </si>
  <si>
    <t>VANDENBORN Sarah</t>
  </si>
  <si>
    <t>LIETEN Relinda</t>
  </si>
  <si>
    <t>GOOSSENS Carine</t>
  </si>
  <si>
    <t>REDIERS Alexander</t>
  </si>
  <si>
    <t>THEUNIS Nancy</t>
  </si>
  <si>
    <t>THIJS Kitty</t>
  </si>
  <si>
    <t>WAUTERS Geert</t>
  </si>
  <si>
    <t>WITHOFS Marc</t>
  </si>
  <si>
    <t>Houtpark 20</t>
  </si>
  <si>
    <t>MONTEN Indra</t>
  </si>
  <si>
    <t>ELSEN Esther</t>
  </si>
  <si>
    <t>VAN WIJK Eric</t>
  </si>
  <si>
    <t>MOONS Marleen</t>
  </si>
  <si>
    <t>GEVERS Maria</t>
  </si>
  <si>
    <t>STIJNEN Karine</t>
  </si>
  <si>
    <t>DE MEULEMEESTER Geert</t>
  </si>
  <si>
    <t>Vreys Annick</t>
  </si>
  <si>
    <t>HENDERICKX Simone</t>
  </si>
  <si>
    <t>JACOBS Hanne</t>
  </si>
  <si>
    <t>LIESENS Sofie</t>
  </si>
  <si>
    <t>VERACHTERT Christiana</t>
  </si>
  <si>
    <t>VAN DESSEL Filip</t>
  </si>
  <si>
    <t>TOZZI Gisella</t>
  </si>
  <si>
    <t>WILMS Willy</t>
  </si>
  <si>
    <t>VBS de Klimmuur</t>
  </si>
  <si>
    <t>0486-13.06.17</t>
  </si>
  <si>
    <t>directie@deklimmuur.com</t>
  </si>
  <si>
    <t>Graumans Rob</t>
  </si>
  <si>
    <t>BOOGERS Sigrid</t>
  </si>
  <si>
    <t>JANS Conny</t>
  </si>
  <si>
    <t>TERWEDUWE Peter</t>
  </si>
  <si>
    <t>KOELMAN Kris</t>
  </si>
  <si>
    <t>MAENE Bart</t>
  </si>
  <si>
    <t>DEFEBERE Tristan</t>
  </si>
  <si>
    <t>Vercruysse Myriam</t>
  </si>
  <si>
    <t>Meert Stein</t>
  </si>
  <si>
    <t>bruno.overbergh@slhd.be</t>
  </si>
  <si>
    <t>Haerynck Lies</t>
  </si>
  <si>
    <t>Van Oost Tina</t>
  </si>
  <si>
    <t>VERCRUYSSE Myriam</t>
  </si>
  <si>
    <t>FONTAINE Martine</t>
  </si>
  <si>
    <t>Vandaele Tine</t>
  </si>
  <si>
    <t>VAN DE CAVEYE Dirk</t>
  </si>
  <si>
    <t>VANHIXE JAN</t>
  </si>
  <si>
    <t>VANHAECKE Ingrid</t>
  </si>
  <si>
    <t>LANDUYT Hilde</t>
  </si>
  <si>
    <t>VAN PACHTENBEKE Iris</t>
  </si>
  <si>
    <t>LARIDON Bianca</t>
  </si>
  <si>
    <t>Sint-Blasiusstraat 1</t>
  </si>
  <si>
    <t>Benoot Kristof</t>
  </si>
  <si>
    <t>Zandbergstraat 19</t>
  </si>
  <si>
    <t>LAMBRECHT Rita</t>
  </si>
  <si>
    <t>KINDT Steven</t>
  </si>
  <si>
    <t>DE JAEGER Michiel</t>
  </si>
  <si>
    <t>VANBOSSEGHEM Bert</t>
  </si>
  <si>
    <t>CHRISTIAENS Martine</t>
  </si>
  <si>
    <t>NEIRYNCK Koen</t>
  </si>
  <si>
    <t>VANTYGHEM Geert</t>
  </si>
  <si>
    <t>VERVAECK Patrick</t>
  </si>
  <si>
    <t>Devolder Annelies</t>
  </si>
  <si>
    <t>GENBRUGGE Vicky</t>
  </si>
  <si>
    <t>DESCHACHT Sylvia</t>
  </si>
  <si>
    <t>Savels Peter</t>
  </si>
  <si>
    <t>MARGODT Stijn</t>
  </si>
  <si>
    <t>DE CUYPER Geert</t>
  </si>
  <si>
    <t>LANCKRIET Monica-DE ZUTTER Sabine</t>
  </si>
  <si>
    <t>LOWIE Marian</t>
  </si>
  <si>
    <t>VANDE WALLE Marc</t>
  </si>
  <si>
    <t>HOLVOET Ine</t>
  </si>
  <si>
    <t>DE COCK Johan</t>
  </si>
  <si>
    <t>SEYS Annie - Desender Veroniek</t>
  </si>
  <si>
    <t>S. VAN ACKER - A. VANHAELEWYN</t>
  </si>
  <si>
    <t>DESENDER Jeroen</t>
  </si>
  <si>
    <t>DEBOUCK Hilde</t>
  </si>
  <si>
    <t>0472-184.257</t>
  </si>
  <si>
    <t>katelijne.cardoen@gbsdiksmuide.be</t>
  </si>
  <si>
    <t>Cardoen Katelijne</t>
  </si>
  <si>
    <t>WEYTS Ann</t>
  </si>
  <si>
    <t>VERSTEGHE Roseline</t>
  </si>
  <si>
    <t>FAMAEY Karel</t>
  </si>
  <si>
    <t>PUYPE Geert</t>
  </si>
  <si>
    <t>CANDAELE Jan</t>
  </si>
  <si>
    <t>FIREY Patrick</t>
  </si>
  <si>
    <t>SLOSSE Marc</t>
  </si>
  <si>
    <t>VANPOUCKE Christophe</t>
  </si>
  <si>
    <t>DE RYCKE Dries</t>
  </si>
  <si>
    <t>DIERICKX Anne</t>
  </si>
  <si>
    <t>ARSCHOOT Marc</t>
  </si>
  <si>
    <t>DE BAETS Filip</t>
  </si>
  <si>
    <t>De Craemer Ilse</t>
  </si>
  <si>
    <t>VLAEMINCK Pol</t>
  </si>
  <si>
    <t>BEUSELINCK Luc</t>
  </si>
  <si>
    <t>BUYSE Rebekka</t>
  </si>
  <si>
    <t>MONSTREY Myriam</t>
  </si>
  <si>
    <t>Demaré Annemie</t>
  </si>
  <si>
    <t>Vrije Basisschool Eernegem - Bekegem</t>
  </si>
  <si>
    <t>BIEBAUW Sabine</t>
  </si>
  <si>
    <t>Vrije Bassischool Gravenbos</t>
  </si>
  <si>
    <t>WILLEMS Peter</t>
  </si>
  <si>
    <t>BULCKE Evelien</t>
  </si>
  <si>
    <t>AMELOOT An</t>
  </si>
  <si>
    <t>LAMOTE Rik</t>
  </si>
  <si>
    <t>MYLLE Belinda</t>
  </si>
  <si>
    <t>ROETS Marjolijn</t>
  </si>
  <si>
    <t>DIETVORST Koen</t>
  </si>
  <si>
    <t>CROMBEZ Karla</t>
  </si>
  <si>
    <t>BEAUSAERT Christopher</t>
  </si>
  <si>
    <t>VERMASSEN Melissa</t>
  </si>
  <si>
    <t>CASSELMAN Kathleen</t>
  </si>
  <si>
    <t>Vrije Lagere School Sint-Jan</t>
  </si>
  <si>
    <t>DOBBELAERE Ellen</t>
  </si>
  <si>
    <t>VAN VOOREN Anne</t>
  </si>
  <si>
    <t>TAS Kristine</t>
  </si>
  <si>
    <t>DE MEYER Els</t>
  </si>
  <si>
    <t>SCHERPEREEL Karel</t>
  </si>
  <si>
    <t>Antjon Katie</t>
  </si>
  <si>
    <t>MERGAERT Peter</t>
  </si>
  <si>
    <t>CHERLET Geert</t>
  </si>
  <si>
    <t>MUSSCHOOT Luc</t>
  </si>
  <si>
    <t>VERWILST Olivier</t>
  </si>
  <si>
    <t>CLAEYS Caroline</t>
  </si>
  <si>
    <t>BOYDENS Bart</t>
  </si>
  <si>
    <t>TEUGELS Els</t>
  </si>
  <si>
    <t>CLEMMENS Hilde</t>
  </si>
  <si>
    <t>DERMUL Inge- MONBALIU Birgit</t>
  </si>
  <si>
    <t>VUYLSTEKE Tom</t>
  </si>
  <si>
    <t>VAN DAMME Kurt</t>
  </si>
  <si>
    <t>WIJFFELS Heidi</t>
  </si>
  <si>
    <t>HILLEMANS Sofie</t>
  </si>
  <si>
    <t>POTTIER An</t>
  </si>
  <si>
    <t>WEEK Celine</t>
  </si>
  <si>
    <t>JULET Muriël</t>
  </si>
  <si>
    <t>CALLEBOUT Cynthia</t>
  </si>
  <si>
    <t>DEVISSCHER Mieke</t>
  </si>
  <si>
    <t>VERCRUYSSE Alexandra</t>
  </si>
  <si>
    <t>COLPAERT Gerda</t>
  </si>
  <si>
    <t>STORME Stijn</t>
  </si>
  <si>
    <t>Ann Vanhove Ruben Depuydt -</t>
  </si>
  <si>
    <t>CASIER Filip</t>
  </si>
  <si>
    <t>VANHOVE Ann- DEPUYDT Ruben</t>
  </si>
  <si>
    <t>VAN DER SCHAEGHE Ingrid</t>
  </si>
  <si>
    <t>VANDEMAELE Martine</t>
  </si>
  <si>
    <t>directeur@vbsduinen.be</t>
  </si>
  <si>
    <t>DOISE Tom</t>
  </si>
  <si>
    <t>NIEUWENHUYSE Dominique</t>
  </si>
  <si>
    <t>SPEGELAERE Angélique</t>
  </si>
  <si>
    <t>Régine Goeminne</t>
  </si>
  <si>
    <t>Sabine D'Hondt Mieke_Bonte</t>
  </si>
  <si>
    <t>IGODT Ingrid</t>
  </si>
  <si>
    <t>MERCHIERS Ann</t>
  </si>
  <si>
    <t>VANSIELEGHEM Frank</t>
  </si>
  <si>
    <t>GERMONPRE Hugo</t>
  </si>
  <si>
    <t>WOUTERS Katrien</t>
  </si>
  <si>
    <t>HAUWEELE Patricia</t>
  </si>
  <si>
    <t>VERHELLE Charlotte</t>
  </si>
  <si>
    <t>DEVOS Kristof</t>
  </si>
  <si>
    <t>HILLEWAERE Jeroen</t>
  </si>
  <si>
    <t>PEEL Ann</t>
  </si>
  <si>
    <t>LAMMENS Jürgen</t>
  </si>
  <si>
    <t>MAES Steven</t>
  </si>
  <si>
    <t>ANDRIES Jan</t>
  </si>
  <si>
    <t>TEGETHOFF Carine</t>
  </si>
  <si>
    <t>GHEYSEN Trees</t>
  </si>
  <si>
    <t>directie@immaculata.be</t>
  </si>
  <si>
    <t>DE WAELE Bart</t>
  </si>
  <si>
    <t>LECLUYSE Tom</t>
  </si>
  <si>
    <t>CLOET Nele</t>
  </si>
  <si>
    <t>VKS Steenkerke</t>
  </si>
  <si>
    <t>VANHEE Els</t>
  </si>
  <si>
    <t>STUBBE Marieke</t>
  </si>
  <si>
    <t>MISSIAEN Brigiet</t>
  </si>
  <si>
    <t>Deturck Herlinde Stekelorum Lynn</t>
  </si>
  <si>
    <t>Seynhaeve Alain</t>
  </si>
  <si>
    <t>PATTYN Alexandra</t>
  </si>
  <si>
    <t>jan.luts@sabko.be</t>
  </si>
  <si>
    <t>LUTS Jan</t>
  </si>
  <si>
    <t>CHIERS Jan</t>
  </si>
  <si>
    <t>DESTATSBADER Marieke</t>
  </si>
  <si>
    <t>056-17.09.00</t>
  </si>
  <si>
    <t>ROOSE Lindsey</t>
  </si>
  <si>
    <t>EGGERMONT Sofie</t>
  </si>
  <si>
    <t>Vanden Broucke Pascal</t>
  </si>
  <si>
    <t>DESMET David</t>
  </si>
  <si>
    <t>BURGGRAEVE Bernard</t>
  </si>
  <si>
    <t>BASTOEN Stephanie</t>
  </si>
  <si>
    <t>HUYSE Greetje</t>
  </si>
  <si>
    <t>SAMYN Maarten</t>
  </si>
  <si>
    <t>VANLANGENDONCK Philippe</t>
  </si>
  <si>
    <t>VAN TIEGHEM Anne</t>
  </si>
  <si>
    <t>directeur@barthelschool.be</t>
  </si>
  <si>
    <t>Vanhaezebrouck Ruth</t>
  </si>
  <si>
    <t>DEMARCKE Dirk</t>
  </si>
  <si>
    <t>DE PRAITERE Herwig</t>
  </si>
  <si>
    <t>VAN LOOSVELDT Karolien</t>
  </si>
  <si>
    <t>directie@kappaertschool.be</t>
  </si>
  <si>
    <t>ROELS Frank</t>
  </si>
  <si>
    <t>NUYTTEN Sophie</t>
  </si>
  <si>
    <t>lieve.duyck@gszwevegem.be</t>
  </si>
  <si>
    <t>DUYCK Lieve</t>
  </si>
  <si>
    <t>TEMMERMAN Tine</t>
  </si>
  <si>
    <t>GBS Ingooigem</t>
  </si>
  <si>
    <t>gemeenteschool@scholeningooigem.be</t>
  </si>
  <si>
    <t>VEYS Veerle</t>
  </si>
  <si>
    <t>STAELENS Hilde</t>
  </si>
  <si>
    <t>DECROP Marijke</t>
  </si>
  <si>
    <t>Van Robays Geert</t>
  </si>
  <si>
    <t>DUBUQUOY An</t>
  </si>
  <si>
    <t>BULTEREYS LIEVE</t>
  </si>
  <si>
    <t>VAN NIEUWENHUYZE Heidi</t>
  </si>
  <si>
    <t>BUYCK Angelique</t>
  </si>
  <si>
    <t>DESMET Marijke</t>
  </si>
  <si>
    <t>VANDENBULCKE Peter</t>
  </si>
  <si>
    <t>DESMET BART</t>
  </si>
  <si>
    <t>Ovaere Jozefien</t>
  </si>
  <si>
    <t>EXPEEL Ann</t>
  </si>
  <si>
    <t>Vandecandelaere Isabel</t>
  </si>
  <si>
    <t>LEENKNECHT Monique</t>
  </si>
  <si>
    <t>PLANCKAERT Jeremy</t>
  </si>
  <si>
    <t>VANOVERSCHELDE Peggy</t>
  </si>
  <si>
    <t>VAN DE MOORTEL Hans</t>
  </si>
  <si>
    <t>MADDENS Nele</t>
  </si>
  <si>
    <t>VERSTRAETE Christl</t>
  </si>
  <si>
    <t>VANOOSTHUYSE Isabelle</t>
  </si>
  <si>
    <t>MOENENS Stefanie- CALLEWAERT Wim</t>
  </si>
  <si>
    <t>Callewaert Wim</t>
  </si>
  <si>
    <t>BAEYENS Reinald</t>
  </si>
  <si>
    <t>D'HAENE Kathleen</t>
  </si>
  <si>
    <t>WYLIN Dirk</t>
  </si>
  <si>
    <t>CLAERHOUT Connie</t>
  </si>
  <si>
    <t>VERMEERSCH Paul</t>
  </si>
  <si>
    <t>CLARYSSE Martine</t>
  </si>
  <si>
    <t>CLARYSSE Christine</t>
  </si>
  <si>
    <t>BEKAERT Domien</t>
  </si>
  <si>
    <t>DEJONCKHEERE Ann</t>
  </si>
  <si>
    <t>DAEL Nele</t>
  </si>
  <si>
    <t>VANSTEENKISTE Xavier</t>
  </si>
  <si>
    <t>BALLYN Wouter</t>
  </si>
  <si>
    <t>VERMOTE Karoline</t>
  </si>
  <si>
    <t>DEMUYNCK Annelies</t>
  </si>
  <si>
    <t>THEUNINCK Lisa</t>
  </si>
  <si>
    <t>Demeester Isabelle</t>
  </si>
  <si>
    <t>MAERTENS Stefaan</t>
  </si>
  <si>
    <t>ESPRIT Maxim</t>
  </si>
  <si>
    <t>Van Steenwinkel Tommy</t>
  </si>
  <si>
    <t>DE SCHRIJVER Stefaan</t>
  </si>
  <si>
    <t>D'HAENE Joost</t>
  </si>
  <si>
    <t>VERMEULEN JO</t>
  </si>
  <si>
    <t>VERBEKE Lore</t>
  </si>
  <si>
    <t>BLOMME Mieke</t>
  </si>
  <si>
    <t>LEFEBVRE Gino</t>
  </si>
  <si>
    <t>Desmet Ilse</t>
  </si>
  <si>
    <t>GRYMONPREZ CHANTAL</t>
  </si>
  <si>
    <t>VANWYNSBERGHE Jan</t>
  </si>
  <si>
    <t>PISON Leen</t>
  </si>
  <si>
    <t>Nowé Charly</t>
  </si>
  <si>
    <t>BEERNAERT Kathleen</t>
  </si>
  <si>
    <t>Seynhaeve Ruben</t>
  </si>
  <si>
    <t>DHAENE CHRIS</t>
  </si>
  <si>
    <t>Lecluyse Bruno</t>
  </si>
  <si>
    <t>DEPRAETERE Jan</t>
  </si>
  <si>
    <t>VLIEGHE Olivier</t>
  </si>
  <si>
    <t>Deplancke Kim</t>
  </si>
  <si>
    <t>SABBE Tony</t>
  </si>
  <si>
    <t>DEBROUWERE TINE</t>
  </si>
  <si>
    <t>HIMPE Catherine</t>
  </si>
  <si>
    <t>DUYVEJONCK Stefanie</t>
  </si>
  <si>
    <t>PATTEEUW Veronique</t>
  </si>
  <si>
    <t>MAERTENS Marie</t>
  </si>
  <si>
    <t>BREUGHE Stefaan</t>
  </si>
  <si>
    <t>WINDELS Jo</t>
  </si>
  <si>
    <t>VANDERPER Lucie</t>
  </si>
  <si>
    <t>VERVAECK Ilse</t>
  </si>
  <si>
    <t>MALLISSE LIEVE - VERGOTE INEKE</t>
  </si>
  <si>
    <t>FIERENS Carmine</t>
  </si>
  <si>
    <t>VAN DE GINSTE Franky</t>
  </si>
  <si>
    <t>DESMET Els</t>
  </si>
  <si>
    <t>AMEZ Veronique</t>
  </si>
  <si>
    <t>VAN NESTE An</t>
  </si>
  <si>
    <t>Holvoet Hélène</t>
  </si>
  <si>
    <t>BULTHEEL Jo</t>
  </si>
  <si>
    <t>NUYTTENS Eddy</t>
  </si>
  <si>
    <t>Dewaele Frank</t>
  </si>
  <si>
    <t>THEYS Lies</t>
  </si>
  <si>
    <t>SEYNS Laurence</t>
  </si>
  <si>
    <t>DIERYNCK Koen</t>
  </si>
  <si>
    <t>DEGRYSE Ignace</t>
  </si>
  <si>
    <t>LEMA Lieve</t>
  </si>
  <si>
    <t>VERBEKE NIKO</t>
  </si>
  <si>
    <t>VERBEKE Tania</t>
  </si>
  <si>
    <t>debever@arkorum.be</t>
  </si>
  <si>
    <t>VERVAECKE Jan</t>
  </si>
  <si>
    <t>WITDOUCK NADINE</t>
  </si>
  <si>
    <t>Leenaert Sebastiaan</t>
  </si>
  <si>
    <t>Declerck Conny</t>
  </si>
  <si>
    <t>CASIER Gerdi</t>
  </si>
  <si>
    <t>DUJARDIN Marleen</t>
  </si>
  <si>
    <t>VANGHELUWE Carl</t>
  </si>
  <si>
    <t>LANCRIET Isabelle- BERGHMAN Dirk</t>
  </si>
  <si>
    <t>BRUWIER Ann</t>
  </si>
  <si>
    <t>DELRUE Fanny</t>
  </si>
  <si>
    <t>Slijperstraat 1_A</t>
  </si>
  <si>
    <t>HAEVE Nele</t>
  </si>
  <si>
    <t>CORNETTE Annick</t>
  </si>
  <si>
    <t>OSTYN Hannelore</t>
  </si>
  <si>
    <t>WILLEMYNS GERDA</t>
  </si>
  <si>
    <t>VANWALLEGHEM Nadine</t>
  </si>
  <si>
    <t>DE DECKER Jan</t>
  </si>
  <si>
    <t>Declerck Els</t>
  </si>
  <si>
    <t>AMEYE Koen</t>
  </si>
  <si>
    <t>NOTEBAERT Veerle</t>
  </si>
  <si>
    <t>RUBENS Eva</t>
  </si>
  <si>
    <t>GOEDGEBUER Kristien</t>
  </si>
  <si>
    <t>DEWITTE Lieve</t>
  </si>
  <si>
    <t>VAN NIEUWENHUYSE Patrick</t>
  </si>
  <si>
    <t>VAN DER VENNET Lore</t>
  </si>
  <si>
    <t>ALVOET Luc</t>
  </si>
  <si>
    <t>VROMANT Wim</t>
  </si>
  <si>
    <t>VAN ACKERE Johan</t>
  </si>
  <si>
    <t>SCHELPE Koen</t>
  </si>
  <si>
    <t>INGELAERE MIA</t>
  </si>
  <si>
    <t>CALIS Lieven</t>
  </si>
  <si>
    <t>DEHAERNE Peter</t>
  </si>
  <si>
    <t>DUJARDIN Stijn</t>
  </si>
  <si>
    <t>VANALLEMEERSCH Mireille</t>
  </si>
  <si>
    <t>DEMASURE Trui</t>
  </si>
  <si>
    <t>Boudry Kathy</t>
  </si>
  <si>
    <t>PLOUVIER Martine</t>
  </si>
  <si>
    <t>DERAEDT Mieke</t>
  </si>
  <si>
    <t>VANBESELAERE Luc</t>
  </si>
  <si>
    <t>DEDRIE Jan</t>
  </si>
  <si>
    <t>Vanthorre Peter</t>
  </si>
  <si>
    <t>Buysens Yves</t>
  </si>
  <si>
    <t>directie@vbsmesen.be</t>
  </si>
  <si>
    <t>HOUWEN Henk</t>
  </si>
  <si>
    <t>BUYSE Toon</t>
  </si>
  <si>
    <t>GRYSON Charlotte</t>
  </si>
  <si>
    <t>Knockaert Ulrike</t>
  </si>
  <si>
    <t>GHEQUIRE Karin</t>
  </si>
  <si>
    <t>MERVEILLIE Luc</t>
  </si>
  <si>
    <t>DEVLOO KRIS</t>
  </si>
  <si>
    <t>GHEKIERE Kathy</t>
  </si>
  <si>
    <t>TILLIE An</t>
  </si>
  <si>
    <t>LEYS Ann</t>
  </si>
  <si>
    <t>VANDENDRIESSCHE Jan</t>
  </si>
  <si>
    <t>VANHEE Linda</t>
  </si>
  <si>
    <t>DEJONGHE Joke</t>
  </si>
  <si>
    <t>DECUYPERE Ingrid</t>
  </si>
  <si>
    <t>SIX Geert</t>
  </si>
  <si>
    <t>MAES Sofie</t>
  </si>
  <si>
    <t>ENGELBRECHT Veroniek</t>
  </si>
  <si>
    <t>VANHOVE Sophie</t>
  </si>
  <si>
    <t>Dirix Pieter</t>
  </si>
  <si>
    <t>Loosveldt Lieselotte</t>
  </si>
  <si>
    <t>DUYCK Emilie</t>
  </si>
  <si>
    <t>Fritshé Ann</t>
  </si>
  <si>
    <t>Step Cindy</t>
  </si>
  <si>
    <t>Thienpont Didier</t>
  </si>
  <si>
    <t>Stevens Lot</t>
  </si>
  <si>
    <t>Moerman Gwen</t>
  </si>
  <si>
    <t>Van de Walle Sarah</t>
  </si>
  <si>
    <t>Strobbe Sofie</t>
  </si>
  <si>
    <t>De Keukelaere Katrien</t>
  </si>
  <si>
    <t>Van der Snickt Cindy</t>
  </si>
  <si>
    <t>Wytynck Lieven</t>
  </si>
  <si>
    <t>De Schaepmeester Anne-Marie</t>
  </si>
  <si>
    <t>Van der Heyden Caroline</t>
  </si>
  <si>
    <t>Cloetens Marleen</t>
  </si>
  <si>
    <t>Sinia Tamara</t>
  </si>
  <si>
    <t>VANDROMME Tim</t>
  </si>
  <si>
    <t>Vermersch Nora</t>
  </si>
  <si>
    <t>Steenacker Annelies - Rosseau Els</t>
  </si>
  <si>
    <t>Mallems Geert Coens Hannelore</t>
  </si>
  <si>
    <t>Billiet Frank</t>
  </si>
  <si>
    <t>Vereecken Anne</t>
  </si>
  <si>
    <t>Verplancke Marleen</t>
  </si>
  <si>
    <t>Willems Erwin</t>
  </si>
  <si>
    <t>De Corte Peter</t>
  </si>
  <si>
    <t>Vervloet Barbara</t>
  </si>
  <si>
    <t>Van Houtryve Arnould</t>
  </si>
  <si>
    <t>VBS De Pinte</t>
  </si>
  <si>
    <t>Audenaert Luc</t>
  </si>
  <si>
    <t>Sylvie Van Severen Peter De Graeve</t>
  </si>
  <si>
    <t>Savat Ann</t>
  </si>
  <si>
    <t>De Waegemaeker Kristof</t>
  </si>
  <si>
    <t>Van Mossevelde Viviane</t>
  </si>
  <si>
    <t>De Paepe Veerle</t>
  </si>
  <si>
    <t>Lafaut Christine</t>
  </si>
  <si>
    <t>Wille Veerle</t>
  </si>
  <si>
    <t>Van Belleghem Bieke</t>
  </si>
  <si>
    <t>DURIEUX Matthias</t>
  </si>
  <si>
    <t>Moens Paul</t>
  </si>
  <si>
    <t>Lecluijze An</t>
  </si>
  <si>
    <t>Van de Velde Manfred</t>
  </si>
  <si>
    <t>De Muynck Lizie</t>
  </si>
  <si>
    <t>Steyaert Koen</t>
  </si>
  <si>
    <t>Van Durmen Luc</t>
  </si>
  <si>
    <t>WATERSCHOOT Natasja</t>
  </si>
  <si>
    <t>Jacob Derry</t>
  </si>
  <si>
    <t>Bourguillioen Peter</t>
  </si>
  <si>
    <t>De Wachter Luce</t>
  </si>
  <si>
    <t>Claeys Daisy</t>
  </si>
  <si>
    <t>Baes Katelijne - Selis Dirk</t>
  </si>
  <si>
    <t>Selis Dirk - Baes Katelijne</t>
  </si>
  <si>
    <t>Van Hooste Helga</t>
  </si>
  <si>
    <t>Herremans Davy</t>
  </si>
  <si>
    <t>De Bruyn Wim</t>
  </si>
  <si>
    <t>De Bock Miek</t>
  </si>
  <si>
    <t>Simillion Peter</t>
  </si>
  <si>
    <t>GIELIS Kathleen</t>
  </si>
  <si>
    <t>Vanherck Tineke</t>
  </si>
  <si>
    <t>VAN AERDE Els</t>
  </si>
  <si>
    <t>ROLLE Sara</t>
  </si>
  <si>
    <t>VAN AVERMAET Dorine</t>
  </si>
  <si>
    <t>Roegiers Anja</t>
  </si>
  <si>
    <t>Martens Lenny</t>
  </si>
  <si>
    <t>RAES Guy</t>
  </si>
  <si>
    <t>Janssens Ethel</t>
  </si>
  <si>
    <t>Verton Esmeralda</t>
  </si>
  <si>
    <t>Van Malderen Geert</t>
  </si>
  <si>
    <t>Dejonckheere Katleen</t>
  </si>
  <si>
    <t>Verniers Marleen</t>
  </si>
  <si>
    <t>Van Hauwermeiren Katrijn</t>
  </si>
  <si>
    <t>PINCKET Dominique</t>
  </si>
  <si>
    <t>Van Calenberge Chris</t>
  </si>
  <si>
    <t>Moerenhout Ann</t>
  </si>
  <si>
    <t>Vandecasteele Wendy</t>
  </si>
  <si>
    <t>VAN DER BURGT Bernadette</t>
  </si>
  <si>
    <t>De Wachter Myriam - Uvin Tine</t>
  </si>
  <si>
    <t>POELMAN Lieve</t>
  </si>
  <si>
    <t>Cerpentier Chris</t>
  </si>
  <si>
    <t>De Mey Luk</t>
  </si>
  <si>
    <t>GABRIEL Anneke</t>
  </si>
  <si>
    <t>Vercauteren Vera</t>
  </si>
  <si>
    <t>Buggenhout Rita</t>
  </si>
  <si>
    <t>VERMEER Hilde</t>
  </si>
  <si>
    <t>BUGGENHOUT Rita</t>
  </si>
  <si>
    <t>Van De Velde Ann</t>
  </si>
  <si>
    <t>Van Bogaert Veerle</t>
  </si>
  <si>
    <t>D'hollander Kathleen</t>
  </si>
  <si>
    <t>Dresselaers Sofie</t>
  </si>
  <si>
    <t>Dierick Martine</t>
  </si>
  <si>
    <t>Vervaet Sofie</t>
  </si>
  <si>
    <t>Van San Terry</t>
  </si>
  <si>
    <t>Deck Christel</t>
  </si>
  <si>
    <t>ROGIERS Doreen</t>
  </si>
  <si>
    <t>De Vusser Martine</t>
  </si>
  <si>
    <t>De Winne Kathleen</t>
  </si>
  <si>
    <t>Verstraete Elke</t>
  </si>
  <si>
    <t>DE BROUWER Joost</t>
  </si>
  <si>
    <t>De Winne Joke</t>
  </si>
  <si>
    <t>KERCKAERT Hilde</t>
  </si>
  <si>
    <t>PEETERS Carla</t>
  </si>
  <si>
    <t>CORTENS Caroline</t>
  </si>
  <si>
    <t>Bijttebier Barbara</t>
  </si>
  <si>
    <t>Venneman Nancy</t>
  </si>
  <si>
    <t>Vynckier Cathy</t>
  </si>
  <si>
    <t>Vyncke Bernadette</t>
  </si>
  <si>
    <t>Noyelle Aline</t>
  </si>
  <si>
    <t>Clopterop Mieke</t>
  </si>
  <si>
    <t>Bernaert Cindy</t>
  </si>
  <si>
    <t>Kaufmann Anita</t>
  </si>
  <si>
    <t>HOSTE Kristof</t>
  </si>
  <si>
    <t>De Waele Luc</t>
  </si>
  <si>
    <t>Derudder Melissa - Bauters Carlos</t>
  </si>
  <si>
    <t>Lejeune Sophie - Pauwels Rebecca</t>
  </si>
  <si>
    <t>Duportail Hilde</t>
  </si>
  <si>
    <t>DE MIDDELEIR Véronique</t>
  </si>
  <si>
    <t>De Moor Kris</t>
  </si>
  <si>
    <t>David Els</t>
  </si>
  <si>
    <t>Ann Van den Daele - Patricia Roets</t>
  </si>
  <si>
    <t>Piscador Carlo</t>
  </si>
  <si>
    <t>Raemaekers Joris</t>
  </si>
  <si>
    <t>FRANCOIS Els</t>
  </si>
  <si>
    <t>DE RIDDER Kristof</t>
  </si>
  <si>
    <t>De Coninck Veerle</t>
  </si>
  <si>
    <t>Van Limbergen Renilde</t>
  </si>
  <si>
    <t>Van De Velde Sarah</t>
  </si>
  <si>
    <t>MUYLAERT Ann</t>
  </si>
  <si>
    <t>Weymeersch Leen</t>
  </si>
  <si>
    <t>Verzeele Kim</t>
  </si>
  <si>
    <t>De Smet Patrick</t>
  </si>
  <si>
    <t>VAN LOO Tamara</t>
  </si>
  <si>
    <t>D'heer Lutgard</t>
  </si>
  <si>
    <t>Bambust Koen</t>
  </si>
  <si>
    <t>JAENEN An</t>
  </si>
  <si>
    <t>Rik Meganck</t>
  </si>
  <si>
    <t>Collijs Daphne</t>
  </si>
  <si>
    <t>De Meerleer Johan</t>
  </si>
  <si>
    <t>VEKEMAN Haike</t>
  </si>
  <si>
    <t>VBS Sint-Maarten Moorselbaan</t>
  </si>
  <si>
    <t>Saeys Tessa</t>
  </si>
  <si>
    <t>Vermeulen Katrijn</t>
  </si>
  <si>
    <t>Vanden Eeden Sylvia</t>
  </si>
  <si>
    <t>De Meyst Hans</t>
  </si>
  <si>
    <t>Vercaemst Frederic</t>
  </si>
  <si>
    <t>Van Hecke Lisbeth - Zaman Jacques</t>
  </si>
  <si>
    <t>Coppens Patrick</t>
  </si>
  <si>
    <t>De Moor Inge</t>
  </si>
  <si>
    <t>Bombeke Johan</t>
  </si>
  <si>
    <t>Verneirt Danny</t>
  </si>
  <si>
    <t>PUTTEMAN Isabelle</t>
  </si>
  <si>
    <t>directie@deoogappel.be</t>
  </si>
  <si>
    <t>De Wolf Kim</t>
  </si>
  <si>
    <t>VERHEYDEN Bjorn</t>
  </si>
  <si>
    <t>VAN DAMME Hilde</t>
  </si>
  <si>
    <t>Gabriels Natalie</t>
  </si>
  <si>
    <t>MOERNAUT Lut</t>
  </si>
  <si>
    <t>VAN WEYENBERG Griet</t>
  </si>
  <si>
    <t>VAN HOEYMISSEN Elke</t>
  </si>
  <si>
    <t>Reynders Marianne</t>
  </si>
  <si>
    <t>directie@vbslebbeke.be</t>
  </si>
  <si>
    <t>Pissens Ludwig</t>
  </si>
  <si>
    <t>Robberechts Nadia</t>
  </si>
  <si>
    <t>Stalpaert Lara</t>
  </si>
  <si>
    <t>Macharis Jan</t>
  </si>
  <si>
    <t>Van Laere Marleen</t>
  </si>
  <si>
    <t>Hutsebaut Els</t>
  </si>
  <si>
    <t>PIETERS Pascale</t>
  </si>
  <si>
    <t>Van den Driessche Joeri</t>
  </si>
  <si>
    <t>Frederickx Karolien</t>
  </si>
  <si>
    <t>De Pril Karen</t>
  </si>
  <si>
    <t>Lobijn Karel</t>
  </si>
  <si>
    <t>Vanden Eynde Marc</t>
  </si>
  <si>
    <t>De Taeye Bert</t>
  </si>
  <si>
    <t>Verhofstadt Steven</t>
  </si>
  <si>
    <t>Rasschaert Werner</t>
  </si>
  <si>
    <t>Van Damme Wim</t>
  </si>
  <si>
    <t>De Cock Philip</t>
  </si>
  <si>
    <t>Parewijck Claudia</t>
  </si>
  <si>
    <t>De Naeyer Ann</t>
  </si>
  <si>
    <t>VAN DEN EYNDE Joris</t>
  </si>
  <si>
    <t>Scheyvaerts Pascal- Nele Demeerleer</t>
  </si>
  <si>
    <t>PENNINCK Griet</t>
  </si>
  <si>
    <t>Daem Griet</t>
  </si>
  <si>
    <t>VAN NECK An</t>
  </si>
  <si>
    <t>MONSAERT Geert</t>
  </si>
  <si>
    <t>Cooman Jeroen</t>
  </si>
  <si>
    <t>Michiels Sabine</t>
  </si>
  <si>
    <t>De Gauquier Christa</t>
  </si>
  <si>
    <t>Geerts Ria</t>
  </si>
  <si>
    <t>Meersman Karlien</t>
  </si>
  <si>
    <t>Remory An</t>
  </si>
  <si>
    <t>053-80.85.10</t>
  </si>
  <si>
    <t>directeur@sfserondegem.be</t>
  </si>
  <si>
    <t>Pynaert Leen</t>
  </si>
  <si>
    <t>Mory Fabian</t>
  </si>
  <si>
    <t>De Durpel Els</t>
  </si>
  <si>
    <t>De Boe Maarten</t>
  </si>
  <si>
    <t>Van Daele Magy</t>
  </si>
  <si>
    <t>Barbé David</t>
  </si>
  <si>
    <t>Merckx Hilde</t>
  </si>
  <si>
    <t>Noël-Dero Karolien</t>
  </si>
  <si>
    <t>De Cooman Johan</t>
  </si>
  <si>
    <t>Verborgh Fabien</t>
  </si>
  <si>
    <t>Dingenen Bernadette</t>
  </si>
  <si>
    <t>De Milde Stijn</t>
  </si>
  <si>
    <t>Van Nevel Sofie</t>
  </si>
  <si>
    <t>Meuleman Christ</t>
  </si>
  <si>
    <t>directie@schoolsintgoriksstrijpen.be</t>
  </si>
  <si>
    <t>Rouckhout Inge</t>
  </si>
  <si>
    <t>Vanommeslaeghe Wim</t>
  </si>
  <si>
    <t>Wildemeersch Geert</t>
  </si>
  <si>
    <t>De Sutter Christa</t>
  </si>
  <si>
    <t>sabine.de.bruycker@hetgroenelilare.be</t>
  </si>
  <si>
    <t>De Bruycker S. Meirhaeghe J.</t>
  </si>
  <si>
    <t>Van den Steen Ann</t>
  </si>
  <si>
    <t>Rouckhout Thierry</t>
  </si>
  <si>
    <t>De Norre Claudine</t>
  </si>
  <si>
    <t>De Boitselier Bart</t>
  </si>
  <si>
    <t>Vermang Koen</t>
  </si>
  <si>
    <t>AELVOET Felix - LAMBRECHT Roos</t>
  </si>
  <si>
    <t>Van den Berghe Hilde</t>
  </si>
  <si>
    <t>Desmet Paul</t>
  </si>
  <si>
    <t>Wilpart Christiane</t>
  </si>
  <si>
    <t>Van Maelzaeke Lieve</t>
  </si>
  <si>
    <t>Van Der Straeten Nancy</t>
  </si>
  <si>
    <t>Bauters Piet</t>
  </si>
  <si>
    <t>DE KEYZER Nathalie</t>
  </si>
  <si>
    <t>Vanden Berghe Thomas</t>
  </si>
  <si>
    <t>De Swaef Ilse</t>
  </si>
  <si>
    <t>De Smet Katrien</t>
  </si>
  <si>
    <t>Aelterman Katrien</t>
  </si>
  <si>
    <t>Bradt Geert</t>
  </si>
  <si>
    <t>Freya Neyt</t>
  </si>
  <si>
    <t>Mehuys Patrick</t>
  </si>
  <si>
    <t>Ryckaert Caroline</t>
  </si>
  <si>
    <t>Greet Naessens</t>
  </si>
  <si>
    <t>DE CNUYDT Ilse</t>
  </si>
  <si>
    <t>Ommegangstraat 11_A</t>
  </si>
  <si>
    <t>gbsnazareth@nazareth.be</t>
  </si>
  <si>
    <t>VAN MALDEGHEM Philip</t>
  </si>
  <si>
    <t>Neyt Patrick</t>
  </si>
  <si>
    <t>Embo Leen</t>
  </si>
  <si>
    <t>DESCHAUMES Christine</t>
  </si>
  <si>
    <t>Vermeiren Hélène</t>
  </si>
  <si>
    <t>De Mey Ann</t>
  </si>
  <si>
    <t>Vandenheede Saan</t>
  </si>
  <si>
    <t>GOETHALS Jan</t>
  </si>
  <si>
    <t>De Schepper Veronique</t>
  </si>
  <si>
    <t>Van Steenkiste Mia</t>
  </si>
  <si>
    <t>Berlamont Peter</t>
  </si>
  <si>
    <t>Baele Jo - V.D.Wege Leen</t>
  </si>
  <si>
    <t>De Baere Bavo</t>
  </si>
  <si>
    <t>BEEUWSAERT Charlotte</t>
  </si>
  <si>
    <t>DE COENE Ellen</t>
  </si>
  <si>
    <t>Kelem Els</t>
  </si>
  <si>
    <t>De Waele Johan</t>
  </si>
  <si>
    <t>Depaepe Gerrit</t>
  </si>
  <si>
    <t>Mesure Veronique</t>
  </si>
  <si>
    <t>Allaert Iris</t>
  </si>
  <si>
    <t>Goeman Katrien</t>
  </si>
  <si>
    <t>MOERMAN Els</t>
  </si>
  <si>
    <t>De Backer Patricia</t>
  </si>
  <si>
    <t>Depoorter Wim</t>
  </si>
  <si>
    <t>VAN SPEYBROECK Anneleen</t>
  </si>
  <si>
    <t>Lauwers Paul</t>
  </si>
  <si>
    <t>Hautekeete Els- Schynkel Ilse</t>
  </si>
  <si>
    <t>VAN VOOREN Petra</t>
  </si>
  <si>
    <t>De Keukeleire Evelien</t>
  </si>
  <si>
    <t>Soens Philippe</t>
  </si>
  <si>
    <t>VBS Tabor Lotenhulle</t>
  </si>
  <si>
    <t>Dhoore Monique</t>
  </si>
  <si>
    <t>T'Kindt Mia</t>
  </si>
  <si>
    <t>Cools Katrien</t>
  </si>
  <si>
    <t>Sierens Jan</t>
  </si>
  <si>
    <t>VBS Tabor Sint-Maria-Aalter</t>
  </si>
  <si>
    <t>Van Hevele Wim</t>
  </si>
  <si>
    <t>Goudeseune Galatea</t>
  </si>
  <si>
    <t>Nemegeer Els</t>
  </si>
  <si>
    <t>Smets Leen</t>
  </si>
  <si>
    <t>Hulpia Marijke</t>
  </si>
  <si>
    <t>Cathelijn Kelly</t>
  </si>
  <si>
    <t>Leyssens Kathy</t>
  </si>
  <si>
    <t>Vandenhaute Didier</t>
  </si>
  <si>
    <t>Caboor Kathy</t>
  </si>
  <si>
    <t>Biskup Jordan</t>
  </si>
  <si>
    <t>Wytynck Lodewijk</t>
  </si>
  <si>
    <t>Dhoore Mieke</t>
  </si>
  <si>
    <t>LOOTENS Gonda</t>
  </si>
  <si>
    <t>VAN HECKE Pieter</t>
  </si>
  <si>
    <t>De Baets Christine</t>
  </si>
  <si>
    <t>Van Hulle Peter</t>
  </si>
  <si>
    <t>Verjans Karel</t>
  </si>
  <si>
    <t>Peeters Hilde</t>
  </si>
  <si>
    <t>Beelaert Shana</t>
  </si>
  <si>
    <t>Haers Pedro</t>
  </si>
  <si>
    <t>Stul Isabelle</t>
  </si>
  <si>
    <t>De Vrieze Dirk</t>
  </si>
  <si>
    <t>Vandevelde Piet</t>
  </si>
  <si>
    <t>Aelbrecht Evy</t>
  </si>
  <si>
    <t>CALLEWAERT Kelly</t>
  </si>
  <si>
    <t>De Vriendt Griet</t>
  </si>
  <si>
    <t>HERMIE Karim</t>
  </si>
  <si>
    <t>Pauwels Christel</t>
  </si>
  <si>
    <t>MORTIER Katrien</t>
  </si>
  <si>
    <t>LAMMERTYN Annelies</t>
  </si>
  <si>
    <t>GO! BS De Kruipuit</t>
  </si>
  <si>
    <t>directie@schoolkruipuit.be</t>
  </si>
  <si>
    <t>Buysse Manu</t>
  </si>
  <si>
    <t>Merens Els</t>
  </si>
  <si>
    <t>Leemans Edwin</t>
  </si>
  <si>
    <t>Andere</t>
  </si>
  <si>
    <t>Dekeyser Nathalie</t>
  </si>
  <si>
    <t>Zimmerman Ine</t>
  </si>
  <si>
    <t>Missotten Béatrice</t>
  </si>
  <si>
    <t>Luyckx Agnes</t>
  </si>
  <si>
    <t>Eykerman Bénedicte</t>
  </si>
  <si>
    <t>veroniek.dermaux@sintfranciscus.be</t>
  </si>
  <si>
    <t>DERMAUX Veronika</t>
  </si>
  <si>
    <t>De Kock Stefan</t>
  </si>
  <si>
    <t>BELLEMANS Koen</t>
  </si>
  <si>
    <t>kristy.van.den.eeckhout@sintfranciscus.be</t>
  </si>
  <si>
    <t>Van Den Eeckhout Kristy</t>
  </si>
  <si>
    <t>Blondeel Anne</t>
  </si>
  <si>
    <t>VERREYCKEN Janny</t>
  </si>
  <si>
    <t>Van Weyenberg Katrien</t>
  </si>
  <si>
    <t>VANDEREYKEN Saskia</t>
  </si>
  <si>
    <t>ROOZEN Wilhelmus</t>
  </si>
  <si>
    <t>MUYLLAERT Sara</t>
  </si>
  <si>
    <t>Hikspoors Kathleen</t>
  </si>
  <si>
    <t>Haudenhuyse Saskia</t>
  </si>
  <si>
    <t>ANTHONIS Julie</t>
  </si>
  <si>
    <t>Ulfelt Annick</t>
  </si>
  <si>
    <t>Téblick Hans</t>
  </si>
  <si>
    <t>Van Damme Veerle</t>
  </si>
  <si>
    <t>LIBOT Yves</t>
  </si>
  <si>
    <t>Van Tricht Maria</t>
  </si>
  <si>
    <t>Van Loo Vanessa</t>
  </si>
  <si>
    <t>Hermans Ilse</t>
  </si>
  <si>
    <t>RAATS Gert</t>
  </si>
  <si>
    <t>Swinnen Hilde</t>
  </si>
  <si>
    <t>VAN NISPEN Erwin</t>
  </si>
  <si>
    <t>Thijs Vicky</t>
  </si>
  <si>
    <t>VAN HOVE Goedele</t>
  </si>
  <si>
    <t>VAN DE VEN Jill</t>
  </si>
  <si>
    <t>Verboven Eddy</t>
  </si>
  <si>
    <t>Deswert Inge Brosens Marc -</t>
  </si>
  <si>
    <t>VERHOEVEN Bieke</t>
  </si>
  <si>
    <t>Verboven Hilde</t>
  </si>
  <si>
    <t>ALBRECHTS Katrien</t>
  </si>
  <si>
    <t>DAMS LIEVE</t>
  </si>
  <si>
    <t>VAN DEN BOSSCHE Sofie</t>
  </si>
  <si>
    <t>Noels Christel</t>
  </si>
  <si>
    <t>HEYSELBERGHS Gert</t>
  </si>
  <si>
    <t>03-239.53.78</t>
  </si>
  <si>
    <t>Piskora Katharina</t>
  </si>
  <si>
    <t>Vloebergs Jef</t>
  </si>
  <si>
    <t>Pascal VAN HIEL Sarah COOMAN -</t>
  </si>
  <si>
    <t>Verschraege MARC</t>
  </si>
  <si>
    <t>Korthoudt Luc</t>
  </si>
  <si>
    <t>Van De Vyver Jonas</t>
  </si>
  <si>
    <t>VAN ECCELPOEL Jan</t>
  </si>
  <si>
    <t>Van der Auwera Veerle</t>
  </si>
  <si>
    <t>Rayé Geertrui</t>
  </si>
  <si>
    <t>DONCEEL Ingrid</t>
  </si>
  <si>
    <t>OVAERE Damiaan</t>
  </si>
  <si>
    <t>Cuypers Mark</t>
  </si>
  <si>
    <t>Strauven Katrien</t>
  </si>
  <si>
    <t>Van de Velde Petra</t>
  </si>
  <si>
    <t>SMETS Begga</t>
  </si>
  <si>
    <t>DE CEULAER Chris</t>
  </si>
  <si>
    <t>Lowet Martine</t>
  </si>
  <si>
    <t>Thijs Greet</t>
  </si>
  <si>
    <t>Deboutte_Lucienne Motmans Rebecca</t>
  </si>
  <si>
    <t>Liesbeth Costermans</t>
  </si>
  <si>
    <t>GODEFRIDIS Christel</t>
  </si>
  <si>
    <t>Derwael Jo</t>
  </si>
  <si>
    <t>PICCARD Luc</t>
  </si>
  <si>
    <t>VANHAMEL Peter</t>
  </si>
  <si>
    <t>MEYVISCH Stefan - VAN HAM An</t>
  </si>
  <si>
    <t>PAREDIS Claudine</t>
  </si>
  <si>
    <t>SCHILDERMANS Noëlla</t>
  </si>
  <si>
    <t>BEUSEN Monique</t>
  </si>
  <si>
    <t>RUISON Liesbet</t>
  </si>
  <si>
    <t>JACOBS Jeannine</t>
  </si>
  <si>
    <t>SEGERS Robert</t>
  </si>
  <si>
    <t>LAMBERIGTS Lidia</t>
  </si>
  <si>
    <t>MEUS Ivo</t>
  </si>
  <si>
    <t>SNELLINGS Jocelyne</t>
  </si>
  <si>
    <t>CAPROENS Joke</t>
  </si>
  <si>
    <t>Porreye Bart</t>
  </si>
  <si>
    <t>DAVUS Veerle</t>
  </si>
  <si>
    <t>Claes Veerle</t>
  </si>
  <si>
    <t>VANHEES Annick</t>
  </si>
  <si>
    <t>DIRCKX Christophe</t>
  </si>
  <si>
    <t>HOENS Kathleen</t>
  </si>
  <si>
    <t>SBSBO De Ganzenveer</t>
  </si>
  <si>
    <t>VERROENS BART</t>
  </si>
  <si>
    <t>Bisschop Kurt</t>
  </si>
  <si>
    <t>Dehondt Lieve</t>
  </si>
  <si>
    <t>OLLEVIER KAREN</t>
  </si>
  <si>
    <t>BAES Marleen</t>
  </si>
  <si>
    <t>BUYLE Hans</t>
  </si>
  <si>
    <t>GELDHOF Chantal</t>
  </si>
  <si>
    <t>T'JONCK Katrien</t>
  </si>
  <si>
    <t>Winne Elke</t>
  </si>
  <si>
    <t>Denduyver Koen</t>
  </si>
  <si>
    <t>LAGAST Laethitia</t>
  </si>
  <si>
    <t>MAREY MAGALI</t>
  </si>
  <si>
    <t>Versavel Nele</t>
  </si>
  <si>
    <t>DANCET Bart</t>
  </si>
  <si>
    <t>Deygers Caroline</t>
  </si>
  <si>
    <t>CLAYS Hilde</t>
  </si>
  <si>
    <t>VANSCHOUBROECK Sascha</t>
  </si>
  <si>
    <t>MATTHEEUWS Nathalie</t>
  </si>
  <si>
    <t>DOOMS Frank</t>
  </si>
  <si>
    <t>Muyllaert Pieter</t>
  </si>
  <si>
    <t>ROELSTRAETE Els</t>
  </si>
  <si>
    <t>MOYAERT Lynn</t>
  </si>
  <si>
    <t>DELDAELE Steven</t>
  </si>
  <si>
    <t>HELLEBUYCK SAIDJA</t>
  </si>
  <si>
    <t>VYNCKIER Krist</t>
  </si>
  <si>
    <t>Van Asbroeck Machteld</t>
  </si>
  <si>
    <t>DEGRANDE Jo</t>
  </si>
  <si>
    <t>DENECKERE Annabel</t>
  </si>
  <si>
    <t>LAMBRECHT Tony</t>
  </si>
  <si>
    <t>VERACX Stefaan</t>
  </si>
  <si>
    <t>COOLS Sylvia</t>
  </si>
  <si>
    <t>Sarens Geertrui</t>
  </si>
  <si>
    <t>Van Dorpe Caroline</t>
  </si>
  <si>
    <t>Theys Mieke</t>
  </si>
  <si>
    <t>Katrien Verstraete  - Erik De Smedt</t>
  </si>
  <si>
    <t>Erik De Smedt          - Beirnaert Luc</t>
  </si>
  <si>
    <t>steven.vanheesvelde@styrka.broedersvanliefde.be</t>
  </si>
  <si>
    <t>VAN HEESVELDE Steven</t>
  </si>
  <si>
    <t>Ranschaert Sabine</t>
  </si>
  <si>
    <t>D'haenens Patrick</t>
  </si>
  <si>
    <t>Vandenbroucke Sonja</t>
  </si>
  <si>
    <t>Regina Sharelly</t>
  </si>
  <si>
    <t>Heirbrant Eva</t>
  </si>
  <si>
    <t>CHRISTIAENS Lies</t>
  </si>
  <si>
    <t>an.decoster@devinderij.be</t>
  </si>
  <si>
    <t>DE COSTER An</t>
  </si>
  <si>
    <t>De Kimpe Johan</t>
  </si>
  <si>
    <t>Vanhoorne Tine</t>
  </si>
  <si>
    <t>Drieghe Barbara</t>
  </si>
  <si>
    <t>Van de Sompel Nadine</t>
  </si>
  <si>
    <t>Sleeuwagen Hilde</t>
  </si>
  <si>
    <t>Dhont Kristoff</t>
  </si>
  <si>
    <t>VERGEYLEN Joris</t>
  </si>
  <si>
    <t>VERMEULEN RIA</t>
  </si>
  <si>
    <t>Bas Dirk</t>
  </si>
  <si>
    <t>De Pauw Janien</t>
  </si>
  <si>
    <t>Vanden Dooren Pieter</t>
  </si>
  <si>
    <t>VERMEULEN Jan</t>
  </si>
  <si>
    <t>Kellens Nathalie</t>
  </si>
  <si>
    <t>Lemarcq Sofie</t>
  </si>
  <si>
    <t>Raes Pascal</t>
  </si>
  <si>
    <t>Vercaemst Marleen</t>
  </si>
  <si>
    <t>van Damme Patrick</t>
  </si>
  <si>
    <t>De Roo Nancy</t>
  </si>
  <si>
    <t>Mees Cathy</t>
  </si>
  <si>
    <t>directie@sterrendaalders.be</t>
  </si>
  <si>
    <t>DE SMET Nathan</t>
  </si>
  <si>
    <t>Moelans Chris</t>
  </si>
  <si>
    <t>VAN DER AUWERA Elke</t>
  </si>
  <si>
    <t>DE BISCOP Heidie</t>
  </si>
  <si>
    <t>Debouver Stefaan</t>
  </si>
  <si>
    <t>GEENS Kim</t>
  </si>
  <si>
    <t>MAES Sandra</t>
  </si>
  <si>
    <t>VANDEZANDE Lynn</t>
  </si>
  <si>
    <t>Vermandere Conny</t>
  </si>
  <si>
    <t>Van Wassenhove An</t>
  </si>
  <si>
    <t>Jocqué Tanja</t>
  </si>
  <si>
    <t>Peeters Joke</t>
  </si>
  <si>
    <t>Van Reeth Eva</t>
  </si>
  <si>
    <t>BUELENS Dirk</t>
  </si>
  <si>
    <t>SCHILLEMANS Leen</t>
  </si>
  <si>
    <t>WILLEMS Guy</t>
  </si>
  <si>
    <t>WENS Gunther</t>
  </si>
  <si>
    <t>VANHOUDENHOVE Ann</t>
  </si>
  <si>
    <t>GLS Klim Op</t>
  </si>
  <si>
    <t>MEERSMAN Louis</t>
  </si>
  <si>
    <t>CLAUWERS Sarah</t>
  </si>
  <si>
    <t>CLERCKX Nathalie</t>
  </si>
  <si>
    <t>VAN ACHTER Anne</t>
  </si>
  <si>
    <t>BRACKE Nadine</t>
  </si>
  <si>
    <t>VANDEURZEN Marc</t>
  </si>
  <si>
    <t>VERVECKEN Wencke</t>
  </si>
  <si>
    <t>Van Nerom Jan Rottiers M.</t>
  </si>
  <si>
    <t>VERHEYEN Lut</t>
  </si>
  <si>
    <t>VETS Rina</t>
  </si>
  <si>
    <t>BERBEN ANDRE</t>
  </si>
  <si>
    <t>Beeckman Wim</t>
  </si>
  <si>
    <t>MEIRE Stephanie</t>
  </si>
  <si>
    <t>CLAES Heidi</t>
  </si>
  <si>
    <t>VAN AMMEL Inge</t>
  </si>
  <si>
    <t>AERTGEERTS Sigrid</t>
  </si>
  <si>
    <t>Bogaert Veerle</t>
  </si>
  <si>
    <t>CLITS Kristien</t>
  </si>
  <si>
    <t>DE SMET Wendy</t>
  </si>
  <si>
    <t>D'HOLLANDER ANN</t>
  </si>
  <si>
    <t>KEERSMAEKERS Kristine</t>
  </si>
  <si>
    <t>GRIELEN Nadine</t>
  </si>
  <si>
    <t>BOSMANS MARCEL</t>
  </si>
  <si>
    <t>VAN GESTEL Denise</t>
  </si>
  <si>
    <t>DE BONT Maarten</t>
  </si>
  <si>
    <t>Annaert Mia</t>
  </si>
  <si>
    <t>BEKKERS Floris</t>
  </si>
  <si>
    <t>KEUSTERMANS Cristel</t>
  </si>
  <si>
    <t>ZOHORI Rose-Anne</t>
  </si>
  <si>
    <t>STEYAERT Hilde</t>
  </si>
  <si>
    <t>PAZEN Kristel</t>
  </si>
  <si>
    <t>Thoné Koen - Brosens Els</t>
  </si>
  <si>
    <t>Van den Bussche Stefanie</t>
  </si>
  <si>
    <t>VERCAUTEREN Marc</t>
  </si>
  <si>
    <t>DELAUNOY V.</t>
  </si>
  <si>
    <t>LEENAERTS Jan- WALLACE Esther</t>
  </si>
  <si>
    <t>VBS Tabor Bellem</t>
  </si>
  <si>
    <t>VERMEIREN Françoise</t>
  </si>
  <si>
    <t>RAEVES Greet</t>
  </si>
  <si>
    <t>DE BUSSER Ann</t>
  </si>
  <si>
    <t>URKENS Ann</t>
  </si>
  <si>
    <t>GOETHALS Mieke</t>
  </si>
  <si>
    <t>Baert Patrick - Samson Nathalie</t>
  </si>
  <si>
    <t>VERBIST Marie-Rose</t>
  </si>
  <si>
    <t>VOLDERS Mario</t>
  </si>
  <si>
    <t>BREPOELS Hilde</t>
  </si>
  <si>
    <t>DE HAES Yves</t>
  </si>
  <si>
    <t>VERHEYEN Ilse</t>
  </si>
  <si>
    <t>BERGHMANS Katleen</t>
  </si>
  <si>
    <t>vera.counard@vbslanden.be</t>
  </si>
  <si>
    <t>Counard Vera</t>
  </si>
  <si>
    <t>NIJSSEN Lydie</t>
  </si>
  <si>
    <t>STROOBANTS Marleen - PEIRLINCK Kati</t>
  </si>
  <si>
    <t>PARREZ Bart</t>
  </si>
  <si>
    <t>STAMMEN Dorine</t>
  </si>
  <si>
    <t>VANDEWEGHE Grietje</t>
  </si>
  <si>
    <t>VAN DUN Heidi</t>
  </si>
  <si>
    <t>VAN PELT Marleen</t>
  </si>
  <si>
    <t>CASIER Kristof</t>
  </si>
  <si>
    <t>Struyvelt Hilde</t>
  </si>
  <si>
    <t>Van de Velde Liselotte</t>
  </si>
  <si>
    <t>BELSACK Nele</t>
  </si>
  <si>
    <t>DEVROYE Brigitte</t>
  </si>
  <si>
    <t>RECKERS Miet</t>
  </si>
  <si>
    <t>BULTERIJS Karin</t>
  </si>
  <si>
    <t>JANSSEN Martine</t>
  </si>
  <si>
    <t>BAKELANTS Piet</t>
  </si>
  <si>
    <t>VERBURG Christine</t>
  </si>
  <si>
    <t>VAN HEMELRIJCK Liesbeth</t>
  </si>
  <si>
    <t>DE WULF Beatrijs</t>
  </si>
  <si>
    <t>VAN ROOSENBROEK Martine</t>
  </si>
  <si>
    <t>Koning Leopold III-plein 69</t>
  </si>
  <si>
    <t>devleugel@kbhonline.be</t>
  </si>
  <si>
    <t>VAN EETVELDE Renaat</t>
  </si>
  <si>
    <t>info@bsicarus.be</t>
  </si>
  <si>
    <t>Van Oevelen Nicky</t>
  </si>
  <si>
    <t>TANGHE Koenraad</t>
  </si>
  <si>
    <t>HABEX Lize</t>
  </si>
  <si>
    <t>VAN DURME Ann</t>
  </si>
  <si>
    <t>Delbaere Karin</t>
  </si>
  <si>
    <t>VERTENTEN Petra</t>
  </si>
  <si>
    <t>VAN DE WALLE Cecile</t>
  </si>
  <si>
    <t>JACOBS Els</t>
  </si>
  <si>
    <t>directie@veldhoppertje.be</t>
  </si>
  <si>
    <t>Aerts Charlotte</t>
  </si>
  <si>
    <t>STERCKX Christine</t>
  </si>
  <si>
    <t>COMHAIR Johan</t>
  </si>
  <si>
    <t>Vandersmissen Chantal</t>
  </si>
  <si>
    <t>MOESKOP John</t>
  </si>
  <si>
    <t>VAN SCHOOR Caroline</t>
  </si>
  <si>
    <t>GEUNS Guido</t>
  </si>
  <si>
    <t>KETELBUTERS Jelle</t>
  </si>
  <si>
    <t>Fastenaekels Lut</t>
  </si>
  <si>
    <t>DESCHACHT Brenda</t>
  </si>
  <si>
    <t>decroly.kleuter@sgr21.be</t>
  </si>
  <si>
    <t>Vanhoecke Katty</t>
  </si>
  <si>
    <t>SCHITTECAT Dirk</t>
  </si>
  <si>
    <t>013-35.19.23</t>
  </si>
  <si>
    <t>MOORS Karine</t>
  </si>
  <si>
    <t>Peeters Hugo</t>
  </si>
  <si>
    <t>VAN GOOL Chris</t>
  </si>
  <si>
    <t>GOOSSENAERTS Denise</t>
  </si>
  <si>
    <t>VAN DE VELDE Sigrid</t>
  </si>
  <si>
    <t>Vandenabeele Griet</t>
  </si>
  <si>
    <t>CHABERT Erik</t>
  </si>
  <si>
    <t>VAN DEN BROECK Kristin</t>
  </si>
  <si>
    <t>Lydia.dhont@toverbeek.be</t>
  </si>
  <si>
    <t>D'HONT Lydia</t>
  </si>
  <si>
    <t>secretariaat@bsmozaiek.be</t>
  </si>
  <si>
    <t>GAUTIER Wendy</t>
  </si>
  <si>
    <t>Schietecatte Linda</t>
  </si>
  <si>
    <t>DEWEER MARC</t>
  </si>
  <si>
    <t>COOX Herbert - KONINCKX Sabine</t>
  </si>
  <si>
    <t>VANDEPITTE Katrien</t>
  </si>
  <si>
    <t>VEESTRAETEN Ria</t>
  </si>
  <si>
    <t>SMEETS Franky</t>
  </si>
  <si>
    <t>DUTHOO Lieve</t>
  </si>
  <si>
    <t>Gryson Philippe</t>
  </si>
  <si>
    <t>PEPERMANS Katrin</t>
  </si>
  <si>
    <t>Van Gilse Katrien</t>
  </si>
  <si>
    <t>NEUTJENS Kristel</t>
  </si>
  <si>
    <t>SALDEN Kris</t>
  </si>
  <si>
    <t>DEGREVE Peter</t>
  </si>
  <si>
    <t>directie@vbsdedroomgaard.be</t>
  </si>
  <si>
    <t>VOS Lisiane</t>
  </si>
  <si>
    <t>VAN DER HEYDEN Jeroen</t>
  </si>
  <si>
    <t>De Vleeschouwer Lieven</t>
  </si>
  <si>
    <t>De Bakker Isabelle</t>
  </si>
  <si>
    <t>MEDAER Vic</t>
  </si>
  <si>
    <t>Ilya Aerts</t>
  </si>
  <si>
    <t>Vanderlinden Els</t>
  </si>
  <si>
    <t>Bockstael Erik</t>
  </si>
  <si>
    <t>VERSAVEL Inge</t>
  </si>
  <si>
    <t>Stockmans Kathy</t>
  </si>
  <si>
    <t>CORTVRIENT Reinhilde</t>
  </si>
  <si>
    <t>HEEREN Ruben</t>
  </si>
  <si>
    <t>MARGUILLIER Philip</t>
  </si>
  <si>
    <t>Vrije Basisschool Sint-Trudo</t>
  </si>
  <si>
    <t>MAERTENS Martine</t>
  </si>
  <si>
    <t>EURLINGS Hilde</t>
  </si>
  <si>
    <t>JORISSEN Greet</t>
  </si>
  <si>
    <t>CRAEGHS Els</t>
  </si>
  <si>
    <t>De Buck Sandra</t>
  </si>
  <si>
    <t>DE CORTE Conny</t>
  </si>
  <si>
    <t>Vereecken Veerle</t>
  </si>
  <si>
    <t>09-355.68.76</t>
  </si>
  <si>
    <t>Lannoo Annelies</t>
  </si>
  <si>
    <t>Verwilst Kathleen</t>
  </si>
  <si>
    <t>De fauw Geert</t>
  </si>
  <si>
    <t>KLEYNNAERT Sharon</t>
  </si>
  <si>
    <t>Heyvaert Celien</t>
  </si>
  <si>
    <t>nathalie.herremans@gszwevegem.be</t>
  </si>
  <si>
    <t>VANMAELSAEKE Claude</t>
  </si>
  <si>
    <t>MANNAERT Sandra</t>
  </si>
  <si>
    <t>TRYBOU Saar</t>
  </si>
  <si>
    <t>VANDERSTEEN Stefaan</t>
  </si>
  <si>
    <t>DEMEURISSE Pol</t>
  </si>
  <si>
    <t>VANDERHOVEN PHILIP</t>
  </si>
  <si>
    <t>HOUWEN Bart</t>
  </si>
  <si>
    <t>HEEREN Marleen</t>
  </si>
  <si>
    <t>KRAUT Oskar</t>
  </si>
  <si>
    <t>Verhas Stefaan</t>
  </si>
  <si>
    <t>Verstuyft Annick</t>
  </si>
  <si>
    <t>Pauwels Ilse</t>
  </si>
  <si>
    <t>directie@sintalbertus.be</t>
  </si>
  <si>
    <t>KONINGS Vera</t>
  </si>
  <si>
    <t>BODE Inge - VANDERHALLEN Christel</t>
  </si>
  <si>
    <t>De Smet Wim - Melis Ruth</t>
  </si>
  <si>
    <t>DEWIT Jan</t>
  </si>
  <si>
    <t>SMEETS Carine</t>
  </si>
  <si>
    <t>PLEVOETS Germaine</t>
  </si>
  <si>
    <t>Meirlaen Ann</t>
  </si>
  <si>
    <t>Stalpaert Lieve</t>
  </si>
  <si>
    <t>De Bie Natacha - Bauwens Carmen</t>
  </si>
  <si>
    <t>De Block Kristine</t>
  </si>
  <si>
    <t>Du-Tré Jurgen</t>
  </si>
  <si>
    <t>Smet Mieke</t>
  </si>
  <si>
    <t>BOEL INGEBORG - BELDE CAROLINE</t>
  </si>
  <si>
    <t>Deblanc Chantal</t>
  </si>
  <si>
    <t>Haerens Rudy</t>
  </si>
  <si>
    <t>GBS Kortrijk-Dutsel- De Gobbel</t>
  </si>
  <si>
    <t>DE CUYPER Katrien</t>
  </si>
  <si>
    <t>Baeyens Freddy</t>
  </si>
  <si>
    <t>VANDERSTRAETEN Els</t>
  </si>
  <si>
    <t>GBS De Zonne</t>
  </si>
  <si>
    <t>VERBEECK Gerry</t>
  </si>
  <si>
    <t>De Schryver Sofie</t>
  </si>
  <si>
    <t>VANHEESWIJCK SABINE</t>
  </si>
  <si>
    <t>Annemie Dillen - Jane Pletinckx</t>
  </si>
  <si>
    <t>directie@regenboogje-etterbeek.be</t>
  </si>
  <si>
    <t>NUYTS Nancy</t>
  </si>
  <si>
    <t>DEBOOSERIE Bert</t>
  </si>
  <si>
    <t>Teirlynck Barbara</t>
  </si>
  <si>
    <t>DE LAMPER Karin</t>
  </si>
  <si>
    <t>De Kezel Geert</t>
  </si>
  <si>
    <t>Van Berlamont Hilde</t>
  </si>
  <si>
    <t>TEIRLINCK Karlien</t>
  </si>
  <si>
    <t>HAELDERMANS Gunter- SCHROYEN Marina</t>
  </si>
  <si>
    <t>BREPOELS Guido</t>
  </si>
  <si>
    <t>NYS Nico</t>
  </si>
  <si>
    <t>Van Santen Philip</t>
  </si>
  <si>
    <t>DENDOOVEN Joost</t>
  </si>
  <si>
    <t>Vercoutter Annelies</t>
  </si>
  <si>
    <t>WINDELS Nele</t>
  </si>
  <si>
    <t>SERCU Karel</t>
  </si>
  <si>
    <t>DE HOVRE Christian</t>
  </si>
  <si>
    <t>LAMBRECHT Géry</t>
  </si>
  <si>
    <t>ROSSEEL Katty</t>
  </si>
  <si>
    <t>FRIED Elie</t>
  </si>
  <si>
    <t>Franck An</t>
  </si>
  <si>
    <t>Van Rompaey Daphne</t>
  </si>
  <si>
    <t>Blondeel Sigyn</t>
  </si>
  <si>
    <t>hethinkelpad.info@ankerwijs.be</t>
  </si>
  <si>
    <t>Claessens Marieke - Beckwee An</t>
  </si>
  <si>
    <t>VERSTAPPEN Ann</t>
  </si>
  <si>
    <t>BOEYKENS Dirk</t>
  </si>
  <si>
    <t>COGGHE Ann</t>
  </si>
  <si>
    <t>LINSKENS Brenda</t>
  </si>
  <si>
    <t>LEFEVER An</t>
  </si>
  <si>
    <t>Van Causenbroeck Lieve</t>
  </si>
  <si>
    <t>VANMASSENHOVE Gunther</t>
  </si>
  <si>
    <t>Weyn Vanessa</t>
  </si>
  <si>
    <t>CLAERHOUT Stephanie</t>
  </si>
  <si>
    <t>De Coninck Jeffrey</t>
  </si>
  <si>
    <t>DEKEUKELAERE Rilke</t>
  </si>
  <si>
    <t>VANDEWERKEN Daniëlle</t>
  </si>
  <si>
    <t>Ann Van Huynegem - An Vrijders</t>
  </si>
  <si>
    <t>WEUSTENRAAD Jean - VRANKEN Josiane</t>
  </si>
  <si>
    <t>RODEN Leen</t>
  </si>
  <si>
    <t>DIRIX Sofie</t>
  </si>
  <si>
    <t>Kestens Kris</t>
  </si>
  <si>
    <t>DE VOGELAERE Werner</t>
  </si>
  <si>
    <t>BAUWENS Ghislaine</t>
  </si>
  <si>
    <t>OCKERMAN Geneviève</t>
  </si>
  <si>
    <t>De Vooght Ilse</t>
  </si>
  <si>
    <t>Lievens Heidy - Cuyvers Vanessa</t>
  </si>
  <si>
    <t>Verbraekel Els</t>
  </si>
  <si>
    <t>JONCKHEERE Ann</t>
  </si>
  <si>
    <t>Butaye Delphine</t>
  </si>
  <si>
    <t>directie@dewegwijzer-assenede.be</t>
  </si>
  <si>
    <t>STURBAUT Marjan</t>
  </si>
  <si>
    <t>VAN CLEEMPUT Peter</t>
  </si>
  <si>
    <t>HERMAN Nancy</t>
  </si>
  <si>
    <t>NEVELSTEEN An</t>
  </si>
  <si>
    <t>CALLEWAERT Katelijn</t>
  </si>
  <si>
    <t>Van den Abeele Gerda</t>
  </si>
  <si>
    <t>D'Herde Jessy</t>
  </si>
  <si>
    <t>DELHEYE Karel</t>
  </si>
  <si>
    <t>WEISS Abraham</t>
  </si>
  <si>
    <t>Deleu Walter</t>
  </si>
  <si>
    <t>De Maré Bart</t>
  </si>
  <si>
    <t>WIEDIJK Ruben</t>
  </si>
  <si>
    <t>lena.sohier@sirh.be</t>
  </si>
  <si>
    <t>Sohier Lena</t>
  </si>
  <si>
    <t>BEKAERT Patrick</t>
  </si>
  <si>
    <t>Van Thielen Hilde</t>
  </si>
  <si>
    <t>HEUGHEBAERT Chris</t>
  </si>
  <si>
    <t>VAN LATHEM Kathleen</t>
  </si>
  <si>
    <t>HUGO Patrick</t>
  </si>
  <si>
    <t>De Taeye Christine</t>
  </si>
  <si>
    <t>DE MUNTER Anja</t>
  </si>
  <si>
    <t>VANMARSENILLE Hans</t>
  </si>
  <si>
    <t>CHETTA Sabine</t>
  </si>
  <si>
    <t>VANACKERE Han</t>
  </si>
  <si>
    <t>DIERCKX Bianca</t>
  </si>
  <si>
    <t>VANHENGEL Bart</t>
  </si>
  <si>
    <t>Ruelens Ellen</t>
  </si>
  <si>
    <t>VAN LINTHOUDT Johan</t>
  </si>
  <si>
    <t>BELLOT Sonia</t>
  </si>
  <si>
    <t>DEPOTTER Ignaas</t>
  </si>
  <si>
    <t>DELOS Anne</t>
  </si>
  <si>
    <t>MEERT Guy</t>
  </si>
  <si>
    <t>WALBERS Peter</t>
  </si>
  <si>
    <t>De Graeve Franky</t>
  </si>
  <si>
    <t>LATRÉ Sabine</t>
  </si>
  <si>
    <t>KAES Hubert</t>
  </si>
  <si>
    <t>DESMET Christine</t>
  </si>
  <si>
    <t>Alenus Marc</t>
  </si>
  <si>
    <t>DIAS Sofie</t>
  </si>
  <si>
    <t>Pype Marlies</t>
  </si>
  <si>
    <t>Debaene Jo</t>
  </si>
  <si>
    <t>ellen.heyns@droomballon.be</t>
  </si>
  <si>
    <t>De Meyer Ludwig - Heyns Ellen</t>
  </si>
  <si>
    <t>VAN NUFFEL Bart</t>
  </si>
  <si>
    <t>De Ruyck Fabian</t>
  </si>
  <si>
    <t>BYTTEBIER Luc</t>
  </si>
  <si>
    <t>Huys Dirk</t>
  </si>
  <si>
    <t>OPSOMER Bart</t>
  </si>
  <si>
    <t>MEIRE Erwin</t>
  </si>
  <si>
    <t>De Rechter Mirella</t>
  </si>
  <si>
    <t>Van Wynsberge Tania</t>
  </si>
  <si>
    <t>Willems Annick</t>
  </si>
  <si>
    <t>LAHOUSSE Peter</t>
  </si>
  <si>
    <t>DEWILDE Katrien</t>
  </si>
  <si>
    <t>Deliën Ria</t>
  </si>
  <si>
    <t>VANDEN BERGHE Thomas</t>
  </si>
  <si>
    <t>GAUQUIER Evelien</t>
  </si>
  <si>
    <t>Neyt Freya</t>
  </si>
  <si>
    <t>Dhaene Bart</t>
  </si>
  <si>
    <t>SWARTENBROEKX Geertje</t>
  </si>
  <si>
    <t>Heynssens Elien</t>
  </si>
  <si>
    <t>BECK Magda</t>
  </si>
  <si>
    <t>PETERS Peter</t>
  </si>
  <si>
    <t>DE WILDE Carine</t>
  </si>
  <si>
    <t>GIELEN Kris</t>
  </si>
  <si>
    <t>De Groote Marc</t>
  </si>
  <si>
    <t>Mulder Klaas</t>
  </si>
  <si>
    <t>LIEBEN Lissy</t>
  </si>
  <si>
    <t>TRUYERS Roel</t>
  </si>
  <si>
    <t>DE ROOVER Marleentje</t>
  </si>
  <si>
    <t>COOMAN Kris</t>
  </si>
  <si>
    <t>VANDENBRIL Katrien</t>
  </si>
  <si>
    <t>De Roo Paul</t>
  </si>
  <si>
    <t>PORTAEL Kristel</t>
  </si>
  <si>
    <t>STEVENS Raf</t>
  </si>
  <si>
    <t>VAN ROY Ingrid</t>
  </si>
  <si>
    <t>DECRAECKER Hilde</t>
  </si>
  <si>
    <t>Pistolas Christos</t>
  </si>
  <si>
    <t>MELON Elke</t>
  </si>
  <si>
    <t>MARIEN Geert</t>
  </si>
  <si>
    <t>EECKHOUT Stijn</t>
  </si>
  <si>
    <t>VERDICKT Marleen</t>
  </si>
  <si>
    <t>Herwege Luc</t>
  </si>
  <si>
    <t>DEPOORTERE Jos</t>
  </si>
  <si>
    <t>BEYENS Luc</t>
  </si>
  <si>
    <t>D'Haeseleer Hilde</t>
  </si>
  <si>
    <t>Van Haver Gaby</t>
  </si>
  <si>
    <t>Verwulgen Jan</t>
  </si>
  <si>
    <t>RECTEM Inge</t>
  </si>
  <si>
    <t>CARDINAELS Hilde</t>
  </si>
  <si>
    <t>DEVALCK Ilse</t>
  </si>
  <si>
    <t>VLEUGELS Katleen</t>
  </si>
  <si>
    <t>Hugaert Jente</t>
  </si>
  <si>
    <t>VANDEN BOER Hilde</t>
  </si>
  <si>
    <t>LEGRAND Katrien</t>
  </si>
  <si>
    <t>Vermeiren Tessa</t>
  </si>
  <si>
    <t>VAES Annemie</t>
  </si>
  <si>
    <t>MORTELMANS Marleen- REMELS Sonja</t>
  </si>
  <si>
    <t>DEWAELHEYNS Renilda</t>
  </si>
  <si>
    <t>Goversen Kris</t>
  </si>
  <si>
    <t>Erlwine Digneffe - Caroline Aquino</t>
  </si>
  <si>
    <t>Lodewijckx Bart</t>
  </si>
  <si>
    <t>Windey Sabine</t>
  </si>
  <si>
    <t>SARENS Annelies</t>
  </si>
  <si>
    <t>JANSSENS Carla</t>
  </si>
  <si>
    <t>FAVOREEL Carine</t>
  </si>
  <si>
    <t>VAN ACKER Karine</t>
  </si>
  <si>
    <t>COSKUN Önder</t>
  </si>
  <si>
    <t>SNOEYS Herman</t>
  </si>
  <si>
    <t>DEWULF Hilde</t>
  </si>
  <si>
    <t>Aelbrecht Kevin</t>
  </si>
  <si>
    <t>Borremans Ingrid</t>
  </si>
  <si>
    <t>Mariën Kaatje</t>
  </si>
  <si>
    <t>JANS Sabine</t>
  </si>
  <si>
    <t>school.lamdeni@gmail.com</t>
  </si>
  <si>
    <t>Klein Rachel</t>
  </si>
  <si>
    <t>PAULISSEN Ilse</t>
  </si>
  <si>
    <t>COLPAERT BRUNO</t>
  </si>
  <si>
    <t>BOELENS Nele</t>
  </si>
  <si>
    <t>BUNCKENS Karin</t>
  </si>
  <si>
    <t>Fonteyn Luc</t>
  </si>
  <si>
    <t>Depelseneer Gerry</t>
  </si>
  <si>
    <t>CLEENDERS Lieve</t>
  </si>
  <si>
    <t>LOWET Ann</t>
  </si>
  <si>
    <t>TOLPE Jeroen</t>
  </si>
  <si>
    <t>DOOM William</t>
  </si>
  <si>
    <t>DEBOUTTE Ann</t>
  </si>
  <si>
    <t>Lefevre Roel</t>
  </si>
  <si>
    <t>VANDENBUSSCHE Greet</t>
  </si>
  <si>
    <t>Verhasselt Kelly</t>
  </si>
  <si>
    <t>BRANKAER Maarten</t>
  </si>
  <si>
    <t>STUCKENS Conny</t>
  </si>
  <si>
    <t>n.dumon@campuskajee.be</t>
  </si>
  <si>
    <t>Dumon Nancy</t>
  </si>
  <si>
    <t>FERYN Dorine</t>
  </si>
  <si>
    <t>Vancoppenolle Ann</t>
  </si>
  <si>
    <t>Beddegenoodts Cindy</t>
  </si>
  <si>
    <t>HAESAERT Kris</t>
  </si>
  <si>
    <t>info@dekoorddanser.be</t>
  </si>
  <si>
    <t>DE BAETS Wim</t>
  </si>
  <si>
    <t>Deschepper Stijn</t>
  </si>
  <si>
    <t>Van Kerckhove Piet</t>
  </si>
  <si>
    <t>CUYVERS Ann</t>
  </si>
  <si>
    <t>Wolff Brigitte</t>
  </si>
  <si>
    <t>MAES Dorien</t>
  </si>
  <si>
    <t>HAKELBRACHT Evelien</t>
  </si>
  <si>
    <t>NIYAZI Koycu</t>
  </si>
  <si>
    <t>DE KEYE Katelijne</t>
  </si>
  <si>
    <t>SABLON Els</t>
  </si>
  <si>
    <t>Schockaert Joske</t>
  </si>
  <si>
    <t>MINNE Fiene</t>
  </si>
  <si>
    <t>Deswert Inge - Brosens Marc</t>
  </si>
  <si>
    <t>MERGAERT Lieve</t>
  </si>
  <si>
    <t>Vrije Basisschool Gits Groeit]</t>
  </si>
  <si>
    <t>BOSSAERT Celine</t>
  </si>
  <si>
    <t>.</t>
  </si>
  <si>
    <t>VANHEES Bruno</t>
  </si>
  <si>
    <t>Deconinck Michèle</t>
  </si>
  <si>
    <t>Baeten Katheleen</t>
  </si>
  <si>
    <t>TANGHE Yves</t>
  </si>
  <si>
    <t>Debruyn Sven</t>
  </si>
  <si>
    <t>VAN DIEVEL Bart</t>
  </si>
  <si>
    <t>VAN DER MEULEN Martine</t>
  </si>
  <si>
    <t>HAEST Bart</t>
  </si>
  <si>
    <t>LARIDAEN Charlotte</t>
  </si>
  <si>
    <t>AZEROUAL Samira</t>
  </si>
  <si>
    <t>CORTHOUTS Judith</t>
  </si>
  <si>
    <t>SIRJACQ Aurore</t>
  </si>
  <si>
    <t>Boxus Stéphanie</t>
  </si>
  <si>
    <t>VBS De leertuin</t>
  </si>
  <si>
    <t>VAN DEN BROECK Gert</t>
  </si>
  <si>
    <t>Delaet Maarten</t>
  </si>
  <si>
    <t>PILLE Kristien</t>
  </si>
  <si>
    <t>De Kerpel Heidi</t>
  </si>
  <si>
    <t>VOCHTEN Greet</t>
  </si>
  <si>
    <t>BOSTOEN Klaus</t>
  </si>
  <si>
    <t>JAFFAL Mounia</t>
  </si>
  <si>
    <t>HAPERS Sven</t>
  </si>
  <si>
    <t>VERVLOET Peter</t>
  </si>
  <si>
    <t>Genbrugge Mieke</t>
  </si>
  <si>
    <t>Kanters Valentine</t>
  </si>
  <si>
    <t>vandereviere.wenne@gbsdevierklaver.be</t>
  </si>
  <si>
    <t>Neirynck Myriam</t>
  </si>
  <si>
    <t>Lambert Marijke</t>
  </si>
  <si>
    <t>DELOMBAERDE Ilse</t>
  </si>
  <si>
    <t>DE KERF Eric</t>
  </si>
  <si>
    <t>De Brie Micha</t>
  </si>
  <si>
    <t>directie@freinetschooldepluim.be</t>
  </si>
  <si>
    <t>VAN STAPPEN LES</t>
  </si>
  <si>
    <t>Thielemans Veronique</t>
  </si>
  <si>
    <t>VAN DEN BULCK Nele</t>
  </si>
  <si>
    <t>directie@carolusmagnus.be</t>
  </si>
  <si>
    <t>Van de Gucht Didier</t>
  </si>
  <si>
    <t>JANNIS Nathalie</t>
  </si>
  <si>
    <t>Debuyst Tineke</t>
  </si>
  <si>
    <t>FRANCK Marc</t>
  </si>
  <si>
    <t>STENIER Bénédicte</t>
  </si>
  <si>
    <t>VAN INGELGOM Marinka</t>
  </si>
  <si>
    <t>MERTENS Machtelt</t>
  </si>
  <si>
    <t>CEYSSENS Ann</t>
  </si>
  <si>
    <t>Vander Cleyen Sylvia</t>
  </si>
  <si>
    <t>Marijke Vanroy</t>
  </si>
  <si>
    <t>Van Maelsaeke Greta</t>
  </si>
  <si>
    <t>Dedeurwaerder Jo</t>
  </si>
  <si>
    <t>Weyme Greet</t>
  </si>
  <si>
    <t>GOEGEBEUR An</t>
  </si>
  <si>
    <t>Vandendriessche Kristien</t>
  </si>
  <si>
    <t>MASSCHAELE Heidi</t>
  </si>
  <si>
    <t>secretariaat@nelliemelba.be</t>
  </si>
  <si>
    <t>JANSSENS Rita</t>
  </si>
  <si>
    <t>SMEKENS Greetje</t>
  </si>
  <si>
    <t>Van den Brulle Wim</t>
  </si>
  <si>
    <t>SANTY Nancy</t>
  </si>
  <si>
    <t>JACOBS Magda</t>
  </si>
  <si>
    <t>Speltincx Kurt</t>
  </si>
  <si>
    <t>Baudenelle Barbara</t>
  </si>
  <si>
    <t>LAENEN Erik</t>
  </si>
  <si>
    <t>EMBRECHTS Tine</t>
  </si>
  <si>
    <t>PAESEN Sonja</t>
  </si>
  <si>
    <t>SANTERMANS Greet</t>
  </si>
  <si>
    <t>WILLEMS Cindy</t>
  </si>
  <si>
    <t>Ketelslegers Trui</t>
  </si>
  <si>
    <t>Heijlen Jutta</t>
  </si>
  <si>
    <t>HUYBRECHTS Griet</t>
  </si>
  <si>
    <t>De Gendt Nell</t>
  </si>
  <si>
    <t>LOUARROUDI Mohamed</t>
  </si>
  <si>
    <t>DEVAERE Bart</t>
  </si>
  <si>
    <t>NIJS Liesbeth</t>
  </si>
  <si>
    <t>GILIS Kristof</t>
  </si>
  <si>
    <t>Meremans Catharina</t>
  </si>
  <si>
    <t>DEYAERT Erik</t>
  </si>
  <si>
    <t>Loots Christel</t>
  </si>
  <si>
    <t>sabine.claeys@kiempuntassenede.be</t>
  </si>
  <si>
    <t>Claeys Sabine</t>
  </si>
  <si>
    <t>Huijghe Rob</t>
  </si>
  <si>
    <t>Lenoir Astrid</t>
  </si>
  <si>
    <t>VRANKEN Diane</t>
  </si>
  <si>
    <t>WAMBACQ Leen</t>
  </si>
  <si>
    <t>MARGINET Isabelle</t>
  </si>
  <si>
    <t>VAN DE POEL Greet</t>
  </si>
  <si>
    <t>COURANT An</t>
  </si>
  <si>
    <t>SCHOTS Sven</t>
  </si>
  <si>
    <t>TOPALOGU Huda</t>
  </si>
  <si>
    <t>DIERICK Veerle</t>
  </si>
  <si>
    <t>Van Gorp Stef</t>
  </si>
  <si>
    <t>HENDERICKX Hilde</t>
  </si>
  <si>
    <t>RAMONI Moriano</t>
  </si>
  <si>
    <t>LISSENS Brigitte</t>
  </si>
  <si>
    <t>DEVOS Jan</t>
  </si>
  <si>
    <t>CLAES Raf</t>
  </si>
  <si>
    <t>FLAMING Niels</t>
  </si>
  <si>
    <t>BORGHS Sigurd</t>
  </si>
  <si>
    <t>Reyns Bert - Bréda Iris</t>
  </si>
  <si>
    <t>Onghenae Sven</t>
  </si>
  <si>
    <t>BOEY Winny</t>
  </si>
  <si>
    <t>DECRAMER Barbara</t>
  </si>
  <si>
    <t>CREEMERS Jorien</t>
  </si>
  <si>
    <t>WITTENBERG Sandrina</t>
  </si>
  <si>
    <t>de Mérodestraat 105</t>
  </si>
  <si>
    <t>info@basisschoolbalder.be</t>
  </si>
  <si>
    <t>LAGAST Kim</t>
  </si>
  <si>
    <t>Malfrere Hilde</t>
  </si>
  <si>
    <t>Decleyn Birgid</t>
  </si>
  <si>
    <t>Vrije Basisschool De Hoek</t>
  </si>
  <si>
    <t>VAN AERT Griet</t>
  </si>
  <si>
    <t>DESMET Mien</t>
  </si>
  <si>
    <t>VAN DIEST Hilde</t>
  </si>
  <si>
    <t>VRIJSEN Siegried</t>
  </si>
  <si>
    <t>UYTTENHOVE Joeri</t>
  </si>
  <si>
    <t>FORMESYN Pieter</t>
  </si>
  <si>
    <t>Jan De Vroe</t>
  </si>
  <si>
    <t>DEPPE Natalie</t>
  </si>
  <si>
    <t>Serrien Maria</t>
  </si>
  <si>
    <t>de Kriek Isabelle</t>
  </si>
  <si>
    <t>Inge Willem</t>
  </si>
  <si>
    <t>ROSSEAU Petra</t>
  </si>
  <si>
    <t>Vantomme Katlijn- Hautekeete Els</t>
  </si>
  <si>
    <t>Robberechts Koen</t>
  </si>
  <si>
    <t>Mombaers Stefaan</t>
  </si>
  <si>
    <t>De Coster Sien</t>
  </si>
  <si>
    <t>ROELANTS Claudia</t>
  </si>
  <si>
    <t>Bortels Hilde</t>
  </si>
  <si>
    <t>D'hont Tasja</t>
  </si>
  <si>
    <t>Huysmans Elly</t>
  </si>
  <si>
    <t>HELSEN Katrien</t>
  </si>
  <si>
    <t>COTTENJE Cindy</t>
  </si>
  <si>
    <t>VAN EYCK Birgit</t>
  </si>
  <si>
    <t>RUYS Simon</t>
  </si>
  <si>
    <t>Herteleer Ingrid</t>
  </si>
  <si>
    <t>WEEKERS Karl</t>
  </si>
  <si>
    <t>VAN DER HAEGEN Chris</t>
  </si>
  <si>
    <t>Moens Sven</t>
  </si>
  <si>
    <t>DRACHMAN Freya</t>
  </si>
  <si>
    <t>Geeraerts Vanessa</t>
  </si>
  <si>
    <t>Verbist Kristin</t>
  </si>
  <si>
    <t>VANPEE Kristel</t>
  </si>
  <si>
    <t>011-46.01.53</t>
  </si>
  <si>
    <t>MARTENS Quinten</t>
  </si>
  <si>
    <t>ROOSEMEYERS Lynn</t>
  </si>
  <si>
    <t>DE BELDER Karin</t>
  </si>
  <si>
    <t>Rits Iris</t>
  </si>
  <si>
    <t>VISSER Ietje</t>
  </si>
  <si>
    <t>SOONTJENS An</t>
  </si>
  <si>
    <t>Beck Luc</t>
  </si>
  <si>
    <t>VERLOO Wim</t>
  </si>
  <si>
    <t>JESPERS Barry</t>
  </si>
  <si>
    <t>Lieven Bauwensstraat 26</t>
  </si>
  <si>
    <t>SERGEANT Geertruid</t>
  </si>
  <si>
    <t>Vanwezemael Elke</t>
  </si>
  <si>
    <t>VAN DRIESSCHE Marie</t>
  </si>
  <si>
    <t>BUYSSCHAERT Barbara</t>
  </si>
  <si>
    <t>Geerolf Steven</t>
  </si>
  <si>
    <t>055-60.52.45</t>
  </si>
  <si>
    <t>De Herdt Michael</t>
  </si>
  <si>
    <t>BECU Anneleen</t>
  </si>
  <si>
    <t>De Smedt Griet</t>
  </si>
  <si>
    <t>DEMARBAIX Ilse</t>
  </si>
  <si>
    <t>Smedt Lynn</t>
  </si>
  <si>
    <t>COLPAERT Leslie</t>
  </si>
  <si>
    <t>HEYMANS Geert</t>
  </si>
  <si>
    <t>VAN TILBURG Joachim</t>
  </si>
  <si>
    <t>directie@steinerschooltervuren.be</t>
  </si>
  <si>
    <t>van Poelgeest Sietske</t>
  </si>
  <si>
    <t>Marissens Ludwig</t>
  </si>
  <si>
    <t>Veerle Malfroy</t>
  </si>
  <si>
    <t>VAN ASSCHE SJOUKE</t>
  </si>
  <si>
    <t>De Bodt Chris</t>
  </si>
  <si>
    <t>0485-68.86.93</t>
  </si>
  <si>
    <t>hannelore.ostyn@staho.be</t>
  </si>
  <si>
    <t>VBS Tabor Aalter-Brug</t>
  </si>
  <si>
    <t>Mouton Inge</t>
  </si>
  <si>
    <t>directie@xclstapsgewijs.be</t>
  </si>
  <si>
    <t>VAN DER BEEUREN Hilda</t>
  </si>
  <si>
    <t>CASTELEYN Bieke</t>
  </si>
  <si>
    <t>0497-54.52.71</t>
  </si>
  <si>
    <t>carmen.dalli@leefschooldewonderwijzer.be</t>
  </si>
  <si>
    <t>directie@freinetopstelten.be</t>
  </si>
  <si>
    <t>MACHIELS Beatrijs</t>
  </si>
  <si>
    <t>welkom@demuzehaacht.be</t>
  </si>
  <si>
    <t>URSI Marianne</t>
  </si>
  <si>
    <t>Meerman Kelly</t>
  </si>
  <si>
    <t>02-313.80.80</t>
  </si>
  <si>
    <t>directie@elaermans.be</t>
  </si>
  <si>
    <t>Declercq Veerle</t>
  </si>
  <si>
    <t>VOORDIJK Karolina</t>
  </si>
  <si>
    <t>Lange Akkerstraat 17_A</t>
  </si>
  <si>
    <t>info@desterrebloem.be</t>
  </si>
  <si>
    <t>De Dapper Ellen</t>
  </si>
  <si>
    <t>Van de Steen Ria</t>
  </si>
  <si>
    <t>015-51.26.44</t>
  </si>
  <si>
    <t>De Caluwe Esther</t>
  </si>
  <si>
    <t>. .</t>
  </si>
  <si>
    <t>055-38.94.89</t>
  </si>
  <si>
    <t>directiedestartruien@kluisbergen.be</t>
  </si>
  <si>
    <t>.VAN DE VELDE Trien</t>
  </si>
  <si>
    <t>Degreve Peter</t>
  </si>
  <si>
    <t>directie@vbsdeleeroase.be</t>
  </si>
  <si>
    <t>Pauwels Rebecca - Lejeune Sophie</t>
  </si>
  <si>
    <t>myriam.neirynck@nazareth.be</t>
  </si>
  <si>
    <t>055-47.00.05</t>
  </si>
  <si>
    <t>secretariaat@serafijnronse.be</t>
  </si>
  <si>
    <t>Vandewalle Didier</t>
  </si>
  <si>
    <t>dezwaan@scs-sinaai.be</t>
  </si>
  <si>
    <t>Veelaert Thais</t>
  </si>
  <si>
    <t>directie@de-schatkist.be</t>
  </si>
  <si>
    <t>Leirens Stefanie</t>
  </si>
  <si>
    <t>els.vanmencxel@sgkod.be</t>
  </si>
  <si>
    <t>Van Mencxel Els</t>
  </si>
  <si>
    <t>Spanhove Sara</t>
  </si>
  <si>
    <t>D'Hollander Tiny</t>
  </si>
  <si>
    <t>050-32.89.50</t>
  </si>
  <si>
    <t>Cottenjé Cindy</t>
  </si>
  <si>
    <t>info@hetleerbos.be</t>
  </si>
  <si>
    <t>Goossens Anne-Marieke - Gudders Els</t>
  </si>
  <si>
    <t>Van Delsen Anja</t>
  </si>
  <si>
    <t>PUT Heidi</t>
  </si>
  <si>
    <t>Gregoire Wendy</t>
  </si>
  <si>
    <t>0497-10.48.92</t>
  </si>
  <si>
    <t>Burgemeester Felix de Bethunelaa 4 bus A</t>
  </si>
  <si>
    <t>SEYNNAEVE Adelheid</t>
  </si>
  <si>
    <t>HERBOSCH Annemie</t>
  </si>
  <si>
    <t>Naam_IM</t>
  </si>
  <si>
    <t>VZW Katholiek Basisonderwijs Sledderlo Genk</t>
  </si>
  <si>
    <t>089-61.14.10</t>
  </si>
  <si>
    <t>gilbert.beckers@telenet.be</t>
  </si>
  <si>
    <t>Parochiaal Schoolcomite Opglabbeek vzw</t>
  </si>
  <si>
    <t>Oude Bergstraat 15</t>
  </si>
  <si>
    <t>089-85.59.45</t>
  </si>
  <si>
    <t>theo.creemers1@telenet.be</t>
  </si>
  <si>
    <t>Schoolcomite Sint-Gillis</t>
  </si>
  <si>
    <t>Vrij Katholiek Basisonderwijs Langemark</t>
  </si>
  <si>
    <t>bestuur@masj.be</t>
  </si>
  <si>
    <t>Vrije Katholieke Centrumscholen Oostrozebeke</t>
  </si>
  <si>
    <t>Ingelmunstersteenweg 99</t>
  </si>
  <si>
    <t>056-66.73.12</t>
  </si>
  <si>
    <t>kristiaan.blondeel@skynet.be</t>
  </si>
  <si>
    <t>Katholieke Basisschool Hunnegem</t>
  </si>
  <si>
    <t>Gasthuisstraat 100</t>
  </si>
  <si>
    <t>vzw Katholieke Scholen Heusden-Zolder</t>
  </si>
  <si>
    <t>secretariaat@kshz.be</t>
  </si>
  <si>
    <t>Vrij Onderwijs Sint-Jozef</t>
  </si>
  <si>
    <t>VZW College van de Paters Jozefieten</t>
  </si>
  <si>
    <t>info@collegemelle.be</t>
  </si>
  <si>
    <t>Sint-Jozefsinstituut VZW</t>
  </si>
  <si>
    <t>paul.janssenscj@gmail.com</t>
  </si>
  <si>
    <t>Bestuurscomite Vrije Scholen De Haan</t>
  </si>
  <si>
    <t>VZW Katholiek Basisonderwijs Geel-Bel</t>
  </si>
  <si>
    <t>vzw Schoolcomite BLO Klimop</t>
  </si>
  <si>
    <t>Kanjelstraat 1</t>
  </si>
  <si>
    <t>info@klimoptongeren.be</t>
  </si>
  <si>
    <t>vzw "Vrije Rudolf Steinerschool Aalst en vestigingen"</t>
  </si>
  <si>
    <t>vzw Basisschool Sint-Vincent Deftinge</t>
  </si>
  <si>
    <t>LIERDE</t>
  </si>
  <si>
    <t>vzw "Vrije Gesubsidieerde Basisschool van Sterrebeek"</t>
  </si>
  <si>
    <t>VZW Sint-Ursula Basisschool</t>
  </si>
  <si>
    <t>VZW "Katholiek Basisonderwijs Opoeteren"</t>
  </si>
  <si>
    <t>0494-71.55.09</t>
  </si>
  <si>
    <t>martine.luwel@uhasselt.be</t>
  </si>
  <si>
    <t>vzw "Sint-Vincentiusschool" Aaigem</t>
  </si>
  <si>
    <t>VZW 4 Winden - Basisschool</t>
  </si>
  <si>
    <t>directie@vierwinden.be</t>
  </si>
  <si>
    <t>vzw "Sint-Paulusschool"</t>
  </si>
  <si>
    <t>VZW Katholiek Onderwijs Brussel Annuntiaten</t>
  </si>
  <si>
    <t>016-39.91.21</t>
  </si>
  <si>
    <t>Katholiek Onderwijs Regio Halle Annuntiaten VZW</t>
  </si>
  <si>
    <t>secretariaat@ic.annuntiaten.be</t>
  </si>
  <si>
    <t>vzw "Katholiek Basisonderwijs Lindel-Holheide"</t>
  </si>
  <si>
    <t>corneliusschool@scarlet.be</t>
  </si>
  <si>
    <t>vzw "Katholiek Basisonderwijs Tongerlo-Bree"</t>
  </si>
  <si>
    <t>vzw "Klimop"</t>
  </si>
  <si>
    <t>vzw "Katholiek Basisonderwijs Lozen"</t>
  </si>
  <si>
    <t>Kempenstraat 13</t>
  </si>
  <si>
    <t>0497-47.09.76</t>
  </si>
  <si>
    <t>directie@deboomhutlozen.be</t>
  </si>
  <si>
    <t>vzw Katholiek Basisonderwijs Reppel</t>
  </si>
  <si>
    <t>Rozenstraat 5_A</t>
  </si>
  <si>
    <t>089-46.67.02</t>
  </si>
  <si>
    <t>1970pwinters@gmail.com</t>
  </si>
  <si>
    <t>vzw Basisschool De Kleine Prins</t>
  </si>
  <si>
    <t>VZW KOBA Metropool</t>
  </si>
  <si>
    <t>Nooitrust 4</t>
  </si>
  <si>
    <t>secretariaat@kobavzw.be</t>
  </si>
  <si>
    <t>vzw "Vrij Katholiek Basisonderwijs Koksijde - Oostduinkerke</t>
  </si>
  <si>
    <t>directie@deark-koksijde.be</t>
  </si>
  <si>
    <t>vzw "Vrij Katholiek Onderwijs"</t>
  </si>
  <si>
    <t>jjp.moerman@gmail.com</t>
  </si>
  <si>
    <t>"Vrij Katholiek Onderwijs Beselare en Zonnebeke,v.z.w."</t>
  </si>
  <si>
    <t>Ieperstraat 2_A</t>
  </si>
  <si>
    <t>VZW KOBA Noorderkempen</t>
  </si>
  <si>
    <t>VZW KOBArT</t>
  </si>
  <si>
    <t>KOBA Hoogstraten</t>
  </si>
  <si>
    <t>vzw De Brug - Katholieke Basisscholen Zwevegem en Sint-Lodewijk</t>
  </si>
  <si>
    <t>codiwim@sgdebrug.be</t>
  </si>
  <si>
    <t>vzw "Katholiek Lager OnderwijsKaulille"</t>
  </si>
  <si>
    <t>VZW KOBA NoordkANT</t>
  </si>
  <si>
    <t>KOBA Regio Heist-op-den-Berg - Lier</t>
  </si>
  <si>
    <t>afgevaardigdbestuurder@kobaheli.be</t>
  </si>
  <si>
    <t>VZW Diocesaan Schoolcomité Sint-Niklaas</t>
  </si>
  <si>
    <t>vzw "Katholiek Basisonderwijs Kinrooi"</t>
  </si>
  <si>
    <t>rene.veugelaers@myonline.be</t>
  </si>
  <si>
    <t>vzw "Katholieke Basisscholen V.I.K.T. Anzegem"</t>
  </si>
  <si>
    <t>vzw "Vrij Katholiek Basisonderwijs Zwevezele</t>
  </si>
  <si>
    <t>vzw "Vrije Katholieke Basisschool"</t>
  </si>
  <si>
    <t>vzw "Vrije Basisscholen Sint-Vincentius Deerlijk"</t>
  </si>
  <si>
    <t>056-71.16.91</t>
  </si>
  <si>
    <t>sabinemichiels@skynet.be</t>
  </si>
  <si>
    <t>VZW Vrije Basisschool Merksplas</t>
  </si>
  <si>
    <t>info@vbsmerksplas.be</t>
  </si>
  <si>
    <t>VZW Sint-Ludgardisschool Merksem</t>
  </si>
  <si>
    <t>johanvanstaeyen@slm.be</t>
  </si>
  <si>
    <t>Katholiek Onderwijs Geel-Kasterlee (KOGEKA)</t>
  </si>
  <si>
    <t>kogeka@kogeka.be</t>
  </si>
  <si>
    <t>VZW Basisonderwijs Zeebries</t>
  </si>
  <si>
    <t>codi@sgzeebries.be</t>
  </si>
  <si>
    <t>vzw "Kleuterschool De Zandkorrel"</t>
  </si>
  <si>
    <t>vzw "Dorpsschool Kester"</t>
  </si>
  <si>
    <t>directie@dorpsschoolkester.be</t>
  </si>
  <si>
    <t>VZW Vrije Basisschool Nazareth</t>
  </si>
  <si>
    <t>09-384.08.96</t>
  </si>
  <si>
    <t>vzw "Katholieke Vrije School Sint-Jozef Overmere"</t>
  </si>
  <si>
    <t>Burg. de Lausnaystraat 15</t>
  </si>
  <si>
    <t>vzw "Katholieke Scholen Machelen-aan-Leie"</t>
  </si>
  <si>
    <t>vzw Vrije Basisschool Sint-Theresia Anzegem</t>
  </si>
  <si>
    <t>Vichtsesteenweg 107</t>
  </si>
  <si>
    <t>vzw Katholiek Onderwijs Sint-Jan</t>
  </si>
  <si>
    <t>k.damman@telenet.be</t>
  </si>
  <si>
    <t>VZW Vrije Basisscholen Holebeke-Voormezele</t>
  </si>
  <si>
    <t>lene.sohier@sirh.be</t>
  </si>
  <si>
    <t>vzw "Vrije Basisschool Zerkegem - Snellegem"</t>
  </si>
  <si>
    <t>VZW KOBA ZuidkAnt</t>
  </si>
  <si>
    <t>Vlaamse Gemeenschapscommissie - Algemene Directie Onderwijs en Vorming</t>
  </si>
  <si>
    <t>Emile Jacqmainlaan 135</t>
  </si>
  <si>
    <t>02-563.04.50</t>
  </si>
  <si>
    <t>onderwijs.vorming@vgc.be</t>
  </si>
  <si>
    <t>VZW "Vrij Katholiek Onderwijs te Dendermonde - Grembergen"</t>
  </si>
  <si>
    <t>V.Z.W. De Torteltuin</t>
  </si>
  <si>
    <t>VZW Katholiek Onderwijs Wetteren</t>
  </si>
  <si>
    <t>V.Z.W. "Sint-Catharinascholen Sinaai"</t>
  </si>
  <si>
    <t>Dries 68</t>
  </si>
  <si>
    <t>09-348.58.34</t>
  </si>
  <si>
    <t>jef.rijckaert@skynet.be</t>
  </si>
  <si>
    <t>VZW Onderwijsinrichtingen van de Zusters der Christelijke Scholen Zuid-Antwerpen</t>
  </si>
  <si>
    <t>03-458.30.10</t>
  </si>
  <si>
    <t>ozcs.zuid-antwerpen@vorselaaroi.be</t>
  </si>
  <si>
    <t>VZW Zaventems Vrij Onderwijs</t>
  </si>
  <si>
    <t>Drossaard Van Ophemlaan 21</t>
  </si>
  <si>
    <t>02-721.22.41</t>
  </si>
  <si>
    <t>willy.verdoodt@skynet.be</t>
  </si>
  <si>
    <t>V.Z.W "Vrije Basisschool Wijgmaal"</t>
  </si>
  <si>
    <t>VZW Sint-Johannaschool</t>
  </si>
  <si>
    <t>info@sint-johanna.be</t>
  </si>
  <si>
    <t>VZW KOBA Zuiderkempen</t>
  </si>
  <si>
    <t>VZW Katholieke Basisschool Vlimmeren</t>
  </si>
  <si>
    <t>VZW "De Step"</t>
  </si>
  <si>
    <t>rvb@vzwdestep.be</t>
  </si>
  <si>
    <t>vzw "'t Soetekint - Levensboom"</t>
  </si>
  <si>
    <t>VZW Vlaams-Nederlandse Protestants-Christelijke Basisschool "Burgemeester Marnix"</t>
  </si>
  <si>
    <t>vzw Katholiek Basisonderwijs Tongeren</t>
  </si>
  <si>
    <t>012-20.10.11</t>
  </si>
  <si>
    <t>kbt.personeel@gmail.com</t>
  </si>
  <si>
    <t>vzw "Rudolf Steinerschool Brussel"</t>
  </si>
  <si>
    <t>Sint-Lukas Kunstschool Brussel</t>
  </si>
  <si>
    <t>voorzitter@sintlukas.brussels</t>
  </si>
  <si>
    <t>VZW Vrij Kleuter- en Lager Onderwijs Kuurne</t>
  </si>
  <si>
    <t>VZW "Vrij Katholiek Basisonderwijs De Wissel Opitter</t>
  </si>
  <si>
    <t>Schoolcomité Vrije Basisschool De Linde Achterbroek vzw</t>
  </si>
  <si>
    <t>VZW Schoolcomité Basisschool 'den Heuvel'</t>
  </si>
  <si>
    <t>directie@denheuvel.be</t>
  </si>
  <si>
    <t>vzw Katholiek Buitengewoon Onderwijs Maasland</t>
  </si>
  <si>
    <t>V.Z.W. "De Luchtballon"</t>
  </si>
  <si>
    <t>055-42.40.29</t>
  </si>
  <si>
    <t>directiedeluchtballon@telenet.be</t>
  </si>
  <si>
    <t>VZW Rinkrank</t>
  </si>
  <si>
    <t>directie@rinkrank.be</t>
  </si>
  <si>
    <t>VZW "Bestuurscomité Vrije Basisschool 't Boompje Stalhille"</t>
  </si>
  <si>
    <t>Levenslust VZW</t>
  </si>
  <si>
    <t>else.dewachter@levenslustvzw.be</t>
  </si>
  <si>
    <t>VZW Vlaams Nederlandse Protestants-Christelijke Basisschool Prinses Juliana</t>
  </si>
  <si>
    <t>VZW christelijke scholen Briljant</t>
  </si>
  <si>
    <t>Markt 13</t>
  </si>
  <si>
    <t>03-482.17.80</t>
  </si>
  <si>
    <t>van.deuren@zusters-berlaar.be</t>
  </si>
  <si>
    <t>vzw EDUGO Scholengroep</t>
  </si>
  <si>
    <t>Sint-Jozefstraat 8</t>
  </si>
  <si>
    <t>0473-21.81.50</t>
  </si>
  <si>
    <t>bestuur@edugo.be</t>
  </si>
  <si>
    <t>vzw Katholiek Onderwijs Dijle Demer</t>
  </si>
  <si>
    <t>info@kodid.be</t>
  </si>
  <si>
    <t>VZW Parociale Basisschool Oud Waterschei</t>
  </si>
  <si>
    <t>vzw Scholengemeenschap Ferdinand Verbiest</t>
  </si>
  <si>
    <t>0486-34.46.90</t>
  </si>
  <si>
    <t>baldvdk@sgfv.be</t>
  </si>
  <si>
    <t>VZW Vrije Basisschool Kozen-Wijer</t>
  </si>
  <si>
    <t>KOZEN</t>
  </si>
  <si>
    <t>VZW "De Klaproos"</t>
  </si>
  <si>
    <t>VZW Onze-Lieve-Vrouwinstituut Boom</t>
  </si>
  <si>
    <t>lucien.vanzwynsvoorde@olviboom.be</t>
  </si>
  <si>
    <t>VZW Tachkemoni</t>
  </si>
  <si>
    <t>03-287.00.71</t>
  </si>
  <si>
    <t>nicole.spruyt@tachkemoni.be</t>
  </si>
  <si>
    <t>vzw "De Linde" Katholiek Basisonderwijs Overpelt</t>
  </si>
  <si>
    <t>vzw Katholiek Basisonderwijs Kruisheren-Ursulinen Maaseik</t>
  </si>
  <si>
    <t>info@deboomgaard.org</t>
  </si>
  <si>
    <t>VZW Bais Chinuch</t>
  </si>
  <si>
    <t>VZW Vrij Orthopedagogisch Centrum De Rozenkrans</t>
  </si>
  <si>
    <t>Albert I Laan 54</t>
  </si>
  <si>
    <t>058-52.12.52</t>
  </si>
  <si>
    <t>VZW "Inrichtende macht Vrije Gemengde Basisschool St-Lambertus"</t>
  </si>
  <si>
    <t>Mechelsesteenweg 496</t>
  </si>
  <si>
    <t>02-759.47.22</t>
  </si>
  <si>
    <t>vandenhove.luc@telenet.be</t>
  </si>
  <si>
    <t>Katholieke Scholen Regio Gent-West</t>
  </si>
  <si>
    <t>VZW De Kruin</t>
  </si>
  <si>
    <t>vzw "Onze-Lieve-Vrouw"</t>
  </si>
  <si>
    <t>Nieuwplaats 2</t>
  </si>
  <si>
    <t>057-48.83.07</t>
  </si>
  <si>
    <t>GO! scholengroep Mechelen - Keerbergen - Heist-op-den-Berg</t>
  </si>
  <si>
    <t>algemeensecretariaat@sgrbrussel.be</t>
  </si>
  <si>
    <t>veerle.deschoesitter@sgr17.be</t>
  </si>
  <si>
    <t>GO! scholengroep Het leercollectief</t>
  </si>
  <si>
    <t>info@sgr21.be</t>
  </si>
  <si>
    <t>VZW Vrij Katholiek Onderwijs Maldegem</t>
  </si>
  <si>
    <t>nicole.de.smet@telenet.be</t>
  </si>
  <si>
    <t>V.Z.W. Katholieke BasisscholenKortrijk</t>
  </si>
  <si>
    <t>056-71.46.26</t>
  </si>
  <si>
    <t>VZW Katholieke Basisscholen Westhoek</t>
  </si>
  <si>
    <t>Izenbergestraat 133</t>
  </si>
  <si>
    <t>058-23.70.13</t>
  </si>
  <si>
    <t>suzy.duinslaeger@kustenpolder.be</t>
  </si>
  <si>
    <t>VZW Karel de Goede</t>
  </si>
  <si>
    <t>050-37.64.57</t>
  </si>
  <si>
    <t>info@karel-de-goede.be</t>
  </si>
  <si>
    <t>VZW Gesubsidieerde Vrije Basisschool School met de Bijbel Den akker</t>
  </si>
  <si>
    <t>bestuur@denakker.be</t>
  </si>
  <si>
    <t>VZW "De Kleine Reus"</t>
  </si>
  <si>
    <t>VZW Katholiek Onderwijs Stad Herentals</t>
  </si>
  <si>
    <t>014-24.70.81</t>
  </si>
  <si>
    <t>info@kosh.be</t>
  </si>
  <si>
    <t>VZW Ten Desselaer Lovenjoel</t>
  </si>
  <si>
    <t>jos.vaneygen@scarlet.be</t>
  </si>
  <si>
    <t>VZW Leuvense Katholieke Scholen aan de Dijle</t>
  </si>
  <si>
    <t>agnes_claeys@yahoo.com</t>
  </si>
  <si>
    <t>VZW Onderwijsinrichtingen Zusters der Christelijke Scholen Zuid-Kempen</t>
  </si>
  <si>
    <t>014-50.86.67</t>
  </si>
  <si>
    <t>greet.vermeire@onderwijsvorselaar.be</t>
  </si>
  <si>
    <t>VZW PoelbergOmmeland</t>
  </si>
  <si>
    <t>0472/68.28.93</t>
  </si>
  <si>
    <t>voorzitter@sbrt.be</t>
  </si>
  <si>
    <t>KITOS</t>
  </si>
  <si>
    <t>christel.viskens@colomaplus.be</t>
  </si>
  <si>
    <t>VZW Sint-Goedele Brussel</t>
  </si>
  <si>
    <t>VZW Inrichting De Ark</t>
  </si>
  <si>
    <t>INFO@SMDB-ARK.BE</t>
  </si>
  <si>
    <t>VZW Katholieke Basisscholen Regio Poperinge</t>
  </si>
  <si>
    <t>057-30.92.18</t>
  </si>
  <si>
    <t>secretariaat@kbrp.be</t>
  </si>
  <si>
    <t>VZW Katholiek Basisonderwijs Lokeren-Moerbeke-Waas</t>
  </si>
  <si>
    <t>09-348.13.00</t>
  </si>
  <si>
    <t>VZW Het Groene Lilare</t>
  </si>
  <si>
    <t>gvb.lilare@skynet.be</t>
  </si>
  <si>
    <t>VZW Inrichtende Macht Lucerna</t>
  </si>
  <si>
    <t>VZW De vijgenboom</t>
  </si>
  <si>
    <t>Kloosterstraat 18_A</t>
  </si>
  <si>
    <t>VZW Katholieke Basisscholen Schoten</t>
  </si>
  <si>
    <t>Verbertstraat 23</t>
  </si>
  <si>
    <t>03-644.55.86</t>
  </si>
  <si>
    <t>chris.vannoten@sg-kbs.be</t>
  </si>
  <si>
    <t>VZW Basisschool en Humaniora DvM</t>
  </si>
  <si>
    <t>info@dvmhumaniora.be</t>
  </si>
  <si>
    <t>VZW Onderwijsinrichtingen van de Zusters der Christelijke Scholen Noord-Kempen</t>
  </si>
  <si>
    <t>nico.mijnendonckx@onderwijsvorselaar.be</t>
  </si>
  <si>
    <t>VZW Onderwijsinrichtingen van de Zusters der Christelijke Scholen Midden-Kempen</t>
  </si>
  <si>
    <t>03-484.44.98</t>
  </si>
  <si>
    <t>VZW School Wiznitz</t>
  </si>
  <si>
    <t>VZW Katholiek Basis- en Secundair Onderwijs Ternat</t>
  </si>
  <si>
    <t>ludolongin@hotmail.com</t>
  </si>
  <si>
    <t>VZW Onderwijs Kindsheid Jesu Schoten</t>
  </si>
  <si>
    <t>schoolbestuur@campuskajee.be</t>
  </si>
  <si>
    <t>VZW Katholiek Onderwijs Mechelen en Omgeving</t>
  </si>
  <si>
    <t>Molenbergstraat 4</t>
  </si>
  <si>
    <t>015-27.10.02</t>
  </si>
  <si>
    <t>kurt.van.steenlandt@komo.be</t>
  </si>
  <si>
    <t>VZW Vrije Gesubsidieerde Basisschool Terkoest</t>
  </si>
  <si>
    <t>Koningsveldstraat 33</t>
  </si>
  <si>
    <t>011-31.65.25</t>
  </si>
  <si>
    <t>jean.cranshof@aveve.be</t>
  </si>
  <si>
    <t>Lamdeni VZW</t>
  </si>
  <si>
    <t>Freinetschool De Vier Tuinen VZW</t>
  </si>
  <si>
    <t>VZW School met de Bijbel Bilzen</t>
  </si>
  <si>
    <t>bestuur@tpiepelke.be</t>
  </si>
  <si>
    <t>VZW VBS Moorsledegem</t>
  </si>
  <si>
    <t>0495-30.03.71</t>
  </si>
  <si>
    <t>marniek.cnockaert@moorsledegem.be</t>
  </si>
  <si>
    <t>VZW Katholieke Basisschool van Zemst</t>
  </si>
  <si>
    <t>VZW Diensten- en Begeleidingscentrum Openluchtopvoeding</t>
  </si>
  <si>
    <t>Miksebaan 264</t>
  </si>
  <si>
    <t>03-633.98.50</t>
  </si>
  <si>
    <t>info@olo.be</t>
  </si>
  <si>
    <t>VZW Katholiek Onderwijs Beauvoorde</t>
  </si>
  <si>
    <t>Vinkemstraat 2</t>
  </si>
  <si>
    <t>058-29.90.37</t>
  </si>
  <si>
    <t>frans.terrie@gmail.com</t>
  </si>
  <si>
    <t>VZW Scholen Katrinahof</t>
  </si>
  <si>
    <t>VZW Katholieke Centrumscholen Genk</t>
  </si>
  <si>
    <t>VZW De Springplank School met de Bijbel</t>
  </si>
  <si>
    <t>vzw "Landelijke Steinerschool Munte"</t>
  </si>
  <si>
    <t>VZW Wondere Wereld</t>
  </si>
  <si>
    <t>vzw Vrije Rudolf SteinerschoolGent-De Teunisbloem</t>
  </si>
  <si>
    <t>ilsevanherrewege@gmail.com</t>
  </si>
  <si>
    <t>vzw De Wonder-wijzer</t>
  </si>
  <si>
    <t>Autonoom Gemeentebedrijf Stedelijk Onderwijs Antwerpen</t>
  </si>
  <si>
    <t>info@so.antwerpen.be</t>
  </si>
  <si>
    <t>VZW 't Speelscholeke</t>
  </si>
  <si>
    <t>Vereniging tot Steun en Inrichting van Protestants-Christelijk Onderwijs in de Agglomer atie Antwerpen</t>
  </si>
  <si>
    <t>VZW Sint-Lodewijk</t>
  </si>
  <si>
    <t>De Kade VZW</t>
  </si>
  <si>
    <t>050-47.25.45</t>
  </si>
  <si>
    <t>info@de-kade.be</t>
  </si>
  <si>
    <t>Gemeentebestuur van Schaarbeek</t>
  </si>
  <si>
    <t>Colignonplein 1</t>
  </si>
  <si>
    <t>02-240.32.02</t>
  </si>
  <si>
    <t>VZW De Duizendpoot</t>
  </si>
  <si>
    <t>0497-06.55.46</t>
  </si>
  <si>
    <t>leopold.carmen@skynet.be</t>
  </si>
  <si>
    <t>VZW "Katholiek Kleuter Onderwijs Kaulille</t>
  </si>
  <si>
    <t>VZW De Kleine Wereldburger</t>
  </si>
  <si>
    <t>03-297.91.28.</t>
  </si>
  <si>
    <t>rvb@dekleinewereldburger.be</t>
  </si>
  <si>
    <t>VZW 't Schommelbootje</t>
  </si>
  <si>
    <t>IQRA vzw</t>
  </si>
  <si>
    <t>Oudstrijdersstraat 9_F</t>
  </si>
  <si>
    <t>Ankerwijs vzw</t>
  </si>
  <si>
    <t>jan.cox@ankerwijs.be</t>
  </si>
  <si>
    <t>VZW De Kleine Wereld</t>
  </si>
  <si>
    <t>VZW School met de Bijbel De Schatkist</t>
  </si>
  <si>
    <t>Achille Detiennestraat 38</t>
  </si>
  <si>
    <t>02-245.25.12</t>
  </si>
  <si>
    <t>voorzitter.deschatkist@ipco.be</t>
  </si>
  <si>
    <t>VZW 2B2</t>
  </si>
  <si>
    <t>VZW Koningsdale</t>
  </si>
  <si>
    <t>057-61.10.97.</t>
  </si>
  <si>
    <t>IGNATIAANSE SCHOLEN ANTWERPEN</t>
  </si>
  <si>
    <t>Frankrijklei 77</t>
  </si>
  <si>
    <t>03-233.42.24</t>
  </si>
  <si>
    <t>ignasvzw@ignas.be</t>
  </si>
  <si>
    <t>VZW Ignatius scholen in Beweging</t>
  </si>
  <si>
    <t>0472-48.03.12</t>
  </si>
  <si>
    <t>eddy.vandevelde@ignatiusscholeninbeweging.be</t>
  </si>
  <si>
    <t>Lommelse Katholieke Basisscholen VZW</t>
  </si>
  <si>
    <t>info@lkb-net.be</t>
  </si>
  <si>
    <t>VZW De Winde</t>
  </si>
  <si>
    <t>rvb@buurtschooldewinde.be</t>
  </si>
  <si>
    <t>vzw N.I.V.O.</t>
  </si>
  <si>
    <t>03-775.86.94</t>
  </si>
  <si>
    <t>vzw Sint-Lievenspoort</t>
  </si>
  <si>
    <t>De Schoolsmidse vzw</t>
  </si>
  <si>
    <t>0493-18.79.58</t>
  </si>
  <si>
    <t>geert-aerts@dekasteeltuin.be</t>
  </si>
  <si>
    <t>Scola VZW</t>
  </si>
  <si>
    <t>nicole.viaene@scolanet.be</t>
  </si>
  <si>
    <t>vzw de Libel</t>
  </si>
  <si>
    <t>0499-39.13.59</t>
  </si>
  <si>
    <t>Zorg en onderwijs De Hagewinde</t>
  </si>
  <si>
    <t>09-337.89.00</t>
  </si>
  <si>
    <t>info@hagewinde.be</t>
  </si>
  <si>
    <t>VZW De Toverwijzer</t>
  </si>
  <si>
    <t>0485-51.85.61</t>
  </si>
  <si>
    <t>VZW De Witte Stamroos</t>
  </si>
  <si>
    <t>Ch. Cappellestraat 27</t>
  </si>
  <si>
    <t>vzw Katholiek Basisonderwijs Herzele</t>
  </si>
  <si>
    <t>bestuur@kboherzele.be</t>
  </si>
  <si>
    <t>Vrije Rudolf Steinerschool Kristoffel VZW</t>
  </si>
  <si>
    <t>02-688.14.80</t>
  </si>
  <si>
    <t>schoolbestuur@steinerschooltervuren.be</t>
  </si>
  <si>
    <t>Montessori Leuven vzw</t>
  </si>
  <si>
    <t>Wijnbergenstraat 26</t>
  </si>
  <si>
    <t>0477.38.84.67</t>
  </si>
  <si>
    <t>Gemeente Kruisem</t>
  </si>
  <si>
    <t>Markt 1</t>
  </si>
  <si>
    <t>09-333.71.34.</t>
  </si>
  <si>
    <t>info@kruisem.be</t>
  </si>
  <si>
    <t>Gemeente Lievegem</t>
  </si>
  <si>
    <t>Kasteeldreef 72</t>
  </si>
  <si>
    <t>09-396.23.00</t>
  </si>
  <si>
    <t>onthaal@lievegem.be</t>
  </si>
  <si>
    <t>Stad Deinze</t>
  </si>
  <si>
    <t>Brielstraat 2</t>
  </si>
  <si>
    <t>09-381.95.00</t>
  </si>
  <si>
    <t>info@deinze.be</t>
  </si>
  <si>
    <t>vzw De Ringelwikke Landelijke Steinerschool Ronse</t>
  </si>
  <si>
    <t>Gefusilleerdenlaan 27</t>
  </si>
  <si>
    <t>0486-53.42.26</t>
  </si>
  <si>
    <t>VZW Katholiek Basisonderwijs Guldenberg</t>
  </si>
  <si>
    <t>Rozenstraat 2</t>
  </si>
  <si>
    <t>0473-67.05.36</t>
  </si>
  <si>
    <t>info@guldenberg.be</t>
  </si>
  <si>
    <t>Vrij Onderwijs Regio Aalst vzw</t>
  </si>
  <si>
    <t>info@vora.be</t>
  </si>
  <si>
    <t>vzw Freinetschool De kleine helden</t>
  </si>
  <si>
    <t>Staalstraat 6</t>
  </si>
  <si>
    <t>0479-30.51.56</t>
  </si>
  <si>
    <t>Straal VZW</t>
  </si>
  <si>
    <t>Netelbroekstraat 1</t>
  </si>
  <si>
    <t>info@kindcentrumstraat.be</t>
  </si>
  <si>
    <t>VZW Het Leerbos</t>
  </si>
  <si>
    <t>Machelenstraat 35</t>
  </si>
  <si>
    <t>VZW Hartencollege</t>
  </si>
  <si>
    <t>Aalstersesteenweg 25</t>
  </si>
  <si>
    <t>schoolbestuur@hartencollege.be</t>
  </si>
  <si>
    <t>Provincie Vlaams-Brabant Directie Kenniseconomie - Dienst Onderwijs</t>
  </si>
  <si>
    <t>Provincieplein 1</t>
  </si>
  <si>
    <t>016-26.76.43</t>
  </si>
  <si>
    <t>Provinciebestuur Oost-Vlaanderen</t>
  </si>
  <si>
    <t>Gouvernementstraat 1</t>
  </si>
  <si>
    <t>kristel.de.boevere@oost-vlaanderen.be</t>
  </si>
  <si>
    <t>Provinciebestuur van Limburg</t>
  </si>
  <si>
    <t>Stad Brussel - Departement Openbaar Onderwijs</t>
  </si>
  <si>
    <t>Anspachlaan 6</t>
  </si>
  <si>
    <t>02-279.39.31</t>
  </si>
  <si>
    <t>Sandra.denies@brucity.education</t>
  </si>
  <si>
    <t>Gemeentebestuur van Sint-Joost-Ten-Node</t>
  </si>
  <si>
    <t>Sterrenkundelaan 13</t>
  </si>
  <si>
    <t>02-220.28.01</t>
  </si>
  <si>
    <t>Gemeentebestuur van Anderlecht</t>
  </si>
  <si>
    <t>Raadsplein 1</t>
  </si>
  <si>
    <t>02-558.08.88</t>
  </si>
  <si>
    <t>hdegeest@anderlecht.brussels</t>
  </si>
  <si>
    <t>Gemeentebestuur van Koekelberg</t>
  </si>
  <si>
    <t>Henri Vanhuffelplein 6</t>
  </si>
  <si>
    <t>02-412.14.08</t>
  </si>
  <si>
    <t>Gemeentebestuur van Sint-Agatha-Berchem</t>
  </si>
  <si>
    <t>Koning Albertlaan 33</t>
  </si>
  <si>
    <t>02-464.04.11</t>
  </si>
  <si>
    <t>Gemeentebestuur van Sint-Jans-Molenbeek</t>
  </si>
  <si>
    <t>Graaf van Vlaanderenstraat 20</t>
  </si>
  <si>
    <t>02-412.08.42</t>
  </si>
  <si>
    <t>openbaaronderwijs@molenbeek.irisnet.be</t>
  </si>
  <si>
    <t>Gemeentebestuur van Jette</t>
  </si>
  <si>
    <t>Wemmelse Steenweg 100</t>
  </si>
  <si>
    <t>02-423.13.70</t>
  </si>
  <si>
    <t>Gemeentebestuur van Evere</t>
  </si>
  <si>
    <t>S. Hoedemaekerssquare 10</t>
  </si>
  <si>
    <t>02-247.64.58</t>
  </si>
  <si>
    <t>Gemeentebestuur van Sint-Pieters-Woluwe</t>
  </si>
  <si>
    <t>Charles Thielemanslaan 93</t>
  </si>
  <si>
    <t>02-773.06.85</t>
  </si>
  <si>
    <t>Gemeentebestuur van Vorst</t>
  </si>
  <si>
    <t>Pastoorsstraat 2</t>
  </si>
  <si>
    <t>02-348.17.52</t>
  </si>
  <si>
    <t>Gemeentebestuur van Sint-Lambrechts-Woluwe</t>
  </si>
  <si>
    <t>Paul Hymanslaan 2</t>
  </si>
  <si>
    <t>02-774.36.89</t>
  </si>
  <si>
    <t>Gemeentebestuur van Herne</t>
  </si>
  <si>
    <t>Centrum 17</t>
  </si>
  <si>
    <t>02-397.11.50</t>
  </si>
  <si>
    <t>gemeentebestuur@herne.be</t>
  </si>
  <si>
    <t>Gemeentebestuur van Galmaarden</t>
  </si>
  <si>
    <t>Marktplein 17</t>
  </si>
  <si>
    <t>054-89.04.05</t>
  </si>
  <si>
    <t>onderwijs@galmaarden.be</t>
  </si>
  <si>
    <t>Gemeentebestuur van Bever</t>
  </si>
  <si>
    <t>Plaats 10</t>
  </si>
  <si>
    <t>054-58.89.25</t>
  </si>
  <si>
    <t>ann.sevenoo@bever-bievene.be</t>
  </si>
  <si>
    <t>Gemeentebestuur van Sint-Pieters-Leeuw</t>
  </si>
  <si>
    <t>Pastorijstraat 21</t>
  </si>
  <si>
    <t>02-371.22.11</t>
  </si>
  <si>
    <t>Gemeentebestuur van Drogenbos</t>
  </si>
  <si>
    <t>Grote Baan 222</t>
  </si>
  <si>
    <t>02-333.85.10</t>
  </si>
  <si>
    <t>spo@drogenbos.be</t>
  </si>
  <si>
    <t>Gemeentebestuur van Linkebeek</t>
  </si>
  <si>
    <t>Gemeenteplein 2</t>
  </si>
  <si>
    <t>02-359.93.21</t>
  </si>
  <si>
    <t>directie@linkebeek.be</t>
  </si>
  <si>
    <t>Gemeentebestuur van Sint-Genesius-Rode</t>
  </si>
  <si>
    <t>Dorpsstraat 46</t>
  </si>
  <si>
    <t>02-609.86.00</t>
  </si>
  <si>
    <t>Gemeentebestuur van Beersel</t>
  </si>
  <si>
    <t>Alsembergsteenweg 1046</t>
  </si>
  <si>
    <t>02-359.18.51</t>
  </si>
  <si>
    <t>Gemeentebestuur van Lennik</t>
  </si>
  <si>
    <t>Markt 18</t>
  </si>
  <si>
    <t>02-532.41.15</t>
  </si>
  <si>
    <t>Gemeentebestuur van Gooik</t>
  </si>
  <si>
    <t>Koekoekstraat 2</t>
  </si>
  <si>
    <t>02-532.41.56</t>
  </si>
  <si>
    <t>info@gooik.be</t>
  </si>
  <si>
    <t>Gemeentebestuur van Asse</t>
  </si>
  <si>
    <t>Gemeenteplein 1</t>
  </si>
  <si>
    <t>02-454.19.19</t>
  </si>
  <si>
    <t>Gemeentebestuur van Dilbeek</t>
  </si>
  <si>
    <t>02-451.68.00</t>
  </si>
  <si>
    <t>Gemeentebestuur van Ternat</t>
  </si>
  <si>
    <t>Gemeentehuisstraat 21</t>
  </si>
  <si>
    <t>02-451.45.45</t>
  </si>
  <si>
    <t>info@ternat.be</t>
  </si>
  <si>
    <t>Gemeentebestuur van Roosdaal</t>
  </si>
  <si>
    <t>Brusselstraat 15</t>
  </si>
  <si>
    <t>054-89.13.12</t>
  </si>
  <si>
    <t>onderwijs@roosdaal.be</t>
  </si>
  <si>
    <t>Gemeentebestuur van Liedekerke</t>
  </si>
  <si>
    <t>053-64.55.11</t>
  </si>
  <si>
    <t>Stadsbestuur van Vilvoorde</t>
  </si>
  <si>
    <t>Grote Markt ZN</t>
  </si>
  <si>
    <t>02-255.45.17</t>
  </si>
  <si>
    <t>Gemeentebestuur van Wemmel</t>
  </si>
  <si>
    <t>Dr. H. Folletlaan 28</t>
  </si>
  <si>
    <t>02-462.05.00</t>
  </si>
  <si>
    <t>info@wemmel.be</t>
  </si>
  <si>
    <t>Gemeentebestuur van Machelen</t>
  </si>
  <si>
    <t>Woluwestraat 1</t>
  </si>
  <si>
    <t>Gemeentebestuur van Grimbergen</t>
  </si>
  <si>
    <t>Prinsenstraat 3</t>
  </si>
  <si>
    <t>02-260.12.32</t>
  </si>
  <si>
    <t>gemeentebestuur@grimbergen.be</t>
  </si>
  <si>
    <t>Gemeentebestuur van Meise</t>
  </si>
  <si>
    <t>Tramlaan 8</t>
  </si>
  <si>
    <t>02-892.20.70</t>
  </si>
  <si>
    <t>onderwijs@meise.be</t>
  </si>
  <si>
    <t>Gemeentebestuur van Merchtem</t>
  </si>
  <si>
    <t>052-38.11.70</t>
  </si>
  <si>
    <t>info@merchtem.be</t>
  </si>
  <si>
    <t>Gemeentebestuur van Opwijk (Gemeentehuis GAC 2)</t>
  </si>
  <si>
    <t>Ringlaan 20</t>
  </si>
  <si>
    <t>052-36.51.11</t>
  </si>
  <si>
    <t>info@opwijk.be</t>
  </si>
  <si>
    <t>Gemeente Overijse</t>
  </si>
  <si>
    <t>Begijnhof 17</t>
  </si>
  <si>
    <t>02-687.60.40</t>
  </si>
  <si>
    <t>info@overijse.be</t>
  </si>
  <si>
    <t>Gemeentebestuur van Zaventem</t>
  </si>
  <si>
    <t>Diegemstraat 41</t>
  </si>
  <si>
    <t>02-717.89.01</t>
  </si>
  <si>
    <t>kim.flamen@zaventem.be</t>
  </si>
  <si>
    <t>Gemeentebestuur van Kraainem</t>
  </si>
  <si>
    <t>Arthur Dezangrélaan 17</t>
  </si>
  <si>
    <t>02-719.20.41</t>
  </si>
  <si>
    <t>info@kraainem.be</t>
  </si>
  <si>
    <t>Gemeentebestuur van Wezembeek-Oppem</t>
  </si>
  <si>
    <t>Witte-Dovenetellaan 3</t>
  </si>
  <si>
    <t>02-783.12.11</t>
  </si>
  <si>
    <t>Gemeentebestuur van Tervuren</t>
  </si>
  <si>
    <t>Markt 7_A</t>
  </si>
  <si>
    <t>02-766.52.01</t>
  </si>
  <si>
    <t>info@tervuren.be</t>
  </si>
  <si>
    <t>Gemeentebestuur van Kapellen</t>
  </si>
  <si>
    <t>Antwerpsesteenweg 130</t>
  </si>
  <si>
    <t>03-660.66.00</t>
  </si>
  <si>
    <t>Gemeentebestuur van Stabroek</t>
  </si>
  <si>
    <t>Dorpsstraat 99</t>
  </si>
  <si>
    <t>03-568.80.80</t>
  </si>
  <si>
    <t>Sandra.denis@stabroek.be</t>
  </si>
  <si>
    <t>Gemeentebestuur van Wijnegem</t>
  </si>
  <si>
    <t>Turnhoutsebaan 422</t>
  </si>
  <si>
    <t>03-288.21.10</t>
  </si>
  <si>
    <t>gemeente@wijnegem.be</t>
  </si>
  <si>
    <t>Gemeentebestuur van Brasschaat</t>
  </si>
  <si>
    <t>03-650.02.00</t>
  </si>
  <si>
    <t>onderwijs@brasschaat.be</t>
  </si>
  <si>
    <t>Gemeentebestuur van Malle</t>
  </si>
  <si>
    <t>Antwerpsesteenweg 246</t>
  </si>
  <si>
    <t>03-310.05.11</t>
  </si>
  <si>
    <t>Gemeentebestuur van Zoersel</t>
  </si>
  <si>
    <t>Handelslei 167</t>
  </si>
  <si>
    <t>03-298.00.00</t>
  </si>
  <si>
    <t>gemeente@zoersel.be</t>
  </si>
  <si>
    <t>Gemeentebestuur van Brecht</t>
  </si>
  <si>
    <t>Gemeentepark 1</t>
  </si>
  <si>
    <t>03-660.25.50</t>
  </si>
  <si>
    <t>gemeente@brecht.be</t>
  </si>
  <si>
    <t>Gemeentebestuur van Wuustwezel</t>
  </si>
  <si>
    <t>03-690.46.00</t>
  </si>
  <si>
    <t>gemeente@wuustwezel.be</t>
  </si>
  <si>
    <t>Gemeentebestuur van Kalmthout</t>
  </si>
  <si>
    <t>Kerkeneind 13</t>
  </si>
  <si>
    <t>03-620.22.00</t>
  </si>
  <si>
    <t>info@kalmthout.be</t>
  </si>
  <si>
    <t>Gemeentebestuur van Essen</t>
  </si>
  <si>
    <t>Heuvelplein 23</t>
  </si>
  <si>
    <t>03-670.01.30</t>
  </si>
  <si>
    <t>Gemeentebestuur van Borsbeek</t>
  </si>
  <si>
    <t>de Robianostraat 64</t>
  </si>
  <si>
    <t>03-320.94.00</t>
  </si>
  <si>
    <t>info@borsbeek.be</t>
  </si>
  <si>
    <t>Gemeentebestuur van Wommelgem</t>
  </si>
  <si>
    <t>Kaakstraat 2</t>
  </si>
  <si>
    <t>03-355.50.50</t>
  </si>
  <si>
    <t>info@wommelgem.be</t>
  </si>
  <si>
    <t>Gemeentebestuur van Ranst</t>
  </si>
  <si>
    <t>Gustaaf Peetersstraat 7</t>
  </si>
  <si>
    <t>03-485.79.69</t>
  </si>
  <si>
    <t>gemeente@ranst.be</t>
  </si>
  <si>
    <t>Gemeentebestuur van Schilde</t>
  </si>
  <si>
    <t>Brasschaatsebaan 30</t>
  </si>
  <si>
    <t>03-380.16.00</t>
  </si>
  <si>
    <t>Gemeentebestuur van Zandhoven</t>
  </si>
  <si>
    <t>Liersebaan 12</t>
  </si>
  <si>
    <t>03-484.30.20</t>
  </si>
  <si>
    <t>Gemeentebestuur van Nijlen</t>
  </si>
  <si>
    <t>03-410.02.31</t>
  </si>
  <si>
    <t>info@nijlen.be</t>
  </si>
  <si>
    <t>Gemeentebestuur van Herenthout</t>
  </si>
  <si>
    <t>Bouwelse Steenweg 8</t>
  </si>
  <si>
    <t>014-50.21.21</t>
  </si>
  <si>
    <t>info@herenthout.be</t>
  </si>
  <si>
    <t>Gemeentebestuur van Grobbendonk</t>
  </si>
  <si>
    <t>Boudewijnstraat 4</t>
  </si>
  <si>
    <t>014-51.10.20</t>
  </si>
  <si>
    <t>info@grobbendonk.be</t>
  </si>
  <si>
    <t>Gemeentebestuur van Vorselaar</t>
  </si>
  <si>
    <t>Markt 14</t>
  </si>
  <si>
    <t>014-50.11.01</t>
  </si>
  <si>
    <t>Gemeentebestuur van Turnhout</t>
  </si>
  <si>
    <t>Campus Blairon 200</t>
  </si>
  <si>
    <t>014-40.96.31</t>
  </si>
  <si>
    <t>onderwijs@turnhout.be</t>
  </si>
  <si>
    <t>Gemeentebestuur van Rijkevorsel</t>
  </si>
  <si>
    <t>Molenstraat 5</t>
  </si>
  <si>
    <t>03-340.00.00</t>
  </si>
  <si>
    <t>info@rijkevorsel.be</t>
  </si>
  <si>
    <t>Gemeentebestuur van Hoogstraten</t>
  </si>
  <si>
    <t>Vrijheid 149</t>
  </si>
  <si>
    <t>03-340.19.11</t>
  </si>
  <si>
    <t>info@hoogstraten.be</t>
  </si>
  <si>
    <t>Gemeentebestuur van Merksplas</t>
  </si>
  <si>
    <t>014-63.94.00</t>
  </si>
  <si>
    <t>Gemeentebestuur van Beerse</t>
  </si>
  <si>
    <t>Bisschopslaan 56</t>
  </si>
  <si>
    <t>014-61.19.71</t>
  </si>
  <si>
    <t>Gemeentebestuur van Vosselaar</t>
  </si>
  <si>
    <t>Cingel 7</t>
  </si>
  <si>
    <t>014-60.08.20</t>
  </si>
  <si>
    <t>Gemeentebestuur van Oud-Turnhout</t>
  </si>
  <si>
    <t>Dorp 31</t>
  </si>
  <si>
    <t>014-46.22.11</t>
  </si>
  <si>
    <t>info@oud-turnhout.be</t>
  </si>
  <si>
    <t>Gemeentebestuur van Arendonk</t>
  </si>
  <si>
    <t>Vrijheid 29</t>
  </si>
  <si>
    <t>014-40.90.61</t>
  </si>
  <si>
    <t>secretariaat@arendonk.be</t>
  </si>
  <si>
    <t>Gemeentebestuur van Ravels</t>
  </si>
  <si>
    <t>Gemeentelaan 60</t>
  </si>
  <si>
    <t>014-65.67.04</t>
  </si>
  <si>
    <t>info@ravels.be</t>
  </si>
  <si>
    <t>Gemeentebestuur van Mol</t>
  </si>
  <si>
    <t>Molenhoekstraat 2</t>
  </si>
  <si>
    <t>014-33.15.93</t>
  </si>
  <si>
    <t>onderwijs@gemeentemol.be</t>
  </si>
  <si>
    <t>Gemeentebestuur van Lille</t>
  </si>
  <si>
    <t>Rechtestraat 44</t>
  </si>
  <si>
    <t>014-88.20.10</t>
  </si>
  <si>
    <t>Gemeentebestuur van Olen</t>
  </si>
  <si>
    <t>Dorp 1</t>
  </si>
  <si>
    <t>014-27.95.01</t>
  </si>
  <si>
    <t>info@olen.be</t>
  </si>
  <si>
    <t>Stadsbestuur van Geel</t>
  </si>
  <si>
    <t>Werft 20</t>
  </si>
  <si>
    <t>014-56.64.01</t>
  </si>
  <si>
    <t>stedelijkonderwijs@geel.be</t>
  </si>
  <si>
    <t>Gemeentebestuur van Kasterlee</t>
  </si>
  <si>
    <t>014-85.00.01</t>
  </si>
  <si>
    <t>Gemeentebestuur van Retie</t>
  </si>
  <si>
    <t>Gemeentebestuur van Dessel</t>
  </si>
  <si>
    <t>Hannekestraat 1</t>
  </si>
  <si>
    <t>014-38.99.30</t>
  </si>
  <si>
    <t>secretariaat@dessel.be</t>
  </si>
  <si>
    <t>Gemeentebestuur van Balen</t>
  </si>
  <si>
    <t>Vredelaan 1</t>
  </si>
  <si>
    <t>014-74.40.40</t>
  </si>
  <si>
    <t>gemeentebestuur@balen.be</t>
  </si>
  <si>
    <t>Stadsbestuur van Mortsel</t>
  </si>
  <si>
    <t>03-444.17.17</t>
  </si>
  <si>
    <t>stad@mortsel.be</t>
  </si>
  <si>
    <t>Gemeentebestuur van Edegem</t>
  </si>
  <si>
    <t>03-289.26.50</t>
  </si>
  <si>
    <t>gemeentebestuur@edegem.be</t>
  </si>
  <si>
    <t>Gemeentebestuur van Boechout</t>
  </si>
  <si>
    <t>Heuvelstraat 91</t>
  </si>
  <si>
    <t>03-460.06.05</t>
  </si>
  <si>
    <t>info@boechout.be</t>
  </si>
  <si>
    <t>Gemeentebestuur van Hove</t>
  </si>
  <si>
    <t>Geelhandlaan 1</t>
  </si>
  <si>
    <t>03-460.33.34</t>
  </si>
  <si>
    <t>informatie@hove.be</t>
  </si>
  <si>
    <t>Gemeentebestuur van Lint</t>
  </si>
  <si>
    <t>03-460.13.33</t>
  </si>
  <si>
    <t>info@lint.be</t>
  </si>
  <si>
    <t>Gemeentebestuur van Kontich</t>
  </si>
  <si>
    <t>Gemeentebestuur van Rumst</t>
  </si>
  <si>
    <t>Koningin Astridplein 12</t>
  </si>
  <si>
    <t>03-880.00.11</t>
  </si>
  <si>
    <t>info@rumst.be</t>
  </si>
  <si>
    <t>Gemeentebestuur van Duffel</t>
  </si>
  <si>
    <t>Gemeentestraat 21</t>
  </si>
  <si>
    <t>015-31.12.02</t>
  </si>
  <si>
    <t>info@duffel.be</t>
  </si>
  <si>
    <t>Gemeentebestuur van Sint-Katelijne-Waver</t>
  </si>
  <si>
    <t>Lemanstraat 63</t>
  </si>
  <si>
    <t>015-30.50.00</t>
  </si>
  <si>
    <t>klaartje.marien@sintkatelijnewaver.be</t>
  </si>
  <si>
    <t>Gemeentebestuur van Berlaar</t>
  </si>
  <si>
    <t>03-410.19.00</t>
  </si>
  <si>
    <t>info@berlaar.be</t>
  </si>
  <si>
    <t>Gemeentebestuur van Hemiksem</t>
  </si>
  <si>
    <t>Sint-Bernardusabdij 1</t>
  </si>
  <si>
    <t>03-288.26.20</t>
  </si>
  <si>
    <t>afspraken@hemiksem.be</t>
  </si>
  <si>
    <t>Gemeentebestuur van Schelle</t>
  </si>
  <si>
    <t>Fabiolalaan 55</t>
  </si>
  <si>
    <t>03-871.98.30</t>
  </si>
  <si>
    <t>info@schelle.be</t>
  </si>
  <si>
    <t>Gemeentebestuur van Aartselaar</t>
  </si>
  <si>
    <t>Baron van Ertbornstraat 1</t>
  </si>
  <si>
    <t>03-870.16.11</t>
  </si>
  <si>
    <t>info@aartselaar.be</t>
  </si>
  <si>
    <t>Gemeentebestuur van Sint-Niklaas</t>
  </si>
  <si>
    <t>Grote Markt 1</t>
  </si>
  <si>
    <t>03-778.38.45</t>
  </si>
  <si>
    <t>Gemeentebestuur van Beveren</t>
  </si>
  <si>
    <t>onderwijs@beveren.be</t>
  </si>
  <si>
    <t>Gemeentebestuur van Kruibeke</t>
  </si>
  <si>
    <t>O.L.Vrouwplein 18_19</t>
  </si>
  <si>
    <t>03-740.02.10</t>
  </si>
  <si>
    <t>burgemeester@kruibeke.be</t>
  </si>
  <si>
    <t>Gemeentebestuur van Sint-Gillis-Waas</t>
  </si>
  <si>
    <t>Burgemeester Omer De Meyplein 1</t>
  </si>
  <si>
    <t>03-727.17.00</t>
  </si>
  <si>
    <t>Gemeentebestuur van Bonheiden</t>
  </si>
  <si>
    <t>Jacques Morrensplein 10</t>
  </si>
  <si>
    <t>015-50.28.00</t>
  </si>
  <si>
    <t>Gemeentebestuur van Haacht</t>
  </si>
  <si>
    <t>Wespelaarsesteenweg 85</t>
  </si>
  <si>
    <t>016-26.94.10</t>
  </si>
  <si>
    <t>Gemeentebestuur van Keerbergen</t>
  </si>
  <si>
    <t>Gemeenteplein 10</t>
  </si>
  <si>
    <t>015-50.90.11</t>
  </si>
  <si>
    <t>secretariaat@keerbergen.be</t>
  </si>
  <si>
    <t>Gemeentebestuur van Londerzeel</t>
  </si>
  <si>
    <t>Brusselsestraat 25</t>
  </si>
  <si>
    <t>052-30.36.16</t>
  </si>
  <si>
    <t>info@londerzeel.be</t>
  </si>
  <si>
    <t>Gemeentebestuur van Kapelle-Op-Den-Bos</t>
  </si>
  <si>
    <t>Marktplein 29</t>
  </si>
  <si>
    <t>015-71.23.71</t>
  </si>
  <si>
    <t>Gemeentebestuur van Zemst</t>
  </si>
  <si>
    <t>De Griet 1</t>
  </si>
  <si>
    <t>015-62.71.71</t>
  </si>
  <si>
    <t>gemeente@zemst.be</t>
  </si>
  <si>
    <t>Gemeentebestuur van Boortmeerbeek</t>
  </si>
  <si>
    <t>015-51.11.45</t>
  </si>
  <si>
    <t>Gemeentebestuur van Leuven</t>
  </si>
  <si>
    <t>Professor Van Overstraetenplein 1</t>
  </si>
  <si>
    <t>denise.Vandevoort@Leuven.be</t>
  </si>
  <si>
    <t>Gemeentebestuur van Herent</t>
  </si>
  <si>
    <t>Spoorwegstraat 6</t>
  </si>
  <si>
    <t>astrid.pollers@herent.be</t>
  </si>
  <si>
    <t>Gemeentebestuur van Oud-Heverlee</t>
  </si>
  <si>
    <t>Gemeentestraat 2</t>
  </si>
  <si>
    <t>VAALBEEK</t>
  </si>
  <si>
    <t>016-38.88.00</t>
  </si>
  <si>
    <t>onderwijs@oud-heverlee.be</t>
  </si>
  <si>
    <t>Gemeentebestuur van Bierbeek</t>
  </si>
  <si>
    <t>Speelpleinstraat 8</t>
  </si>
  <si>
    <t>016-46.01.75</t>
  </si>
  <si>
    <t>Gemeentebestuur van Huldenberg</t>
  </si>
  <si>
    <t>02-688.30.40</t>
  </si>
  <si>
    <t>Gemeentebestuur van Bertem</t>
  </si>
  <si>
    <t>Tervuursesteenweg 178</t>
  </si>
  <si>
    <t>016-49.99.99</t>
  </si>
  <si>
    <t>gemeentebestuur@bertem.be</t>
  </si>
  <si>
    <t>Gemeentebestuur van Kortenberg</t>
  </si>
  <si>
    <t>Dr. V. De Walsplein . 30</t>
  </si>
  <si>
    <t>02-755.22.22</t>
  </si>
  <si>
    <t>Gemeentebestuur van Steenokkerzeel</t>
  </si>
  <si>
    <t>Orchideeënlaan 17</t>
  </si>
  <si>
    <t>02-254.19.13</t>
  </si>
  <si>
    <t>info@steenokkerzeel.be</t>
  </si>
  <si>
    <t>Gemeentebestuur van Kampenhout</t>
  </si>
  <si>
    <t>Gemeentehuisstraat 16</t>
  </si>
  <si>
    <t>016-65.99.11</t>
  </si>
  <si>
    <t>secretariaat@kampenhout.be</t>
  </si>
  <si>
    <t>Gemeentebestuur van Heist-Op-Den-Berg</t>
  </si>
  <si>
    <t>Kerkplein 17</t>
  </si>
  <si>
    <t>015-22.86.50</t>
  </si>
  <si>
    <t>info@heist-op-den-berg.be</t>
  </si>
  <si>
    <t>Gemeentebestuur van Rotselaar</t>
  </si>
  <si>
    <t>Provinciebaan 20</t>
  </si>
  <si>
    <t>016-61.63.11</t>
  </si>
  <si>
    <t>info@rotselaar.be</t>
  </si>
  <si>
    <t>Gemeentebestuur van Begijnendijk</t>
  </si>
  <si>
    <t>Kerkplein 5</t>
  </si>
  <si>
    <t>016-53.01.80</t>
  </si>
  <si>
    <t>Gemeentebestuur van Hulshout</t>
  </si>
  <si>
    <t>Prof. Dr. Vital Celenplein 2</t>
  </si>
  <si>
    <t>015-22.40.11</t>
  </si>
  <si>
    <t>info@hulshout.be</t>
  </si>
  <si>
    <t>Gemeentebestuur van Westerlo</t>
  </si>
  <si>
    <t>Boerenkrijglaan 61</t>
  </si>
  <si>
    <t>014-54.75.75</t>
  </si>
  <si>
    <t>info@westerlo.be</t>
  </si>
  <si>
    <t>Gemeentebestuur van Holsbeek</t>
  </si>
  <si>
    <t>Dutselstraat 15</t>
  </si>
  <si>
    <t>016-62.95.05</t>
  </si>
  <si>
    <t>Gemeentebestuur van Lubbeek</t>
  </si>
  <si>
    <t>Gellenberg 16</t>
  </si>
  <si>
    <t>016-47.97.00</t>
  </si>
  <si>
    <t>Gemeentebestuur van Aarschot</t>
  </si>
  <si>
    <t>Ten Drossaarde 1</t>
  </si>
  <si>
    <t>016-55.04.11</t>
  </si>
  <si>
    <t>onderwijs@aarschot.be</t>
  </si>
  <si>
    <t>Gemeentebestuur van Bekkevoort</t>
  </si>
  <si>
    <t>Eugeen Coolsstraat 17</t>
  </si>
  <si>
    <t>013-46.05.60</t>
  </si>
  <si>
    <t>Gemeentebestuur van Scherpenheuvel-Zichem</t>
  </si>
  <si>
    <t>013-35.24.00</t>
  </si>
  <si>
    <t>Gemeentebestuur van Diest</t>
  </si>
  <si>
    <t>013-31.21.21</t>
  </si>
  <si>
    <t>Gemeentebestuur van Hoegaarden</t>
  </si>
  <si>
    <t>016-76.81.80</t>
  </si>
  <si>
    <t>Gemeentebestuur Linter</t>
  </si>
  <si>
    <t>Helen-Bosstraat 43</t>
  </si>
  <si>
    <t>LINTER</t>
  </si>
  <si>
    <t>011-78.91.30</t>
  </si>
  <si>
    <t>Gemeentebestuur van Boutersem</t>
  </si>
  <si>
    <t>Neervelpsestraat 11</t>
  </si>
  <si>
    <t>016-72.10.73</t>
  </si>
  <si>
    <t>Gemeentebestuur van Glabbeek</t>
  </si>
  <si>
    <t>Grotestraat 33</t>
  </si>
  <si>
    <t>016-77.29.29</t>
  </si>
  <si>
    <t>Gemeentebestuur van Zoutleeuw</t>
  </si>
  <si>
    <t>Aen Den Hoorn 1</t>
  </si>
  <si>
    <t>011-94.90.70</t>
  </si>
  <si>
    <t>Gemeentebestuur van Kortenaken</t>
  </si>
  <si>
    <t>Dorpsplein 35</t>
  </si>
  <si>
    <t>Gemeentebestuur van Halen</t>
  </si>
  <si>
    <t>013-61.81.20</t>
  </si>
  <si>
    <t>Gemeentebestuur van Hasselt</t>
  </si>
  <si>
    <t>Limburgplein 11</t>
  </si>
  <si>
    <t>011-23.90.00</t>
  </si>
  <si>
    <t>onderwijs@hasselt.be</t>
  </si>
  <si>
    <t>Gemeentebestuur van Houthalen-Helchteren</t>
  </si>
  <si>
    <t>Pastorijstraat 30</t>
  </si>
  <si>
    <t>011-49.20.57</t>
  </si>
  <si>
    <t>onderwijs@houthalen-helchteren.be</t>
  </si>
  <si>
    <t>Gemeentebestuur van Heusden-Zolder</t>
  </si>
  <si>
    <t>Heldenplein 1</t>
  </si>
  <si>
    <t>011-80.80.80</t>
  </si>
  <si>
    <t>Gemeentebestuur van Hechtel-Eksel</t>
  </si>
  <si>
    <t>Don Boscostraat 5</t>
  </si>
  <si>
    <t>011-73.40.37</t>
  </si>
  <si>
    <t>Gemeentebestuur van Diepenbeek</t>
  </si>
  <si>
    <t>089-62.94.31</t>
  </si>
  <si>
    <t>Gemeentebestuur van Maasmechelen</t>
  </si>
  <si>
    <t>Heirstraat 239</t>
  </si>
  <si>
    <t>Gemeentebestuur van Dilsen</t>
  </si>
  <si>
    <t>Europalaan 25</t>
  </si>
  <si>
    <t>089-79.08.00</t>
  </si>
  <si>
    <t>info@dilsen-stokkem.be</t>
  </si>
  <si>
    <t>Gemeentebestuur van As</t>
  </si>
  <si>
    <t>089-39.10.00</t>
  </si>
  <si>
    <t>Gemeentebestuur van Kinrooi</t>
  </si>
  <si>
    <t>Breeërsteenweg 146</t>
  </si>
  <si>
    <t>089-70.03.00</t>
  </si>
  <si>
    <t>info@kinrooi.be</t>
  </si>
  <si>
    <t>Gemeentebestuur van Tongeren</t>
  </si>
  <si>
    <t>Maastrichterstraat 10</t>
  </si>
  <si>
    <t>012-80.00.00</t>
  </si>
  <si>
    <t>Gemeentebestuur van Kortessem</t>
  </si>
  <si>
    <t>Kerkplein 11</t>
  </si>
  <si>
    <t>011-37.91.40</t>
  </si>
  <si>
    <t>Gemeentebestuur van Hoeselt</t>
  </si>
  <si>
    <t>Dorpsstraat 17</t>
  </si>
  <si>
    <t>089-51.03.10</t>
  </si>
  <si>
    <t>info@hoeselt.be</t>
  </si>
  <si>
    <t>Gemeentebestuur van Bilzen</t>
  </si>
  <si>
    <t>Deken Paquayplein 1</t>
  </si>
  <si>
    <t>089-51.92.00</t>
  </si>
  <si>
    <t>info@bilzen.be</t>
  </si>
  <si>
    <t>Gemeentebestuur van Lanaken</t>
  </si>
  <si>
    <t>Jan Rosierlaan 1</t>
  </si>
  <si>
    <t>Gemeentebestuur van Riemst</t>
  </si>
  <si>
    <t>Maastrichtersteenweg 2_B</t>
  </si>
  <si>
    <t>012-44.03.00</t>
  </si>
  <si>
    <t>Gemeentebestuur van Nieuwerkerken</t>
  </si>
  <si>
    <t>Kerkstraat 113</t>
  </si>
  <si>
    <t>011-48.03.60</t>
  </si>
  <si>
    <t>info@nieuwerkerken.be</t>
  </si>
  <si>
    <t>Gemeentebestuur van Alken</t>
  </si>
  <si>
    <t>Hoogdorpsstraat 38</t>
  </si>
  <si>
    <t>011-59.99.59</t>
  </si>
  <si>
    <t>gemeentebestuur@alken.be</t>
  </si>
  <si>
    <t>Gemeentebestuur van Heers</t>
  </si>
  <si>
    <t>Paardskerkhofstraat 20</t>
  </si>
  <si>
    <t>011-48.01.01</t>
  </si>
  <si>
    <t>Stadsbestuur van Lommel</t>
  </si>
  <si>
    <t>Hertog Janplein 1</t>
  </si>
  <si>
    <t>011-39.97.99</t>
  </si>
  <si>
    <t>Gemeentebestuur van Lummen</t>
  </si>
  <si>
    <t>Gemeenteplein 13</t>
  </si>
  <si>
    <t>013-39.05.90</t>
  </si>
  <si>
    <t>Gemeentebestuur van Beringen</t>
  </si>
  <si>
    <t>Mijnschoolstraat 88</t>
  </si>
  <si>
    <t>011-43.02.11</t>
  </si>
  <si>
    <t>Gemeentebestuur van Meerhout</t>
  </si>
  <si>
    <t>014-24.99.20</t>
  </si>
  <si>
    <t>info@meerhout.be</t>
  </si>
  <si>
    <t>Gemeentebestuur van Laakdal</t>
  </si>
  <si>
    <t>013-67.01.10</t>
  </si>
  <si>
    <t>info@laakdal.be</t>
  </si>
  <si>
    <t>VZW"Sint-Jorisbasisschool"</t>
  </si>
  <si>
    <t>VZW"Katholiek Onderwijs Brussel-Noord"</t>
  </si>
  <si>
    <t>02-268.04.26</t>
  </si>
  <si>
    <t>kobn.secretariaat@gmail.com</t>
  </si>
  <si>
    <t>VZW"Erasmuscollege"</t>
  </si>
  <si>
    <t>VZW"Vrije Katholieke School Schaarbeek-Noord"</t>
  </si>
  <si>
    <t>VZW"Instituut van de Heilige Familie te Schaarbeek"</t>
  </si>
  <si>
    <t>VZW "N.K.O. Brussel N.O."</t>
  </si>
  <si>
    <t>VZW Scheppers Anderlecht</t>
  </si>
  <si>
    <t>onderwijsdienst@victor-scheppers.org</t>
  </si>
  <si>
    <t>VZW"Vrije Katholieke Scholen Anderlecht"</t>
  </si>
  <si>
    <t>Naamsesteenweg 335</t>
  </si>
  <si>
    <t>016-39.91.20</t>
  </si>
  <si>
    <t>VZW "Bestuurscomité van de Nederlandstalige Katholieke Scholen van St-Agatha-Berchem"</t>
  </si>
  <si>
    <t>raad.van.bestuur@al-jo.com</t>
  </si>
  <si>
    <t>VZW Onze-Lieve-Vrouw Sint-Jozef</t>
  </si>
  <si>
    <t>VZW"Heilig Hart van Maria-Instituut"</t>
  </si>
  <si>
    <t>Oud-Strijderslaan 61_B</t>
  </si>
  <si>
    <t>VZW Don Bosco Onderwijscentrum</t>
  </si>
  <si>
    <t>Don Boscolaan 15</t>
  </si>
  <si>
    <t>016-29.00.48</t>
  </si>
  <si>
    <t>secretariaat@dboc.be</t>
  </si>
  <si>
    <t>VZW Lutgardisscholen-Brussel</t>
  </si>
  <si>
    <t>Zandgroeflaan 6</t>
  </si>
  <si>
    <t>0470-64.02.97</t>
  </si>
  <si>
    <t>daniel.poelman@diomb.be</t>
  </si>
  <si>
    <t>VZW"Katholiek Onderwijs Zonien"</t>
  </si>
  <si>
    <t>directie@de_wemelweide.be</t>
  </si>
  <si>
    <t>VZW"Parochiescholen Sint-Jozef en Sint-Vincentius Ukkel"</t>
  </si>
  <si>
    <t>fredconvent@hotmail.com</t>
  </si>
  <si>
    <t>VZW"Schoolcomite van de Parochiale Scholen van Calevoet"</t>
  </si>
  <si>
    <t>02-381.19.32</t>
  </si>
  <si>
    <t>dirk.baekeland@telenet.be</t>
  </si>
  <si>
    <t>VZW"Schoolcomite Nederlandstalige Sint-Augustinusschool te Vorst-Brussel"</t>
  </si>
  <si>
    <t>marcel.gevers@skynet.be</t>
  </si>
  <si>
    <t>VZW"Parkschoolcomite"</t>
  </si>
  <si>
    <t>VZW"Schoolcomite Sint-Jozef-Kapelleveld"</t>
  </si>
  <si>
    <t>VZW Vrij Katholiek Onderwijs " De Bloesem" Herne</t>
  </si>
  <si>
    <t>VZW"Schoolcomite Middenhut"</t>
  </si>
  <si>
    <t>VZW Scheppers Alsemberg</t>
  </si>
  <si>
    <t>0479/911.922</t>
  </si>
  <si>
    <t>luc.dekelver@scheppers.be</t>
  </si>
  <si>
    <t>VZW" Schoolbestuur A.M.B. Ave-Mariabasisschool"</t>
  </si>
  <si>
    <t>info@ambvleznbeek.be</t>
  </si>
  <si>
    <t>vzw "Sint-Amandusschool"</t>
  </si>
  <si>
    <t>Weverstraat 63</t>
  </si>
  <si>
    <t>0497-27.18.94</t>
  </si>
  <si>
    <t>VZW"Katholieke Basisscholen Liedekerke"</t>
  </si>
  <si>
    <t>053-66.87.64</t>
  </si>
  <si>
    <t>andre.dewolf@skynet.be</t>
  </si>
  <si>
    <t>VZW Sint-Gabriëlcollege</t>
  </si>
  <si>
    <t>freddy.librecht@skynet.be</t>
  </si>
  <si>
    <t>VZW Katholiek Onderwijs St.Jan Teralfene</t>
  </si>
  <si>
    <t>renaat.konings@gmail.com</t>
  </si>
  <si>
    <t>VZW KO Vilvoorde-Machelen-Diegem-K.O.V.</t>
  </si>
  <si>
    <t>02-257.10.49</t>
  </si>
  <si>
    <t>info@kov.be</t>
  </si>
  <si>
    <t>VZW"Vrij Katholiek Onderwijs van de Gemeente Merchtem"</t>
  </si>
  <si>
    <t>052-37.26.47</t>
  </si>
  <si>
    <t>fonsheyvaert@hotmail.com</t>
  </si>
  <si>
    <t>VZW"Schoolcomite Sint-Vincentius"</t>
  </si>
  <si>
    <t>Heerbaan 25</t>
  </si>
  <si>
    <t>052-35.86.32</t>
  </si>
  <si>
    <t>willy.price@skynet.be</t>
  </si>
  <si>
    <t>VZW Heilig Hartcollege Tervuren</t>
  </si>
  <si>
    <t>VZW"Schoolcomite van de Heilige Drievuldigheid en van Sint-Joris"</t>
  </si>
  <si>
    <t>vrijebasisschool.wo@gmail.com</t>
  </si>
  <si>
    <t>VZW De Broeders van Scheppers Sint-Eligiusinstituut te Antwerpen</t>
  </si>
  <si>
    <t>03-217.42.44</t>
  </si>
  <si>
    <t>L.dekelver@scheppersinstituut.be</t>
  </si>
  <si>
    <t>VZW Schoolcomite Sint-Henricus</t>
  </si>
  <si>
    <t>schoolbestuur@sint-henricus.be</t>
  </si>
  <si>
    <t>VZW Sint-Ludgardisschool Antwerpen</t>
  </si>
  <si>
    <t>basisschool@stludgardis.be</t>
  </si>
  <si>
    <t>VZW Centraal Katholiek Schoolcomite van Antwerpen</t>
  </si>
  <si>
    <t>VZW Schoolcomité Benoth Jerusalem</t>
  </si>
  <si>
    <t>Van Immerseelstraat 25_33</t>
  </si>
  <si>
    <t>Jesode-Hatora-Beth-Jacob Scholen - Inrichtende Macht</t>
  </si>
  <si>
    <t>Lange Van Ruusbroecstraat 12_34</t>
  </si>
  <si>
    <t>VZW Sint-Lievenscollege</t>
  </si>
  <si>
    <t>slc@slca.be</t>
  </si>
  <si>
    <t>VZW Yavne</t>
  </si>
  <si>
    <t>VZW Bais Rachel</t>
  </si>
  <si>
    <t>VZW Katholiek Onderwijs Deurne(Antwerpen)</t>
  </si>
  <si>
    <t>03-385.92.18</t>
  </si>
  <si>
    <t>kris.bernaerts@sgkod.be</t>
  </si>
  <si>
    <t>VZW Openluchtscholen Sint-Ludgardis</t>
  </si>
  <si>
    <t>VZW Sint-Michielscollege</t>
  </si>
  <si>
    <t>VZW Stella Matutina</t>
  </si>
  <si>
    <t>VZW Schoolbestuur Sterbos voorOpvoeding en Onderwijs</t>
  </si>
  <si>
    <t>Nieuwmoerse Steenweg 80</t>
  </si>
  <si>
    <t>rita@huisartssterbos.be</t>
  </si>
  <si>
    <t>VZW Vrije Basisschool Zonnekind</t>
  </si>
  <si>
    <t>VZW Basisschool Sint-Jozef Heide</t>
  </si>
  <si>
    <t>VZW KOBA Voorkempen</t>
  </si>
  <si>
    <t>VZW Onderwijsinrichtingen van de Zusters der Christelijke Scholen West-Brabant</t>
  </si>
  <si>
    <t>Paul Jansonstraat 57</t>
  </si>
  <si>
    <t>02-478.82.24</t>
  </si>
  <si>
    <t>j.eliat@vorselaaroi.be</t>
  </si>
  <si>
    <t>VZW Instituut van het Heilig Graf</t>
  </si>
  <si>
    <t>VZW Sint-Jozefcollege Turnhout</t>
  </si>
  <si>
    <t>VZW Katholiek Onderwijs Oud-Turnhout</t>
  </si>
  <si>
    <t>tine.dierckx@sg.schot.be</t>
  </si>
  <si>
    <t>VZW Katholiek Onderwijs Mol</t>
  </si>
  <si>
    <t>014-32.18.56</t>
  </si>
  <si>
    <t>VZW Rudolf Steinerscholen Kempen</t>
  </si>
  <si>
    <t>VZW Altena Instituut</t>
  </si>
  <si>
    <t>VZW Onze-Lieve-Vrouwinstituut</t>
  </si>
  <si>
    <t>secretariaat@pulhof-ks.be</t>
  </si>
  <si>
    <t>Steinerschool Antwerpen basisscholen</t>
  </si>
  <si>
    <t>VZW Schoolbestuur Neerlandschool</t>
  </si>
  <si>
    <t>03-736.61.76</t>
  </si>
  <si>
    <t>jurgen.bestuur@neerlandschool.be</t>
  </si>
  <si>
    <t>VZW Vrije Rudolf Steinerschool Yggdrasil</t>
  </si>
  <si>
    <t>VZW"Parochiaal Basisonderwijs Bret Gelieren"</t>
  </si>
  <si>
    <t>VZW Sint-Jan Berchmansinstituut</t>
  </si>
  <si>
    <t>Schuttershofstraat 17</t>
  </si>
  <si>
    <t>ivo.marnef@sjabi.be</t>
  </si>
  <si>
    <t>VZW Katholieke Scholen van Groot-Bornem</t>
  </si>
  <si>
    <t>03-890.64.86</t>
  </si>
  <si>
    <t>koen.maerevoet@ksgrootbornem.be</t>
  </si>
  <si>
    <t>VZW"Katholieke Scholen Temse - Scheldekant"</t>
  </si>
  <si>
    <t>0475-72.47.74</t>
  </si>
  <si>
    <t>voorzitter@ksts.be</t>
  </si>
  <si>
    <t>VZW Katholiek Onderwijs Land van Waas</t>
  </si>
  <si>
    <t>03-780.92.19</t>
  </si>
  <si>
    <t>info@kolvw.be</t>
  </si>
  <si>
    <t>VZW Scholen Onze-Lieve-Vrouw-Presentatie Sint-Niklaas</t>
  </si>
  <si>
    <t>karel.geboes@olvp.be</t>
  </si>
  <si>
    <t>VZW Instituut Sint-Carolus</t>
  </si>
  <si>
    <t>03-778.10.64</t>
  </si>
  <si>
    <t>info@sint-carolus.be</t>
  </si>
  <si>
    <t>VZW Katholieke Scholen aan de Schelde</t>
  </si>
  <si>
    <t>0476-34.70.38</t>
  </si>
  <si>
    <t>codi@ksas.be</t>
  </si>
  <si>
    <t>VZW"Vrije Basisscholen KEi Beveren"</t>
  </si>
  <si>
    <t>Floralaan 28</t>
  </si>
  <si>
    <t>VZW"Katholieke Scholen Wase Polders"</t>
  </si>
  <si>
    <t>Schoorstraat 1</t>
  </si>
  <si>
    <t>annemie.coppens@hotmail.com</t>
  </si>
  <si>
    <t>VZW Scheppers Mechelen</t>
  </si>
  <si>
    <t>VZW Vereniging tot Bevorderingv.h. Protestants Christelijk Onderwijs Mechelen</t>
  </si>
  <si>
    <t>VZW Vrije Basisschool Onze-Lieve-Vrouw-Waver</t>
  </si>
  <si>
    <t>015-75.51.52</t>
  </si>
  <si>
    <t>annemie@jordensgommers.be</t>
  </si>
  <si>
    <t>VZW Virgo Sapiensinstituut</t>
  </si>
  <si>
    <t>VZW Interprovinciale Onafhankelijke Scholen</t>
  </si>
  <si>
    <t>VZW "Schoolcomite Bleydenberg,Vrije Basisschool"</t>
  </si>
  <si>
    <t>Albert Woutersstraat 15</t>
  </si>
  <si>
    <t>Christelijk Onderwijs De Ark</t>
  </si>
  <si>
    <t>VZW"Katholiek Onderwijs van Terbank-Egenhoven te Heverlee"</t>
  </si>
  <si>
    <t>Celestijnenlaan 46</t>
  </si>
  <si>
    <t>empmonard@gmail.com</t>
  </si>
  <si>
    <t>VZW Schoolcomité Sint-Pietersschool</t>
  </si>
  <si>
    <t>VZW"Vrije Basisschool Zusters van Liefde" - Bertem</t>
  </si>
  <si>
    <t>Paardenstraat 24</t>
  </si>
  <si>
    <t>VZW"Mater Dei"</t>
  </si>
  <si>
    <t>VZW Katholiek Onderwijs voor Perk en Steenokkerzeel</t>
  </si>
  <si>
    <t>jan.van.hoof@telenet.be</t>
  </si>
  <si>
    <t>VZW"Katholiek Onderwijs Kessel-Lo"</t>
  </si>
  <si>
    <t>secretariaat@is.annuntiaten.be</t>
  </si>
  <si>
    <t>VZW"Vrije Basisschool De Linde"</t>
  </si>
  <si>
    <t>VZW"De Vrije Gemengde Basisschool te Lubbeek"</t>
  </si>
  <si>
    <t>Arcadia VZW</t>
  </si>
  <si>
    <t>016-30.08.20</t>
  </si>
  <si>
    <t>info@arcadiascholen.be</t>
  </si>
  <si>
    <t>VZW Onderwijsinrichtingen Voorzienigheid</t>
  </si>
  <si>
    <t>VZW Schoolbestuur Sint-Paulus</t>
  </si>
  <si>
    <t>011-59.92.06</t>
  </si>
  <si>
    <t>nelly.hias@sbsintpaulus.be</t>
  </si>
  <si>
    <t>VZW"Schoolcomite Sint-Anna Gesubsidieerde Vrije Basisschool"</t>
  </si>
  <si>
    <t>info.vbroosbeek@pandora.be</t>
  </si>
  <si>
    <t>VZW"Katholiek Onderwijs Hoeleden"</t>
  </si>
  <si>
    <t>Hoeledensebaan 87</t>
  </si>
  <si>
    <t>016-77.24.74</t>
  </si>
  <si>
    <t>panishoeve@telenet.be</t>
  </si>
  <si>
    <t>VZW Kol-Landen</t>
  </si>
  <si>
    <t>bovenbouw@kolanden.be</t>
  </si>
  <si>
    <t>VZW"Gesubsidieerde Vrije Basisschool De Kievit"</t>
  </si>
  <si>
    <t>katrien.peetermans@telenet.be</t>
  </si>
  <si>
    <t>VZW "Kanunnik Triestscholen"</t>
  </si>
  <si>
    <t>011-35.21.87</t>
  </si>
  <si>
    <t>secretariaat@kt-scholengroep.be</t>
  </si>
  <si>
    <t>VZW"Katholiek Basisonderwijs Stevoort - Hasselt"</t>
  </si>
  <si>
    <t>VZW"Katholiek Schoolcomite Sint-Quintinus"</t>
  </si>
  <si>
    <t>Klodsbergweg 5</t>
  </si>
  <si>
    <t>011-81.58.14</t>
  </si>
  <si>
    <t>hugo.de.munck@telenet.be</t>
  </si>
  <si>
    <t>VZW"Katholiek Basisonderwijs Termolen-Zonhoven"</t>
  </si>
  <si>
    <t>VZW"Katholieke Schoolvereniging van Meulenberg"</t>
  </si>
  <si>
    <t>secretariaat@vrijebasisschoolmeulenberg.be</t>
  </si>
  <si>
    <t>VZW"Katholiek Basisonderwijs Peer en Eksel"KOPEK</t>
  </si>
  <si>
    <t>VZW"Katholiek Basisonderwijs Meeuwen-Gruitrode"</t>
  </si>
  <si>
    <t>089-85.41.21</t>
  </si>
  <si>
    <t>VZW "Schoolcomité Katholieke Basisscholen Neerpelt"</t>
  </si>
  <si>
    <t>0479-81.59.03</t>
  </si>
  <si>
    <t>leon.houben@outlook.com</t>
  </si>
  <si>
    <t>VZW"Katholiek Basisonderwijs Bocholt"</t>
  </si>
  <si>
    <t>VZW"Katholiek Basisonderwijs Boxbergheide-Genk"</t>
  </si>
  <si>
    <t>VZW tot Steun en Inrichting van Protestants-Christelijke Scholen te Genk</t>
  </si>
  <si>
    <t>Evence Coppéelaan 27_29</t>
  </si>
  <si>
    <t>bestuur@depadvinder.be</t>
  </si>
  <si>
    <t>VZW "De Sint-Albertscholen vanGenk"</t>
  </si>
  <si>
    <t>VZW"Katholiek Basisonderwijs H.Hart Winterslag-Genk"</t>
  </si>
  <si>
    <t>Margarethalaan 70_2</t>
  </si>
  <si>
    <t>VZW"Katholiek Basisonderwijs Bokrijk Genk"</t>
  </si>
  <si>
    <t>VZW"Parochiale Scholen van Termien"</t>
  </si>
  <si>
    <t>VZW Interparochiaal Schoolbestuur Diepenbeek</t>
  </si>
  <si>
    <t>Wijkstraat 16_6</t>
  </si>
  <si>
    <t>011-32.31.43</t>
  </si>
  <si>
    <t>nouwkens@omnius.be</t>
  </si>
  <si>
    <t>Inrichtende Macht Katholiek Basisonderwijs Eisden - Tuinwijk</t>
  </si>
  <si>
    <t>vzw "Katholiek Basisonderwijs Eisden - Dorp"</t>
  </si>
  <si>
    <t>VZW "Parochiaal Schoolcomité Leut"</t>
  </si>
  <si>
    <t>VZW"Katholiek Basisonderwijs Elen-Lanklaar-Stokkem</t>
  </si>
  <si>
    <t>Steenkuilstraat 59</t>
  </si>
  <si>
    <t>0476-47.21.55</t>
  </si>
  <si>
    <t>vzw.kbels@gmail.com</t>
  </si>
  <si>
    <t>VZW College Onze-Lieve-Vrouw-ten-Doorn</t>
  </si>
  <si>
    <t>VZW KABO Beek-Bree</t>
  </si>
  <si>
    <t>VZW Schoolbestuur Katholieke Basisscholen Bree</t>
  </si>
  <si>
    <t>089-48.15.01</t>
  </si>
  <si>
    <t>jos.bloemen@telenet.be</t>
  </si>
  <si>
    <t>Vrij Katholiek Basisonderwijs Gerdingen VZW</t>
  </si>
  <si>
    <t>schoolbestuur@donbosco-gerdingen.be</t>
  </si>
  <si>
    <t>VZW "Katholiek Basisonderwijs Kortessem - Vliermaal"</t>
  </si>
  <si>
    <t>glimlach@telenet.be</t>
  </si>
  <si>
    <t>VZW"Katholiek Onderwijs Dekenaat Bilzen"</t>
  </si>
  <si>
    <t>089-79.18.96</t>
  </si>
  <si>
    <t>secretariaat@kodb.be</t>
  </si>
  <si>
    <t>VZW Vrij Katholiek Onderwijs Dekenaat Vlijtingen</t>
  </si>
  <si>
    <t>St.-Albanusstraat 2</t>
  </si>
  <si>
    <t>012-45.10.02</t>
  </si>
  <si>
    <t>VZW"Katholiek Basisonderwijs Lanaken"</t>
  </si>
  <si>
    <t>VZW Sint-Jozefschool De Plank</t>
  </si>
  <si>
    <t>VZW Katholiek Basisonderwijs van Sint-Truiden</t>
  </si>
  <si>
    <t>Plankstraat 16</t>
  </si>
  <si>
    <t>011-68.73.23</t>
  </si>
  <si>
    <t>vanroye.flor@telenet.be</t>
  </si>
  <si>
    <t>VZW "Schoolcomite der Vrije Lagere School"</t>
  </si>
  <si>
    <t>info@nieverke.net</t>
  </si>
  <si>
    <t>VZW Vrije Gesubsidieerde Basisschool Sint-Joris</t>
  </si>
  <si>
    <t>0473-96.82.46</t>
  </si>
  <si>
    <t>chrishonings@telenet.be</t>
  </si>
  <si>
    <t>VZW"Katholiek Basisonderwijs De Kameleon"</t>
  </si>
  <si>
    <t>Katholiek Basisonderwijs Wellen</t>
  </si>
  <si>
    <t>VZW"Katholiek Basisonderwijs Ham"</t>
  </si>
  <si>
    <t>VZW"Parochiaal Schoolcomite Heppen-Leopoldsburg"</t>
  </si>
  <si>
    <t>Beringsesteenweg 12</t>
  </si>
  <si>
    <t>VZW Katholiek Basisonderwijs Tessenderlo</t>
  </si>
  <si>
    <t>Kerkstraat 4_E</t>
  </si>
  <si>
    <t>pevernagieann@gmail.com</t>
  </si>
  <si>
    <t>vzw Sint-Leo Hemelsdaele</t>
  </si>
  <si>
    <t>VZW Guido Gezelleschool Basisschool Brugge</t>
  </si>
  <si>
    <t>VZW Vrij Katholiek Basisonderwijs Ruiselede</t>
  </si>
  <si>
    <t>willyvanhoucke@telenet.be</t>
  </si>
  <si>
    <t>VZW Scholengroep Katholiek Onderwijs Sint-Rembert</t>
  </si>
  <si>
    <t>VZW Katholiek Onderwijs Staho</t>
  </si>
  <si>
    <t>0478-37.65.51</t>
  </si>
  <si>
    <t>VZW Scholengemeenschap Het Vlakke Land</t>
  </si>
  <si>
    <t>Sint-Niklaasstraat 9</t>
  </si>
  <si>
    <t>051-50.02.73</t>
  </si>
  <si>
    <t>dekenij.diksmuide@skynet.be</t>
  </si>
  <si>
    <t>VZW Sint-Lodewijk-Brugge</t>
  </si>
  <si>
    <t>katleen.albrecht@vzwsint-lodewijkbrugge.be</t>
  </si>
  <si>
    <t>VZW"Vrije School Varsenare"</t>
  </si>
  <si>
    <t>VZW"Vrije Basisschool Jabbeke"</t>
  </si>
  <si>
    <t>Vrije Basisscholen Mariawende Sint-Kruis-Brugge</t>
  </si>
  <si>
    <t>VZW Saeftinghe Oostkust</t>
  </si>
  <si>
    <t>0477-55.54.51</t>
  </si>
  <si>
    <t>bestuur@sgsaeftinghe.be</t>
  </si>
  <si>
    <t>VZW De Zeemeeuw</t>
  </si>
  <si>
    <t>VZW"Vrij Katholiek Basisonderwijs Bredene"</t>
  </si>
  <si>
    <t>Peter Benoitlaan 13</t>
  </si>
  <si>
    <t>0485-31.59.37</t>
  </si>
  <si>
    <t>rudy_weyne@hotmail.com</t>
  </si>
  <si>
    <t>VZW Koninklijk Werk IBIS</t>
  </si>
  <si>
    <t>VZW Katholiek Onderwijs Nieuwpoort</t>
  </si>
  <si>
    <t>VZW Immaculata-instituut De Panne</t>
  </si>
  <si>
    <t>0479-86.26.92</t>
  </si>
  <si>
    <t>r.vanacker@skynet.be</t>
  </si>
  <si>
    <t>VZW Katholiek Basisonderwijs Veurne</t>
  </si>
  <si>
    <t>0473-85.21.81</t>
  </si>
  <si>
    <t>VZW Katholiek Basisonderwijs Avelgem</t>
  </si>
  <si>
    <t>Scheldelaan 1</t>
  </si>
  <si>
    <t>056-64.40.93</t>
  </si>
  <si>
    <t>achielroets@skynet.be</t>
  </si>
  <si>
    <t>VZW Scholengemeenschap Sint-Vincentius</t>
  </si>
  <si>
    <t>benny.tarras@sgstvincentius.be</t>
  </si>
  <si>
    <t>VZW "VRIJE BASISSCHOLEN VAN WERVIK</t>
  </si>
  <si>
    <t>056-19.40.50</t>
  </si>
  <si>
    <t>christophe.verleene@degraankorrel.com</t>
  </si>
  <si>
    <t>Prizma</t>
  </si>
  <si>
    <t>0475-24.86.12</t>
  </si>
  <si>
    <t>jean-paul.vallaeys@prizma.be</t>
  </si>
  <si>
    <t>VZW"Sint-Vincentiusschool van Kachtem"</t>
  </si>
  <si>
    <t>VZW"Vrije Basisschool Het Vlinderbos"</t>
  </si>
  <si>
    <t>Kloosterdreef 13</t>
  </si>
  <si>
    <t>056-66.34.30</t>
  </si>
  <si>
    <t>advocaat.vermeulen@skynet.be</t>
  </si>
  <si>
    <t>VZW Schoolcomité St-Jozef</t>
  </si>
  <si>
    <t>VZW Katholiek Basisonderwijs De Wegwijzer</t>
  </si>
  <si>
    <t>Markt 32</t>
  </si>
  <si>
    <t>0479-81.20.65</t>
  </si>
  <si>
    <t>centraal.secretariaat@ko-dewegwijzer.be</t>
  </si>
  <si>
    <t>Scholengroep ARKORUM vzw Roeselare</t>
  </si>
  <si>
    <t>051-62.12.11</t>
  </si>
  <si>
    <t>VZW Centrumscholen Dekenij Ieper</t>
  </si>
  <si>
    <t>057-21.71.12</t>
  </si>
  <si>
    <t>schoolbestuur@cdi-ieper.be</t>
  </si>
  <si>
    <t>VZW"G.V.B.Boezinge"</t>
  </si>
  <si>
    <t>VZW Vrije Basisschool Elverdinge-Brielen</t>
  </si>
  <si>
    <t>VZW Katholiek Onderwijs Wijtschate</t>
  </si>
  <si>
    <t>VZW"De Katholieke School van Mesen"</t>
  </si>
  <si>
    <t>VZW"Maria Ter Heuvelen"</t>
  </si>
  <si>
    <t>Seulestraat 40</t>
  </si>
  <si>
    <t>057-44.42.02</t>
  </si>
  <si>
    <t>dewitte.peter@gmail.com</t>
  </si>
  <si>
    <t>VZW Organisatie Broeders van Liefde</t>
  </si>
  <si>
    <t>Stropstraat 119</t>
  </si>
  <si>
    <t>09-221.45.45</t>
  </si>
  <si>
    <t>yves.demaertelaere@broedersvanliefde.be</t>
  </si>
  <si>
    <t>VZW Sint-Barbaracollege</t>
  </si>
  <si>
    <t>VZW Sint-Pietersinstituut</t>
  </si>
  <si>
    <t>wimpiryns@telenet.be</t>
  </si>
  <si>
    <t>VZW"Katholieke Scholen Regio Gent-Centrum"</t>
  </si>
  <si>
    <t>VZW"Vlaamse Onafhankelijke Methodeschool"</t>
  </si>
  <si>
    <t>VZW Sint-Bavobasisschool</t>
  </si>
  <si>
    <t>09-235.82.00</t>
  </si>
  <si>
    <t>geert.allary@gent.be</t>
  </si>
  <si>
    <t>VZW IVG-Scholengroep Instituut van Gent</t>
  </si>
  <si>
    <t>VZW"Vrij Katholiek Onderwijs Lochristi Zaffelare"</t>
  </si>
  <si>
    <t>VZW Katholieke Basisscholen Waasland-Noord</t>
  </si>
  <si>
    <t>03-789.32.65</t>
  </si>
  <si>
    <t>secretaris@kabawano.be</t>
  </si>
  <si>
    <t>VZW"Basisscholen Sint-Jan &amp; Visitatie"</t>
  </si>
  <si>
    <t>0470-95.55.07</t>
  </si>
  <si>
    <t>luc.eeckhout@sintjv.be</t>
  </si>
  <si>
    <t>VZW"Katholieke Scholen Destelbergen-Heusden"</t>
  </si>
  <si>
    <t>Malpertuussingel 13</t>
  </si>
  <si>
    <t>09-228.50.87</t>
  </si>
  <si>
    <t>martine.de.wispelaere@telenet.be</t>
  </si>
  <si>
    <t>VZW Vrij Onderwijs Zele</t>
  </si>
  <si>
    <t>voorzitter.vrijonderwijszele@kaozele.be</t>
  </si>
  <si>
    <t>VZW Katholiek Onderwijs Hamme</t>
  </si>
  <si>
    <t>voorzitter@kohamme.be</t>
  </si>
  <si>
    <t>VZW"Katholieke Vrije Scholen te Waasmunster"</t>
  </si>
  <si>
    <t>052-47.94.21</t>
  </si>
  <si>
    <t>chris-paul@telenet.be</t>
  </si>
  <si>
    <t>VZW Scheppers Wetteren</t>
  </si>
  <si>
    <t>VZW"Katholieke Scholen Regio Gent -Zuid Land van Rode</t>
  </si>
  <si>
    <t>dirk.flamant@telenet.be</t>
  </si>
  <si>
    <t>VZW"Vereniging tot Bevordering van Christelijk Onderwijs te Gent"</t>
  </si>
  <si>
    <t>VZW"Katholiek Onderwijs Sint-Vincentiusschool Melle"</t>
  </si>
  <si>
    <t>Instituut Zusters Onbevlekte Ontvangenis</t>
  </si>
  <si>
    <t>0477-24.61.90.</t>
  </si>
  <si>
    <t>regine_henau@yahoo.com</t>
  </si>
  <si>
    <t>VZW"Katholieke School Regio Scheldewindeke (Oosterzele)"</t>
  </si>
  <si>
    <t>VZW"Katholieke Scholen Regio Oosterzele"</t>
  </si>
  <si>
    <t>VZW"Parochiale Scholen Sint-Denijs"</t>
  </si>
  <si>
    <t>VZW"Katholieke Scholen Regio Tussenbeke"</t>
  </si>
  <si>
    <t>09-369.48.49</t>
  </si>
  <si>
    <t>maria.vanlul@telenet.be</t>
  </si>
  <si>
    <t>VZW INIGO,ignatiaanse scholen</t>
  </si>
  <si>
    <t>VZW "Schoolbestuur van de Gesubsidieerde Vrije Basisschool De Vlieger</t>
  </si>
  <si>
    <t>VZW Vrij Katholiek Onderwijs Lede</t>
  </si>
  <si>
    <t>0476-26.60.67</t>
  </si>
  <si>
    <t>noel.wynant@telenet.be</t>
  </si>
  <si>
    <t>VZW Opvoeding en Cultuur van de Zusters van Gijzegem</t>
  </si>
  <si>
    <t>VZW Óscar Romeroscholen</t>
  </si>
  <si>
    <t>VZW"Katholiek Onderwijs Denderhoutem"</t>
  </si>
  <si>
    <t>basis.sintaloysius@skynet.be</t>
  </si>
  <si>
    <t>VZW Diocesaan Schoolcomité Denderstreek-Zuid</t>
  </si>
  <si>
    <t>0475-70.98.05</t>
  </si>
  <si>
    <t>jo.coppens.mb@gmail.com</t>
  </si>
  <si>
    <t>Vrije Katholieke Basisschool Sint-Lutgardis vwz</t>
  </si>
  <si>
    <t>VZW Katholiek Onderwijs Ronse</t>
  </si>
  <si>
    <t>055-61.25.00</t>
  </si>
  <si>
    <t>mtjoen@gmail.com</t>
  </si>
  <si>
    <t>VZW Sint-Franciscusscholen</t>
  </si>
  <si>
    <t>09-360.07.20</t>
  </si>
  <si>
    <t>beatrijs.beerens@belgacom.net</t>
  </si>
  <si>
    <t>VZW"Katholiek Basisonderwijs Zottegem"</t>
  </si>
  <si>
    <t>Kasteelstraat 18</t>
  </si>
  <si>
    <t>VZW"De St@rtbaan"</t>
  </si>
  <si>
    <t>VZW"Vrije Basisschool "Kleine Prins"</t>
  </si>
  <si>
    <t>VZW Ons Hundelgem</t>
  </si>
  <si>
    <t>paul.lannau@telenet.be</t>
  </si>
  <si>
    <t>VZW"Katholieke Scholen Maarkedal"</t>
  </si>
  <si>
    <t>MAARKEDAL</t>
  </si>
  <si>
    <t>martin.desmaele@gmail.com</t>
  </si>
  <si>
    <t>VZW"Katholiek Basisonderwijs Oudenaarde"</t>
  </si>
  <si>
    <t>055-60.51.48</t>
  </si>
  <si>
    <t>info.kbo@kbonet.be</t>
  </si>
  <si>
    <t>VZW Vrij Katholiek Kleuter en Lager Onderwijs Eke</t>
  </si>
  <si>
    <t>VZW"Katholieke Scholen Regio Land van Gavere"</t>
  </si>
  <si>
    <t>0479-83.84.66</t>
  </si>
  <si>
    <t>frank.pauwels1@telenet.be</t>
  </si>
  <si>
    <t>VZW"Katholieke Scholen Regio Berg en Dal"</t>
  </si>
  <si>
    <t>VZW"Katholieke Scholen Regio Kruishoutem"</t>
  </si>
  <si>
    <t>056-60.00.30</t>
  </si>
  <si>
    <t>caroline.santens@sgkruizinga.be</t>
  </si>
  <si>
    <t>VZW"Katholiek Basisonderwijs Kluisbergen-Wortegem"</t>
  </si>
  <si>
    <t>Vlaamse Ardennenstraat 19</t>
  </si>
  <si>
    <t>0472-79.41.66</t>
  </si>
  <si>
    <t>benoni@meuleman.com</t>
  </si>
  <si>
    <t>VZW"Katholieke Scholen Regio Deinze"</t>
  </si>
  <si>
    <t>dirco@sgmeander.be</t>
  </si>
  <si>
    <t>VZW"Regio Zuid-Meetjesland"</t>
  </si>
  <si>
    <t>rvb.taborscholen@telenet.be</t>
  </si>
  <si>
    <t>VZW"Vrij Katholiek Kleuter en Basisonderwijs Schipdonk"</t>
  </si>
  <si>
    <t>Vrij Katholiek Basisonderwijs te Zomergem</t>
  </si>
  <si>
    <t>stockp@onszomerheem.zkj.be</t>
  </si>
  <si>
    <t>VZW"Katholieke Scholen Waarschoot"</t>
  </si>
  <si>
    <t>0494-86.56.75</t>
  </si>
  <si>
    <t>VZW"Katholieke Scholen Regio Krekengebied"</t>
  </si>
  <si>
    <t>VZW"Katholieke Scholen Regio Kaprijke-Lembeke"</t>
  </si>
  <si>
    <t>Katholieke Basisscholen Sint-Laureins VZW</t>
  </si>
  <si>
    <t>Gravenstraat 38</t>
  </si>
  <si>
    <t>09-379.92.79</t>
  </si>
  <si>
    <t>VZW Schoolcomite Adegem en Kleit</t>
  </si>
  <si>
    <t>0493703877</t>
  </si>
  <si>
    <t>VZW"School Simonnet"</t>
  </si>
  <si>
    <t>Vrije Scholen Petegem-Elsegem VZW</t>
  </si>
  <si>
    <t>info@thinkelpad.be</t>
  </si>
  <si>
    <t>V.Z.W. "Impuls"</t>
  </si>
  <si>
    <t>Sint-Salvatorstraat 14_A</t>
  </si>
  <si>
    <t>VZW Katholiek Basisonderwijs Borgloon</t>
  </si>
  <si>
    <t>VZW Comité voor Onderwijs Annuntiaten Heverlee</t>
  </si>
  <si>
    <t>VZW"Katholieke Scholen Sancta Maria Gentbrugge"</t>
  </si>
  <si>
    <t>09-230.14.10</t>
  </si>
  <si>
    <t>VZW Vrije Basisschool Vlamertinge</t>
  </si>
  <si>
    <t>directie@gvbvlamertinge.be</t>
  </si>
  <si>
    <t>VZW Spijker</t>
  </si>
  <si>
    <t>03-314.50.11</t>
  </si>
  <si>
    <t>schoolbestuur@spijker.be</t>
  </si>
  <si>
    <t>Vrije Basisschool Sint-Macharius Laarne</t>
  </si>
  <si>
    <t>09-369.08.97</t>
  </si>
  <si>
    <t>Katholiek Basisonderwijs Ter Donk Zonhoven</t>
  </si>
  <si>
    <t>011-72.73.59</t>
  </si>
  <si>
    <t>V.Z.W. "Katholiek Onderwijs De Kraal"</t>
  </si>
  <si>
    <t>Van Bladelstraat 25</t>
  </si>
  <si>
    <t>VZW Lohrangrin</t>
  </si>
  <si>
    <t>vzw Vrij Basisonderwijs Gemeente Zutendaal</t>
  </si>
  <si>
    <t>info@destapsteenwiemesmeer.be</t>
  </si>
  <si>
    <t>VZW Crescendo Samen Groeien</t>
  </si>
  <si>
    <t>voorzitter@crescendo-scholen.be</t>
  </si>
  <si>
    <t>Katholieke Scholen Druivenstreek</t>
  </si>
  <si>
    <t>VZW Scholen van de Zusters van Berlaar-Kapellen</t>
  </si>
  <si>
    <t>0478-52.20.76</t>
  </si>
  <si>
    <t>gaston.van.tichelt@telenet.be</t>
  </si>
  <si>
    <t>VZW Instituut Sint-Ursula</t>
  </si>
  <si>
    <t>0495-51.14.12</t>
  </si>
  <si>
    <t>VZW Berkenboomscholen</t>
  </si>
  <si>
    <t>Kalkstraat 28</t>
  </si>
  <si>
    <t>03-775.98.56</t>
  </si>
  <si>
    <t>johanderidder@telenet.be</t>
  </si>
  <si>
    <t>VZW Katholiek Onderwijs Groot-Beveren</t>
  </si>
  <si>
    <t>03-775.53.69</t>
  </si>
  <si>
    <t>Katholiek Onderwijs Kapelle-op-den-Bos VZW</t>
  </si>
  <si>
    <t>Mechelseweg 129</t>
  </si>
  <si>
    <t>SMD-L VZW</t>
  </si>
  <si>
    <t>vzw Anker</t>
  </si>
  <si>
    <t>Verlorenkost 1</t>
  </si>
  <si>
    <t>info@silawesterlo.be</t>
  </si>
  <si>
    <t>VZW Katholiek Onderwijs Halen - Herk-de-Stad</t>
  </si>
  <si>
    <t>013-35.54.38</t>
  </si>
  <si>
    <t>VZW Katholiek Onderwijs Hinterland</t>
  </si>
  <si>
    <t>directeur@sigo.be</t>
  </si>
  <si>
    <t>VZW Vrij Onderwijs Blankenberge-Wenduine</t>
  </si>
  <si>
    <t>VZW SABKO</t>
  </si>
  <si>
    <t>Katholiek Onderwijs Gent-Zuid vzw</t>
  </si>
  <si>
    <t>09-225.47.44</t>
  </si>
  <si>
    <t>info@kaogentzuid.be</t>
  </si>
  <si>
    <t>Schoolcomité van het Sint-Franciscusinstituut</t>
  </si>
  <si>
    <t>vzw Rudolf Steinerschool Leuven - Basisschool</t>
  </si>
  <si>
    <t>VZW Katholiek Onderwijs Beringen en Lummen</t>
  </si>
  <si>
    <t>011-42.27.85</t>
  </si>
  <si>
    <t>directie@sgpit.be</t>
  </si>
  <si>
    <t>Scholen Sint-Franciscus VZW</t>
  </si>
  <si>
    <t>Inkendaal - Koninklijke Instel ling</t>
  </si>
  <si>
    <t>02-531.51.11</t>
  </si>
  <si>
    <t>Parcivalschool - Steinerschoolvoor Buitengewoon Onderwijs</t>
  </si>
  <si>
    <t>Koninklijk Orthopedagogisch Centrum Antwerpen</t>
  </si>
  <si>
    <t>info@koca.be</t>
  </si>
  <si>
    <t>VZW Onderwijs Revalidatiecentrum Pulderbos</t>
  </si>
  <si>
    <t>03-466.06.10</t>
  </si>
  <si>
    <t>Vrij Instituut voor Buitengewoon Onderwijs</t>
  </si>
  <si>
    <t>Scholen MPI Oosterlo vzw</t>
  </si>
  <si>
    <t>CAPPENBERG</t>
  </si>
  <si>
    <t>03-460.11.50</t>
  </si>
  <si>
    <t>Windekind</t>
  </si>
  <si>
    <t>VZW Ziekenhuisschool Universitaire Ziekenhuizen K.U.Leuven</t>
  </si>
  <si>
    <t>vzw School voor Buitengewoon Onderwijs Ter Bank</t>
  </si>
  <si>
    <t>Centrum Ganspoel vereniging zonder winstoogmerk</t>
  </si>
  <si>
    <t>VZW Tongelsbos</t>
  </si>
  <si>
    <t>grietdupre@telenet.be</t>
  </si>
  <si>
    <t>De Bremberg vzw</t>
  </si>
  <si>
    <t>VZW KIDS</t>
  </si>
  <si>
    <t>Borggravevijversstraat Borggrave 9</t>
  </si>
  <si>
    <t>VZW Buidtelberg</t>
  </si>
  <si>
    <t>Sint-Martinusschool VZW</t>
  </si>
  <si>
    <t>Sint-Gerardusscholen</t>
  </si>
  <si>
    <t>Nieuwstraat Sint-Gerardusdreef 1 68</t>
  </si>
  <si>
    <t>bubao@sint-gerardus.be</t>
  </si>
  <si>
    <t>VZW Heuvelzicht</t>
  </si>
  <si>
    <t>VBO Rozengaard VZW</t>
  </si>
  <si>
    <t>directie@destrandloper.be</t>
  </si>
  <si>
    <t>Bemok VZW</t>
  </si>
  <si>
    <t>Instituut Dominiek Savio</t>
  </si>
  <si>
    <t>051-23.06.11</t>
  </si>
  <si>
    <t>info@dominiek-savio.be</t>
  </si>
  <si>
    <t>Morgenster</t>
  </si>
  <si>
    <t>09-281.10.84</t>
  </si>
  <si>
    <t>Blijdorp, dienstverleningscentrum voor personen met een verstandelijke handicap uit de streek van Dendermonde</t>
  </si>
  <si>
    <t>Vrij Instituut voor Buitengewoon Onderwijs "Leieland"</t>
  </si>
  <si>
    <t>leieland@scarlet.be</t>
  </si>
  <si>
    <t>B.O.-school ter Leie</t>
  </si>
  <si>
    <t>VZW Scholen voor Buitengewoon Onderwijs De Triangel</t>
  </si>
  <si>
    <t>bubao@dvcdetriangel.be</t>
  </si>
  <si>
    <t>VZW Buitengewoon Onderwijs Ten Dries</t>
  </si>
  <si>
    <t>VZW Inrichtende Macht Vrij Onderwijs Waterschei</t>
  </si>
  <si>
    <t>Buitengewoon Onderwijs Noorderkempen</t>
  </si>
  <si>
    <t>VZW Gemengd Buitengewoon Onderwijs Ter Elst</t>
  </si>
  <si>
    <t>VZW Pallieter</t>
  </si>
  <si>
    <t>Inrichtende Macht van de VrijeSchool voor BO Regenboog</t>
  </si>
  <si>
    <t>deregenboogkoekelare@telenet.be</t>
  </si>
  <si>
    <t>VZW Buitengewoon Onderwijs Ter Dreve</t>
  </si>
  <si>
    <t>VZW Gesubsidieerde Vrije Basisschool voor Buitengewoon Onderwijs De Berk</t>
  </si>
  <si>
    <t>VZW Buitengewoon Basisonderwijs St.-Elisabeth Wijchmaal</t>
  </si>
  <si>
    <t>directie@st-elisabethschool.be</t>
  </si>
  <si>
    <t>'t Schooltje van Oppem</t>
  </si>
  <si>
    <t>Vrije Basisschool Kermt</t>
  </si>
  <si>
    <t>VZW "Katholiek Basisonderwijs Hasselt Zuid</t>
  </si>
  <si>
    <t>koninckx.jan@telenet.be</t>
  </si>
  <si>
    <t>Centrale Vrije School Heers Katholiek Basisonderwijs VZW</t>
  </si>
  <si>
    <t>011-48.62.37</t>
  </si>
  <si>
    <t>secretariaat@vbs-kers-en-pit.be</t>
  </si>
  <si>
    <t>info@kbha.be</t>
  </si>
  <si>
    <t>Katholiek Basisonderwijs Maasmechelen - Zuid</t>
  </si>
  <si>
    <t>info@kbmz.be</t>
  </si>
  <si>
    <t>Schoolcomite Sint-Jozef</t>
  </si>
  <si>
    <t>Vrije School De Kinderberg</t>
  </si>
  <si>
    <t>Onderwijsinrichtingen Zusters der Christelijke Scholen Keerbergen</t>
  </si>
  <si>
    <t>Leuvensebaan 27</t>
  </si>
  <si>
    <t>015-33.96.77</t>
  </si>
  <si>
    <t>j.bakelants@vorselaaroi.be</t>
  </si>
  <si>
    <t>Inrichtende Macht Ascanusinstituut</t>
  </si>
  <si>
    <t>hugo.de.bauw@gmail.com</t>
  </si>
  <si>
    <t>VZW Katholiek Basisonderwijs Neeroeteren</t>
  </si>
  <si>
    <t>089-86.64.18</t>
  </si>
  <si>
    <t>jan.knoops@kbaoneeroeteren.be</t>
  </si>
  <si>
    <t>VZW "Schoolcomité van de Gesubsidieerde Vrije Basisschool De Schakel"</t>
  </si>
  <si>
    <t>Schoolcomité Vrije BasisschoolAlken-Ulbeek</t>
  </si>
  <si>
    <t>Stationsstraat 52</t>
  </si>
  <si>
    <t>0478-31.36.64</t>
  </si>
  <si>
    <t>jan.vandeborne@gmail.com</t>
  </si>
  <si>
    <t>Katholiek Basisonderwijs As-Centrum</t>
  </si>
  <si>
    <t>Maastrichterstraat 12</t>
  </si>
  <si>
    <t>089-65.72.03</t>
  </si>
  <si>
    <t>jan.schreurs@skynet.be</t>
  </si>
  <si>
    <t>Schoolbest. Het Blavierke VZW</t>
  </si>
  <si>
    <t>VZW Comité Gesubsidieerde Vrije Basisschool Kapellen-Putte</t>
  </si>
  <si>
    <t>vrije.gemengde.basisschool.putte.vzw@pandora.be</t>
  </si>
  <si>
    <t>Vrije Gemengde Basisschool Sint-Joris</t>
  </si>
  <si>
    <t>Vrije Rudolf Steinerschool Vlaanderen</t>
  </si>
  <si>
    <t>Gesubsidieerde Vrije Gemengde Lagere- en Kleuterschool Olsene-Zulte</t>
  </si>
  <si>
    <t>Katholieke School Zele-Heikant</t>
  </si>
  <si>
    <t>directie.heikant@kaozele.be</t>
  </si>
  <si>
    <t>Katholieke Scholen Regio Erembodegem</t>
  </si>
  <si>
    <t>053-78.34.67</t>
  </si>
  <si>
    <t>debruyne.andre@telenet.be</t>
  </si>
  <si>
    <t>Katholiek Onderwijs Horebeke</t>
  </si>
  <si>
    <t>HOREBEKE</t>
  </si>
  <si>
    <t>VZW Katholiek Basisonderwijs Harelbeke</t>
  </si>
  <si>
    <t>info@kbhonline.be</t>
  </si>
  <si>
    <t>Katholiek Basisonderwijs Heule</t>
  </si>
  <si>
    <t>056-35.00.72</t>
  </si>
  <si>
    <t>Vrij Katholiek Basisonderwijs Wingene</t>
  </si>
  <si>
    <t>VZW Margareta-Maria Instituut</t>
  </si>
  <si>
    <t>VZW Vrij Katholiek Onderwijs te Buggenhout</t>
  </si>
  <si>
    <t>0468-35.53.78</t>
  </si>
  <si>
    <t>ritastorme@telenet.be</t>
  </si>
  <si>
    <t>vzw Priester Daens College</t>
  </si>
  <si>
    <t>Sinte Annalaan 99</t>
  </si>
  <si>
    <t>053-73.92.02</t>
  </si>
  <si>
    <t>tanja.biebaut@priesterdaenscollege.be</t>
  </si>
  <si>
    <t>VZW Katholiek Onderwijs Denderleeuw en Welle</t>
  </si>
  <si>
    <t>info@ikso.be</t>
  </si>
  <si>
    <t>VZW Inrichtende Macht van de gesubsidieerde vrije basisschool Rozenkransschool te Antwerpen-Wilrijk</t>
  </si>
  <si>
    <t>03-825.23.78</t>
  </si>
  <si>
    <t>VZW Inrichtende Macht van de Johannesschool te Antwerpen-Wilrijk</t>
  </si>
  <si>
    <t>Daniël Herreynslaan 74</t>
  </si>
  <si>
    <t>03-827.87.27</t>
  </si>
  <si>
    <t>andre.vanreusel@telenet.be</t>
  </si>
  <si>
    <t>VZW Schoolbestuur De Zaaier</t>
  </si>
  <si>
    <t>Kouterstraat 28_B</t>
  </si>
  <si>
    <t>Vrienden Vrije School Munkzwalm</t>
  </si>
  <si>
    <t>Vrij Katholiek Onderwijs Dikkebus</t>
  </si>
  <si>
    <t>057-20.79.25</t>
  </si>
  <si>
    <t>VZW Scholen H.Familie Sint-Niklaas</t>
  </si>
  <si>
    <t>schoolbestuur@hfamilie.com</t>
  </si>
  <si>
    <t>Gemeentebestuur van Brugge</t>
  </si>
  <si>
    <t>Burg 12</t>
  </si>
  <si>
    <t>050-44.83.80</t>
  </si>
  <si>
    <t>Gemeentebestuur van Beernem</t>
  </si>
  <si>
    <t>Bloemendalestraat 112</t>
  </si>
  <si>
    <t>Gemeentebestuur van Lichtervelde</t>
  </si>
  <si>
    <t>Marktplaats 2</t>
  </si>
  <si>
    <t>051-72.94.30</t>
  </si>
  <si>
    <t>Gemeentebestuur van Kortemark</t>
  </si>
  <si>
    <t>Stationsstraat 68</t>
  </si>
  <si>
    <t>051-56.81.21</t>
  </si>
  <si>
    <t>Gemeentebestuur van Staden</t>
  </si>
  <si>
    <t>Ieperstraat 109</t>
  </si>
  <si>
    <t>051-70.82.00</t>
  </si>
  <si>
    <t>Gemeentebestuur van Houthulst</t>
  </si>
  <si>
    <t>051-46.07.31</t>
  </si>
  <si>
    <t>Gemeentebestuur van Diksmuide</t>
  </si>
  <si>
    <t>Grote Markt 6</t>
  </si>
  <si>
    <t>051-79.30.00</t>
  </si>
  <si>
    <t>Gemeentebestuur van Alveringem</t>
  </si>
  <si>
    <t>St.-Rijkersstraat 19</t>
  </si>
  <si>
    <t>Gemeentebestuur van Gistel</t>
  </si>
  <si>
    <t>Heyvaertlaan 18</t>
  </si>
  <si>
    <t>059-27.02.00</t>
  </si>
  <si>
    <t>Gemeentebestuur van Ichtegem</t>
  </si>
  <si>
    <t>059-34.11.20</t>
  </si>
  <si>
    <t>info@ichtegem.be</t>
  </si>
  <si>
    <t>Gemeentebestuur van Knokke-Heist</t>
  </si>
  <si>
    <t>Alfred Verweeplein 1</t>
  </si>
  <si>
    <t>050-63.01.00</t>
  </si>
  <si>
    <t>knokke-heist@knokke-heist.be</t>
  </si>
  <si>
    <t>Gemeentebestuur van Damme</t>
  </si>
  <si>
    <t>Vissersstraat 2_A</t>
  </si>
  <si>
    <t>050-28.87.30</t>
  </si>
  <si>
    <t>Gemeentebestuur van Zuienkerke</t>
  </si>
  <si>
    <t>Kerkstraat 17</t>
  </si>
  <si>
    <t>050-42.70.48</t>
  </si>
  <si>
    <t>Gemeentebestuur van De Haan</t>
  </si>
  <si>
    <t>Leopoldlaan 24</t>
  </si>
  <si>
    <t>059-24.21.24</t>
  </si>
  <si>
    <t>Gemeentebestuur van Middelkerke</t>
  </si>
  <si>
    <t>Spermaliestraat 1</t>
  </si>
  <si>
    <t>059-31.30.16</t>
  </si>
  <si>
    <t>tineke.deboyser@middelkerke.be</t>
  </si>
  <si>
    <t>Gemeentebestuur van Nieuwpoort</t>
  </si>
  <si>
    <t>Marktplein 7</t>
  </si>
  <si>
    <t>058-22.44.22</t>
  </si>
  <si>
    <t>Gemeentebestuur van Koksijde</t>
  </si>
  <si>
    <t>Zeelaan 303</t>
  </si>
  <si>
    <t>058-53.30.30</t>
  </si>
  <si>
    <t>info@koksijde.be</t>
  </si>
  <si>
    <t>Gemeentebestuur van De Panne</t>
  </si>
  <si>
    <t>Zeelaan 21</t>
  </si>
  <si>
    <t>058-42.16.16</t>
  </si>
  <si>
    <t>Gemeentebestuur van Kortrijk</t>
  </si>
  <si>
    <t>Grote Markt 54</t>
  </si>
  <si>
    <t>056-27.70.00</t>
  </si>
  <si>
    <t>Gemeentebestuur van Zwevegem</t>
  </si>
  <si>
    <t>Blokkestraat 29</t>
  </si>
  <si>
    <t>056-76.55.23</t>
  </si>
  <si>
    <t>delphine.wante@zwevegem.be</t>
  </si>
  <si>
    <t>Gemeentebestuur van Anzegem</t>
  </si>
  <si>
    <t>De Vierschaar 1</t>
  </si>
  <si>
    <t>056-69.44.51</t>
  </si>
  <si>
    <t>Gemeentebestuur van Menen</t>
  </si>
  <si>
    <t>056-51.11.01</t>
  </si>
  <si>
    <t>peggy.deleu@menen.be</t>
  </si>
  <si>
    <t>Gemeentebestuur van Wevelgem</t>
  </si>
  <si>
    <t>Vanackerestraat 16</t>
  </si>
  <si>
    <t>056-43.34.00</t>
  </si>
  <si>
    <t>secretariaat@wevelgem.be</t>
  </si>
  <si>
    <t>Gemeentebestuur van Zonnebeke</t>
  </si>
  <si>
    <t>Langemarkstraat 8</t>
  </si>
  <si>
    <t>051-48.00.60</t>
  </si>
  <si>
    <t>Gemeentebestuur van Moorslede</t>
  </si>
  <si>
    <t>Marktplaats 1</t>
  </si>
  <si>
    <t>051-77.70.06</t>
  </si>
  <si>
    <t>info@moorslede.be</t>
  </si>
  <si>
    <t>Gemeentebestuur van Kuurne</t>
  </si>
  <si>
    <t>Marktplein 9</t>
  </si>
  <si>
    <t>056-73.71.11</t>
  </si>
  <si>
    <t>Gemeentebestuur van Harelbeke</t>
  </si>
  <si>
    <t>056-73.33.11</t>
  </si>
  <si>
    <t>Gemeentebestuur van Deerlijk</t>
  </si>
  <si>
    <t>Harelbekestraat 27</t>
  </si>
  <si>
    <t>056-69.47.20</t>
  </si>
  <si>
    <t>Gemeentebestuur van Ingelmunster</t>
  </si>
  <si>
    <t>Oostrozebekestraat 4</t>
  </si>
  <si>
    <t>051-33.74.00</t>
  </si>
  <si>
    <t>Stadsbestuur van Waregem</t>
  </si>
  <si>
    <t>056-62.12.27</t>
  </si>
  <si>
    <t>personeel@waregem.be</t>
  </si>
  <si>
    <t>Gemeentebestuur van Roeselare</t>
  </si>
  <si>
    <t>051-26.21.72</t>
  </si>
  <si>
    <t>bert.desmet@roeselare.be</t>
  </si>
  <si>
    <t>Gemeentebestuur van Hooglede</t>
  </si>
  <si>
    <t>051-20.30.30</t>
  </si>
  <si>
    <t>Gemeentebestuur van Ardooie</t>
  </si>
  <si>
    <t>Polenplein 15</t>
  </si>
  <si>
    <t>051-74.40.40</t>
  </si>
  <si>
    <t>Gemeentebestuur van Dentergem</t>
  </si>
  <si>
    <t>051-63.61.03</t>
  </si>
  <si>
    <t>Gemeentebestuur van Langemark-Poelkapelle</t>
  </si>
  <si>
    <t>Kasteelstraat 1</t>
  </si>
  <si>
    <t>057-49.09.10</t>
  </si>
  <si>
    <t>personeel@langemark-poelkapelle.be</t>
  </si>
  <si>
    <t>Gemeentebestuur van Heuvelland</t>
  </si>
  <si>
    <t>Bergstraat 24</t>
  </si>
  <si>
    <t>057-45.04.50</t>
  </si>
  <si>
    <t>Stedelijk Onderwijs Gent</t>
  </si>
  <si>
    <t>Botermarkt 1</t>
  </si>
  <si>
    <t>09-268.20.43</t>
  </si>
  <si>
    <t>inge.dellaert@stad.gent</t>
  </si>
  <si>
    <t>Gemeentebestuur van Evergem</t>
  </si>
  <si>
    <t>Fortune De Kokerlaan 11</t>
  </si>
  <si>
    <t>09-216.05.00</t>
  </si>
  <si>
    <t>Gemeentebestuur van Zelzate</t>
  </si>
  <si>
    <t>Grote Markt</t>
  </si>
  <si>
    <t>09-342.20.20</t>
  </si>
  <si>
    <t>Gemeentebestuur van Moerbeke-Waas</t>
  </si>
  <si>
    <t>Lindenplaats 7</t>
  </si>
  <si>
    <t>09-346.80.05</t>
  </si>
  <si>
    <t>Gemeentebestuur van Stekene</t>
  </si>
  <si>
    <t>Stadionstraat 2</t>
  </si>
  <si>
    <t>03-790.02.11</t>
  </si>
  <si>
    <t>Stadsbestuur vanLokeren</t>
  </si>
  <si>
    <t>Groentemarkt 1</t>
  </si>
  <si>
    <t>09-340.94.33</t>
  </si>
  <si>
    <t>Gemeentebestuur van Destelbergen</t>
  </si>
  <si>
    <t>Dendermondesteenweg 430</t>
  </si>
  <si>
    <t>09-228.57.29</t>
  </si>
  <si>
    <t>info@destelbergen.be</t>
  </si>
  <si>
    <t>Gemeentebestuur van Lochristi</t>
  </si>
  <si>
    <t>Dorp-West 52</t>
  </si>
  <si>
    <t>09-355.51.51</t>
  </si>
  <si>
    <t>secretariaat@lochristi.be</t>
  </si>
  <si>
    <t>Gemeentebestuur van Zele</t>
  </si>
  <si>
    <t>Markt 50</t>
  </si>
  <si>
    <t>052-45.98.10</t>
  </si>
  <si>
    <t>kris.cerpentier@gszele.be</t>
  </si>
  <si>
    <t>Gemeentebestuur van Hamme</t>
  </si>
  <si>
    <t>Marktplein 1</t>
  </si>
  <si>
    <t>052-47.55.11</t>
  </si>
  <si>
    <t>Gemeentebestuur van Waasmunster</t>
  </si>
  <si>
    <t>Vierschaar 1</t>
  </si>
  <si>
    <t>052-46.00.11</t>
  </si>
  <si>
    <t>Gemeentebestuur van Wetteren</t>
  </si>
  <si>
    <t>Rode Heuvel 1</t>
  </si>
  <si>
    <t>09-369.00.50</t>
  </si>
  <si>
    <t>Gemeentebestuur van Merelbeke</t>
  </si>
  <si>
    <t>Hundelgemsesteenweg 353</t>
  </si>
  <si>
    <t>09-210.32.11</t>
  </si>
  <si>
    <t>Gemeentebestuur van Melle</t>
  </si>
  <si>
    <t>09-210.07.21</t>
  </si>
  <si>
    <t>Gemeentebestuur van Oosterzele</t>
  </si>
  <si>
    <t>09-362.50.09</t>
  </si>
  <si>
    <t>Gemeentebestuur van Laarne</t>
  </si>
  <si>
    <t>Dorpsstraat 2</t>
  </si>
  <si>
    <t>Gemeentebestuur van Berlare</t>
  </si>
  <si>
    <t>Dorp 22</t>
  </si>
  <si>
    <t>052-43.25.00</t>
  </si>
  <si>
    <t>bob.pieters@berlare.be</t>
  </si>
  <si>
    <t>Gemeentebestuur van Wichelen</t>
  </si>
  <si>
    <t>Oud Dorp 2</t>
  </si>
  <si>
    <t>052-43.24.25</t>
  </si>
  <si>
    <t>Stadsbestuur van Aalst</t>
  </si>
  <si>
    <t>Werf 9</t>
  </si>
  <si>
    <t>053-72.37.50</t>
  </si>
  <si>
    <t>onderwijs@aalst.be</t>
  </si>
  <si>
    <t>Gemeentebestuur van Dendermonde</t>
  </si>
  <si>
    <t>Franz Courtensstraat 11</t>
  </si>
  <si>
    <t>052-25.10.95</t>
  </si>
  <si>
    <t>onderwijs@dendermonde.be</t>
  </si>
  <si>
    <t>Gemeentebestuur van Buggenhout</t>
  </si>
  <si>
    <t>052-33.95.11</t>
  </si>
  <si>
    <t>Gemeentebestuur van Lebbeke</t>
  </si>
  <si>
    <t>Flor Hofmanslaan 1</t>
  </si>
  <si>
    <t>052-46.82.00</t>
  </si>
  <si>
    <t>gemeentebestuur@lebbeke.be</t>
  </si>
  <si>
    <t>Stadsbestuur van Ninove</t>
  </si>
  <si>
    <t>Centrumlaan 100</t>
  </si>
  <si>
    <t>054-50.50.50</t>
  </si>
  <si>
    <t>onderwijs@ninove.be</t>
  </si>
  <si>
    <t>Gemeentebestuur van Erpe-Mere</t>
  </si>
  <si>
    <t>Oudenaardsesteenweg 458</t>
  </si>
  <si>
    <t>053-60.34.00</t>
  </si>
  <si>
    <t>Gemeentebestuur van Denderleeuw</t>
  </si>
  <si>
    <t>A. De Cockstraat 1</t>
  </si>
  <si>
    <t>053-64.06.40</t>
  </si>
  <si>
    <t>onderwijs@denderleeuw.be</t>
  </si>
  <si>
    <t>Gemeentebestuur van Sint-Lievens-Houtem</t>
  </si>
  <si>
    <t>Marktplein 3</t>
  </si>
  <si>
    <t>053-60.72.20</t>
  </si>
  <si>
    <t>Gemeentebestuur van Herzele</t>
  </si>
  <si>
    <t>053-60.70.70</t>
  </si>
  <si>
    <t>Gemeentebestuur van Lierde</t>
  </si>
  <si>
    <t>Nieuwstraat 19</t>
  </si>
  <si>
    <t>055-43.10.10</t>
  </si>
  <si>
    <t>secretariaat@lierde.be</t>
  </si>
  <si>
    <t>Stadsbestuur van Zottegem</t>
  </si>
  <si>
    <t>Gustaaf Schockaertstraat 7</t>
  </si>
  <si>
    <t>09-364.64.50</t>
  </si>
  <si>
    <t>info@zottegem.be</t>
  </si>
  <si>
    <t>Gemeentebestuur van Brakel</t>
  </si>
  <si>
    <t>055-43.17.50</t>
  </si>
  <si>
    <t>Gemeentebestuur van Maarkedal</t>
  </si>
  <si>
    <t>Nederholbeekstraat 1</t>
  </si>
  <si>
    <t>055-33.46.40</t>
  </si>
  <si>
    <t>gemeentebestuur@maarkedal.be</t>
  </si>
  <si>
    <t>Gemeentebestuur van Kluisbergen</t>
  </si>
  <si>
    <t>Parklaan 16</t>
  </si>
  <si>
    <t>055-23.16.10</t>
  </si>
  <si>
    <t>Gemeentebestuur van De Pinte</t>
  </si>
  <si>
    <t>09-280.80.80</t>
  </si>
  <si>
    <t>Gemeentebestuur van Nazareth</t>
  </si>
  <si>
    <t>09-382.82.82</t>
  </si>
  <si>
    <t>Gemeentebestuur van Gavere</t>
  </si>
  <si>
    <t>09-384.53.11</t>
  </si>
  <si>
    <t>Gemeentebestuur van Zulte</t>
  </si>
  <si>
    <t>Centrumstraat 8</t>
  </si>
  <si>
    <t>09-243.14.70</t>
  </si>
  <si>
    <t>secretaris@zulte.be</t>
  </si>
  <si>
    <t>Gemeentebestuur van Wortegem-Petegem</t>
  </si>
  <si>
    <t>Waregemseweg 35</t>
  </si>
  <si>
    <t>056-68.81.14</t>
  </si>
  <si>
    <t>Gemeentebestuur van Sint-Martens-Latem</t>
  </si>
  <si>
    <t>Dorp</t>
  </si>
  <si>
    <t>09-282.17.00</t>
  </si>
  <si>
    <t>Gemeentebestuur van Assenede</t>
  </si>
  <si>
    <t>09-341.95.95</t>
  </si>
  <si>
    <t>personeel@assenede.be</t>
  </si>
  <si>
    <t>Gemeentebestuur van Sint-Laureins</t>
  </si>
  <si>
    <t>09-218.76.40</t>
  </si>
  <si>
    <t>telefoon - of gsm-nummer contactpersoon</t>
  </si>
  <si>
    <t>Gegevens van het personeelslid</t>
  </si>
  <si>
    <t>voornaam personeelslid</t>
  </si>
  <si>
    <t>achternaam personeelslid</t>
  </si>
  <si>
    <t>stamboeknummer personeelslid</t>
  </si>
  <si>
    <t>rijksregisternummer personeelslid</t>
  </si>
  <si>
    <t>Informatie over het meelooptraject</t>
  </si>
  <si>
    <t>Waar wordt het meelooptraject georganiseerd?</t>
  </si>
  <si>
    <t>Het meelooptraject start altijd op de eerste dag van de maand.</t>
  </si>
  <si>
    <t>begindatum</t>
  </si>
  <si>
    <t>einddatum</t>
  </si>
  <si>
    <t>voor- en achternaam contactpersoon</t>
  </si>
  <si>
    <t>Privacywaarborg</t>
  </si>
  <si>
    <t>dpo.agodi@ond.vlaanderen.be.</t>
  </si>
  <si>
    <t>We kunnen u dan mogelijk de dienst die u vraagt, niet verstrekken. U kunt ook altijd mailen om te vragen welke persoonsgegevens we verwerken en u kunt ze laten verbeteren of verwijderen. We vragen dan een bewijs van uw identiteit zodat we de gegevens niet meedelen aan iemand die er geen recht op heeft. Als u vragen hebt over de manier waarop we de gegevens verwerken, kunt u contact opnemen met uw werkstation. Bent u het niet eens met de manier waarop we de gegevens verwerken, dan kunt u zich wenden tot de bevoegde toezichthoudende autoriteit. Ons beleid op het vlak van gegevensverwerking vindt u op</t>
  </si>
  <si>
    <t xml:space="preserve">de website van AGODI </t>
  </si>
  <si>
    <t>http://www.agodi.be/over-ons/privacyverklaring</t>
  </si>
  <si>
    <t>de website van AHOVOKS</t>
  </si>
  <si>
    <t>xxx@ond.vlaanderen.be.</t>
  </si>
  <si>
    <t>straat en nummer contactschool</t>
  </si>
  <si>
    <t>postnummer en gemeente  contactschool</t>
  </si>
  <si>
    <t>e-mailadres contactpersoon</t>
  </si>
  <si>
    <t>In welk onderwijsniveau wordt het meelooptraject georganiseerd?</t>
  </si>
  <si>
    <t>Bevestiging door het schoolbestuur of zijn gemandateerde</t>
  </si>
  <si>
    <r>
      <t>Met dit formulier vraagt het schoolbestuur de financiering of subsidiëring aan van een meelooptraject voor directeur. Meer informatie vindt u in de omzendbrief</t>
    </r>
    <r>
      <rPr>
        <i/>
        <sz val="10"/>
        <color rgb="FFFF0000"/>
        <rFont val="Calibri"/>
        <family val="2"/>
        <scheme val="minor"/>
      </rPr>
      <t xml:space="preserve"> xx/xxxx/xx van dag maand jaar</t>
    </r>
    <r>
      <rPr>
        <i/>
        <sz val="10"/>
        <rFont val="Calibri"/>
        <family val="2"/>
        <scheme val="minor"/>
      </rPr>
      <t xml:space="preserve"> over de organisatie van een meelooptraject voor een kandidaat-directeur in het basisonderwijs, het deeltijds kunstonderwijs, het volwassenenonderwijs en de centra voor leerlingenbegeleiding.</t>
    </r>
  </si>
  <si>
    <t>Deze rubriek is alleen bestemd voor de administratie van AGODI en AHOVOKS.</t>
  </si>
  <si>
    <t>nummer contactschool</t>
  </si>
  <si>
    <t>nummer schoolbestuur</t>
  </si>
  <si>
    <t>naam schoolbestuur</t>
  </si>
  <si>
    <t>naam contactschool</t>
  </si>
  <si>
    <t>straat en huisnummer contactschool</t>
  </si>
  <si>
    <t>postnummer contactschool</t>
  </si>
  <si>
    <t>gemeente contactschool</t>
  </si>
  <si>
    <t>telefoon- of gsm-nummer contactpersoon</t>
  </si>
  <si>
    <t>straat en huisnummer personeelslid</t>
  </si>
  <si>
    <t>gemeente personeelslid</t>
  </si>
  <si>
    <t>waar wordt het meelooptraject georganiseerd?</t>
  </si>
  <si>
    <t>onderwijsniveau meelooptraject</t>
  </si>
  <si>
    <t>begindatum personeelslid in dienst in onderwijs</t>
  </si>
  <si>
    <r>
      <t xml:space="preserve">begindatum personeelslid </t>
    </r>
    <r>
      <rPr>
        <b/>
        <sz val="10"/>
        <color rgb="FFFF0000"/>
        <rFont val="Arial"/>
        <family val="2"/>
      </rPr>
      <t>NIET</t>
    </r>
    <r>
      <rPr>
        <sz val="10"/>
        <rFont val="Arial"/>
        <family val="2"/>
      </rPr>
      <t xml:space="preserve"> in dienst in onderwijs</t>
    </r>
  </si>
  <si>
    <t>In de vragen die u moet beantwoorden, hoeft u alleen de grijze vakjes in te vullen. De overige gegevens worden automatisch ingevuld op basis van de informatie waarover AGODI en AHOVOKS al beschikken. De gegevens die u invult, worden ook automatisch gecontroleerd.</t>
  </si>
  <si>
    <t>Vul de gegevens van de aanvrager in.</t>
  </si>
  <si>
    <t>Vul de gegevens in van het personeelslid dat het meelooptraject zal volgen.</t>
  </si>
  <si>
    <t>voornaam</t>
  </si>
  <si>
    <t>achternaam</t>
  </si>
  <si>
    <t>in een school die of centrum dat niet tot een scholengemeenschap behoort</t>
  </si>
  <si>
    <t>in een of meer scholen in een scholengemeenschap</t>
  </si>
  <si>
    <t>in een of meer scholen in een samenwerkingsverband</t>
  </si>
  <si>
    <t>Vul de begin- en einddatum in van het meelooptraject voor een personeelslid dat van buiten het onderwijs komt.</t>
  </si>
  <si>
    <t>Beslissing van AGODI / AHOVOKS</t>
  </si>
  <si>
    <t xml:space="preserve"> De aanvraag wordt goedgekeurd. Het meelooptraject kan starten.</t>
  </si>
  <si>
    <t>AGODI en AHOVOKS verwerken de persoonsgegevens in het kader van het algemeen belang van het dossier van uw personeelslid. Als u niet wilt dat we de gegevens van dit formulier verwerken, kunt u dat melden door te mailen naar</t>
  </si>
  <si>
    <t>https://www.onderwijs.vlaanderen.be/sites/default/files/atoms/files/Privacyverklaring%20AHOVOKS_0.pdf.</t>
  </si>
  <si>
    <t>personeelslid al in dienst in onderwijs?</t>
  </si>
  <si>
    <t>postnummer personeelslid</t>
  </si>
  <si>
    <t>Is het personeelslid momenteel in dienst in het onderwijs?</t>
  </si>
  <si>
    <t>Vul de begin- en einddatum in van het meelooptraject voor een personeelslid dat momenteel in dienst is in het onderwijs.</t>
  </si>
  <si>
    <t>Aanvraag voor de financiering of subsidiëring van een meelooptraject voor
directeur</t>
  </si>
  <si>
    <t>Foutmeldingen</t>
  </si>
  <si>
    <t>Dien het formulier pas in als er geen foutmeldingen meer worden getoond.</t>
  </si>
  <si>
    <t xml:space="preserve"> Ik bevestig dat alle gegevens in dit formulier naar waarheid zijn ingevuld.</t>
  </si>
  <si>
    <t>Als het personeelslid nog geen stamboeknummer heeft, vult u de voor- en achternaam, het rijksregisternummer en de adresgegevens in.</t>
  </si>
  <si>
    <t>aanvraag goedgekeurd</t>
  </si>
  <si>
    <t>aanvraag NIET goedgekeurd</t>
  </si>
  <si>
    <t xml:space="preserve"> De aanvraag wordt niet goedgekeurd omdat het contingent meelooptrajecten voor het onderwijs in kwestie volledig is ingevuld.</t>
  </si>
  <si>
    <t>directeur@deregenbooggrimbergen.be</t>
  </si>
  <si>
    <t>GO! BS De Wijngaard</t>
  </si>
  <si>
    <t>GO! BS De Letterzee</t>
  </si>
  <si>
    <t>directie@bserasmus.be</t>
  </si>
  <si>
    <t>VAN HEMELRIJCK Kathleen- NOOTENS Barbara</t>
  </si>
  <si>
    <t>VBS OLV van De Ham</t>
  </si>
  <si>
    <t>secretariaat@lagereschoolblauwput.be</t>
  </si>
  <si>
    <t>09-323 56 80</t>
  </si>
  <si>
    <t>09-323.55.94</t>
  </si>
  <si>
    <t>VBSBO Salvator</t>
  </si>
  <si>
    <t>directie.sintnorbertus@sgarchipel.be</t>
  </si>
  <si>
    <t>meelooptraject.agodi@vlaanderen.be</t>
  </si>
  <si>
    <t>AERTS Machteld</t>
  </si>
  <si>
    <t>VANDECRUYS Annelies</t>
  </si>
  <si>
    <t>Gevers Dominique</t>
  </si>
  <si>
    <t>RUMMENS Marc</t>
  </si>
  <si>
    <t>JANNES Gert</t>
  </si>
  <si>
    <t>VERSTRAETE Hans</t>
  </si>
  <si>
    <t>VAN RIET Ann</t>
  </si>
  <si>
    <t>Van Brussel Hilde</t>
  </si>
  <si>
    <t>VIAENE Katia</t>
  </si>
  <si>
    <t>EECKHOUT Marijke</t>
  </si>
  <si>
    <t>Engels Jörge</t>
  </si>
  <si>
    <t>Dubois Greet</t>
  </si>
  <si>
    <t>ROUKAERTS Geert</t>
  </si>
  <si>
    <t>VAN CAUWENBERGE Frederik</t>
  </si>
  <si>
    <t>Holvoet Liesbeth</t>
  </si>
  <si>
    <t>Van Hamme Katrien</t>
  </si>
  <si>
    <t>FONTEYNE LEEN</t>
  </si>
  <si>
    <t>LIMBOURG Ingrid</t>
  </si>
  <si>
    <t>VERVLOESSEM Goedele</t>
  </si>
  <si>
    <t>Aelbrecht Hilde</t>
  </si>
  <si>
    <t>CROMBE Nick</t>
  </si>
  <si>
    <t>JANSSENS Alwina</t>
  </si>
  <si>
    <t>WILLAERT Mieke</t>
  </si>
  <si>
    <t>Moradi Farnoush</t>
  </si>
  <si>
    <t>Block Vanessa</t>
  </si>
  <si>
    <t>Dillen Bart</t>
  </si>
  <si>
    <t>Genbrugge Katrien</t>
  </si>
  <si>
    <t>NUYTTEN Chantal</t>
  </si>
  <si>
    <t>HUYGEN Patrick</t>
  </si>
  <si>
    <t>SMETS Pegie</t>
  </si>
  <si>
    <t>Raats Gert</t>
  </si>
  <si>
    <t>Totté Steven</t>
  </si>
  <si>
    <t>so@revapulderbos.be</t>
  </si>
  <si>
    <t>PEETERS Sofie</t>
  </si>
  <si>
    <t>VAN GELDER Rob</t>
  </si>
  <si>
    <t>info@busoderegenboog.com</t>
  </si>
  <si>
    <t>VERHEYEN Wendy</t>
  </si>
  <si>
    <t>Hermans Mark</t>
  </si>
  <si>
    <t>VAN PETEGHEM Krista</t>
  </si>
  <si>
    <t>DRUYTS Nele</t>
  </si>
  <si>
    <t>VERHEYDEN Veerle</t>
  </si>
  <si>
    <t>DE HAES Veerle</t>
  </si>
  <si>
    <t>MENS Hilde</t>
  </si>
  <si>
    <t>VAN DE VREUGDE Ilse</t>
  </si>
  <si>
    <t>PATTEET David</t>
  </si>
  <si>
    <t>BUSSELEN Jeanne</t>
  </si>
  <si>
    <t>CELIS Chantal</t>
  </si>
  <si>
    <t>CORNELISSEN Koen</t>
  </si>
  <si>
    <t>KNEVELS Koen</t>
  </si>
  <si>
    <t>SCHALLEY Marc</t>
  </si>
  <si>
    <t>Peeters Sabine</t>
  </si>
  <si>
    <t>Huygh Jos</t>
  </si>
  <si>
    <t>info@sibbo.be</t>
  </si>
  <si>
    <t>BOGAERS Erwin</t>
  </si>
  <si>
    <t>FAES Peter</t>
  </si>
  <si>
    <t>wim.cox@ferdinand.broedersvanliefde.be</t>
  </si>
  <si>
    <t>Cox Wim</t>
  </si>
  <si>
    <t>VANSPAUWEN Sebastiaan</t>
  </si>
  <si>
    <t>DEHONDT Ignace</t>
  </si>
  <si>
    <t>VANRUYMBEKE Ine</t>
  </si>
  <si>
    <t>DEROO Lieve</t>
  </si>
  <si>
    <t>Chlarie Pieter</t>
  </si>
  <si>
    <t>VANDENBUSSCHE Frank</t>
  </si>
  <si>
    <t>VANMIDDELEM Yves</t>
  </si>
  <si>
    <t>VINCKE Sabine</t>
  </si>
  <si>
    <t>BEHEYDT Lieven</t>
  </si>
  <si>
    <t>DE JAEGHER Xavier</t>
  </si>
  <si>
    <t>DEMOLDER Gerrit</t>
  </si>
  <si>
    <t>VIERSTRAETE Heidi</t>
  </si>
  <si>
    <t>pieter.stock@dominiek-savio.be</t>
  </si>
  <si>
    <t>Stock Pieter</t>
  </si>
  <si>
    <t>STRUBBE Paul</t>
  </si>
  <si>
    <t>VAN DAMME Peter</t>
  </si>
  <si>
    <t>DEPROST Paul G.J.P.</t>
  </si>
  <si>
    <t>SMESSAERT Eva</t>
  </si>
  <si>
    <t>Van den Berge Rosy</t>
  </si>
  <si>
    <t>DE MEULENAER Patrick</t>
  </si>
  <si>
    <t>MALEGO Marco</t>
  </si>
  <si>
    <t>info@sintgregorius.be</t>
  </si>
  <si>
    <t>VAN DE VIJVER Geert</t>
  </si>
  <si>
    <t>Kuykens Ria</t>
  </si>
  <si>
    <t>Brewaeys Hilde</t>
  </si>
  <si>
    <t>Christiaan De Smet</t>
  </si>
  <si>
    <t>Smekens Myriam</t>
  </si>
  <si>
    <t>Pieters Frank</t>
  </si>
  <si>
    <t>Van Hoever Kim</t>
  </si>
  <si>
    <t>De Block Dominique</t>
  </si>
  <si>
    <t>Quintyn Evelyn</t>
  </si>
  <si>
    <t>Veelaert Toon</t>
  </si>
  <si>
    <t>Janssen Dominique</t>
  </si>
  <si>
    <t>Wellens Bram</t>
  </si>
  <si>
    <t>Beuckels Bob</t>
  </si>
  <si>
    <t>Van de Velde Inge</t>
  </si>
  <si>
    <t>De Hert Wilfried</t>
  </si>
  <si>
    <t>Veraert Cécile</t>
  </si>
  <si>
    <t>De Witte Nele</t>
  </si>
  <si>
    <t>Tachkemoni Secundair</t>
  </si>
  <si>
    <t>Jeger Nathalie</t>
  </si>
  <si>
    <t>Liesenborghs Annick</t>
  </si>
  <si>
    <t>Horemans Nico</t>
  </si>
  <si>
    <t>Van Dyck Véronique</t>
  </si>
  <si>
    <t>Mariën Jan</t>
  </si>
  <si>
    <t>Verhestraeten Gilbert</t>
  </si>
  <si>
    <t>Van Laer Suzzy</t>
  </si>
  <si>
    <t>Michielsen Nadia</t>
  </si>
  <si>
    <t>Avonds Tinne</t>
  </si>
  <si>
    <t>Preckler Filip</t>
  </si>
  <si>
    <t>Meurrens Dimitri</t>
  </si>
  <si>
    <t>Wens G.</t>
  </si>
  <si>
    <t>Bal Nancy</t>
  </si>
  <si>
    <t>Kootstra Ineke</t>
  </si>
  <si>
    <t>Peeters Alex</t>
  </si>
  <si>
    <t>De Smedt Greet</t>
  </si>
  <si>
    <t>Cools Inge</t>
  </si>
  <si>
    <t>Blommaerts Lieve</t>
  </si>
  <si>
    <t>Van Bergen Yolanda</t>
  </si>
  <si>
    <t>De Bruyn Patrick</t>
  </si>
  <si>
    <t>Van Opstal Kristel</t>
  </si>
  <si>
    <t>DE LEEUW Werner</t>
  </si>
  <si>
    <t>Monheim Alex</t>
  </si>
  <si>
    <t>leen.vantongerloo@so.antwerpen.be</t>
  </si>
  <si>
    <t>Van Tongerloo Leen</t>
  </si>
  <si>
    <t>Martiny Chantal</t>
  </si>
  <si>
    <t>GIELIS Ivo</t>
  </si>
  <si>
    <t>Dewilde Luk</t>
  </si>
  <si>
    <t>Grimon Annick</t>
  </si>
  <si>
    <t>Povré Godelieve</t>
  </si>
  <si>
    <t>Lenaert Nancy</t>
  </si>
  <si>
    <t>Desaegher Christel</t>
  </si>
  <si>
    <t>Hendrickx Geert</t>
  </si>
  <si>
    <t>Van Bael Annemie</t>
  </si>
  <si>
    <t>Lauwaet Luc</t>
  </si>
  <si>
    <t>Nuyens A.</t>
  </si>
  <si>
    <t>Lauwaet L.</t>
  </si>
  <si>
    <t>Velle Wouter</t>
  </si>
  <si>
    <t>De Cock Veerle</t>
  </si>
  <si>
    <t>Van den Bossche Hilde</t>
  </si>
  <si>
    <t>HEYMAN Laurent</t>
  </si>
  <si>
    <t>Mensch Alex</t>
  </si>
  <si>
    <t>De Wilde Peter</t>
  </si>
  <si>
    <t>Op de Beeck Greta</t>
  </si>
  <si>
    <t>Kesselaers Greet</t>
  </si>
  <si>
    <t>Geysemans Sven</t>
  </si>
  <si>
    <t>Vincent Kathy</t>
  </si>
  <si>
    <t>VANDERZANDE Marc</t>
  </si>
  <si>
    <t>De Raedt W.</t>
  </si>
  <si>
    <t>Goris Els</t>
  </si>
  <si>
    <t>Geerinckx K.</t>
  </si>
  <si>
    <t>Van Looy Wouter</t>
  </si>
  <si>
    <t>Vercammen Luc</t>
  </si>
  <si>
    <t>Peeters Carine</t>
  </si>
  <si>
    <t>Vanderbist Stefaan</t>
  </si>
  <si>
    <t>De Keyser Sabine</t>
  </si>
  <si>
    <t>Hellemans Geert</t>
  </si>
  <si>
    <t>Van Craenenbroeck Mireille</t>
  </si>
  <si>
    <t>Acke Mieke</t>
  </si>
  <si>
    <t>Scheirs Veerle</t>
  </si>
  <si>
    <t>Schroyens René</t>
  </si>
  <si>
    <t>hilde.wildiers@colomaplus.be</t>
  </si>
  <si>
    <t>Wildiers Hilde</t>
  </si>
  <si>
    <t>eric.berghmans@colomaplus.be</t>
  </si>
  <si>
    <t>Wezenbeek Kim</t>
  </si>
  <si>
    <t>Vanneste Geneviève</t>
  </si>
  <si>
    <t>Van Staeyen Johan</t>
  </si>
  <si>
    <t>Syen Jana</t>
  </si>
  <si>
    <t>Schepers Kristof</t>
  </si>
  <si>
    <t>Essers Kathleen</t>
  </si>
  <si>
    <t>Helsen Steven</t>
  </si>
  <si>
    <t>Maes Jan</t>
  </si>
  <si>
    <t>Driesen Christine</t>
  </si>
  <si>
    <t>Otten Jef</t>
  </si>
  <si>
    <t>Roels Bart</t>
  </si>
  <si>
    <t>Duchesne Inge</t>
  </si>
  <si>
    <t>Van Bakel Kathleen</t>
  </si>
  <si>
    <t>Verheyen Jef</t>
  </si>
  <si>
    <t>Robrechts Hildegarde</t>
  </si>
  <si>
    <t>Vervoort Miranda</t>
  </si>
  <si>
    <t>Van de Putte Robert</t>
  </si>
  <si>
    <t>Melis Tom</t>
  </si>
  <si>
    <t>Buysse Patrick</t>
  </si>
  <si>
    <t>Goris Patricia</t>
  </si>
  <si>
    <t>Mylle Birgit</t>
  </si>
  <si>
    <t>Sneyers Raf</t>
  </si>
  <si>
    <t>Eelen Denise</t>
  </si>
  <si>
    <t>Van Huffelen Eric</t>
  </si>
  <si>
    <t>Eeckelaert Evelyn</t>
  </si>
  <si>
    <t>VAN POPPEL Luc</t>
  </si>
  <si>
    <t>De Keulenaer Peter</t>
  </si>
  <si>
    <t>Thiels Stefan</t>
  </si>
  <si>
    <t>myriam.borremans@damiaaninstituut.be</t>
  </si>
  <si>
    <t>Smeets Jos</t>
  </si>
  <si>
    <t>Prenen Guido</t>
  </si>
  <si>
    <t>Proesmans Toon</t>
  </si>
  <si>
    <t>Huygelen Vanessa</t>
  </si>
  <si>
    <t>Van Waeyenberge Pieter</t>
  </si>
  <si>
    <t>Vande Lannoote Sylvie</t>
  </si>
  <si>
    <t>Wyckaert Catherine</t>
  </si>
  <si>
    <t>Janssens An</t>
  </si>
  <si>
    <t>Behets Candide</t>
  </si>
  <si>
    <t>De Smet Kristiaan</t>
  </si>
  <si>
    <t>Meysmans Jan</t>
  </si>
  <si>
    <t>Bernaer Jeannine</t>
  </si>
  <si>
    <t>Verheyden Sabine</t>
  </si>
  <si>
    <t>Van Lommel Katelijn</t>
  </si>
  <si>
    <t>Croes Jan</t>
  </si>
  <si>
    <t>Van den Houte Els</t>
  </si>
  <si>
    <t>De Decker Anne-Sophie</t>
  </si>
  <si>
    <t>STIE Annick</t>
  </si>
  <si>
    <t>Depeet Valerie</t>
  </si>
  <si>
    <t>Merckx Willem</t>
  </si>
  <si>
    <t>Van Damme Valerie</t>
  </si>
  <si>
    <t>Cobbaert Philip</t>
  </si>
  <si>
    <t>Vanmechelen Ken</t>
  </si>
  <si>
    <t>Celis Hugo</t>
  </si>
  <si>
    <t>Paeps Rogier</t>
  </si>
  <si>
    <t>De Wulf Hugo</t>
  </si>
  <si>
    <t>Timmermans Valère</t>
  </si>
  <si>
    <t>LEENKNECHT Geert</t>
  </si>
  <si>
    <t>Vanreusel David</t>
  </si>
  <si>
    <t>Verhaegen Thomas</t>
  </si>
  <si>
    <t>Hoornaert Dirk</t>
  </si>
  <si>
    <t>Vlogaert Ludwig</t>
  </si>
  <si>
    <t>Deserrano Goedele</t>
  </si>
  <si>
    <t>Van Wieledaele Hilde</t>
  </si>
  <si>
    <t>D'Hoore Walter</t>
  </si>
  <si>
    <t>Vrancken Johan</t>
  </si>
  <si>
    <t>JANSSENS Els</t>
  </si>
  <si>
    <t>Lefebvre Xavier</t>
  </si>
  <si>
    <t>Druyts Kristien</t>
  </si>
  <si>
    <t>Daelemans Ann</t>
  </si>
  <si>
    <t>Van De Vliet Bart</t>
  </si>
  <si>
    <t>Hendrickx Steven</t>
  </si>
  <si>
    <t>GOYENS Kristin</t>
  </si>
  <si>
    <t>Marissens Herman</t>
  </si>
  <si>
    <t>Cauwenberghs G.</t>
  </si>
  <si>
    <t>Jans Willy</t>
  </si>
  <si>
    <t>Lambert L.</t>
  </si>
  <si>
    <t>Staessens Katrien</t>
  </si>
  <si>
    <t>Croes Chris</t>
  </si>
  <si>
    <t>Baeyens Frank</t>
  </si>
  <si>
    <t>Vanhoof Theo</t>
  </si>
  <si>
    <t>Van Buggenhout D.</t>
  </si>
  <si>
    <t>Hermans Barbara</t>
  </si>
  <si>
    <t>DE BOUW Willy</t>
  </si>
  <si>
    <t>Caluwaerts Lieve</t>
  </si>
  <si>
    <t>De Buyser Alexandra</t>
  </si>
  <si>
    <t>Van Schuerbeeck Willem</t>
  </si>
  <si>
    <t>Dupond Marleen</t>
  </si>
  <si>
    <t>De Prins Kurt</t>
  </si>
  <si>
    <t>Haverals Anja</t>
  </si>
  <si>
    <t>Rabaey Marc</t>
  </si>
  <si>
    <t>Schollen Bart</t>
  </si>
  <si>
    <t>Loonbeek Dirk</t>
  </si>
  <si>
    <t>Vandaele Annemie</t>
  </si>
  <si>
    <t>De Brael Els</t>
  </si>
  <si>
    <t>Van Herck Karen</t>
  </si>
  <si>
    <t>Wouters Paula</t>
  </si>
  <si>
    <t>Van Ermengem Ilse</t>
  </si>
  <si>
    <t>Maes Sofie</t>
  </si>
  <si>
    <t>De Doncker Anneleen</t>
  </si>
  <si>
    <t>Deldime Marc</t>
  </si>
  <si>
    <t>Maes Vera</t>
  </si>
  <si>
    <t>Alberik Hubin</t>
  </si>
  <si>
    <t>Vandeputte Leen</t>
  </si>
  <si>
    <t>Kerckhoven Dirk</t>
  </si>
  <si>
    <t>Adams Liesbeth</t>
  </si>
  <si>
    <t>ten Haaf Filip</t>
  </si>
  <si>
    <t>Snoekx Nancy</t>
  </si>
  <si>
    <t>Ruebens Veerle</t>
  </si>
  <si>
    <t>VAN MELLO Anja</t>
  </si>
  <si>
    <t>SEVERIJNS Roland</t>
  </si>
  <si>
    <t>Glorieux Frederik</t>
  </si>
  <si>
    <t>Bothuyne Mieke</t>
  </si>
  <si>
    <t>Baert Debbie</t>
  </si>
  <si>
    <t>De Baets Frederik</t>
  </si>
  <si>
    <t>Jacxsens Carine</t>
  </si>
  <si>
    <t>BOYDENS Rudi</t>
  </si>
  <si>
    <t>Brys Goedele</t>
  </si>
  <si>
    <t>Loridan Jozef</t>
  </si>
  <si>
    <t>Verhelst Mieke</t>
  </si>
  <si>
    <t>Declerck Koen</t>
  </si>
  <si>
    <t>Heyvaerts Anita</t>
  </si>
  <si>
    <t>Maes Diederik</t>
  </si>
  <si>
    <t>Vanheede Tom</t>
  </si>
  <si>
    <t>Christiaens J.M.</t>
  </si>
  <si>
    <t>Vanderiviere Nathalie</t>
  </si>
  <si>
    <t>Bouton Christiaan</t>
  </si>
  <si>
    <t>Timmerman Maryse</t>
  </si>
  <si>
    <t>Dhondt Christine</t>
  </si>
  <si>
    <t>Persyn Carine</t>
  </si>
  <si>
    <t>De Keyser Isabelle</t>
  </si>
  <si>
    <t>Laleman Bart</t>
  </si>
  <si>
    <t>Bouchez Ilse</t>
  </si>
  <si>
    <t>Debacker Chris</t>
  </si>
  <si>
    <t>Dhuyvetter Pieter</t>
  </si>
  <si>
    <t>Denys Heidi</t>
  </si>
  <si>
    <t>Roets Pieter</t>
  </si>
  <si>
    <t>Debel Hans</t>
  </si>
  <si>
    <t>Vannobel Jan</t>
  </si>
  <si>
    <t>Uytterschaut Hilde</t>
  </si>
  <si>
    <t>Hosten Frank</t>
  </si>
  <si>
    <t>Berghman Mieke</t>
  </si>
  <si>
    <t>Devriendt Myriam</t>
  </si>
  <si>
    <t>Pieters Piet</t>
  </si>
  <si>
    <t>Manhaeve Ann</t>
  </si>
  <si>
    <t>Berteloot Luc</t>
  </si>
  <si>
    <t>Devloo-Casier Luc</t>
  </si>
  <si>
    <t>Curvers Philip</t>
  </si>
  <si>
    <t>Gadeyne Rik</t>
  </si>
  <si>
    <t>Verbeke Peter</t>
  </si>
  <si>
    <t>Laleman Dirk</t>
  </si>
  <si>
    <t>François Francine</t>
  </si>
  <si>
    <t>Ottevaere Tuur</t>
  </si>
  <si>
    <t>Verhenne Franceska</t>
  </si>
  <si>
    <t>Detavernier Carine</t>
  </si>
  <si>
    <t>Vaes Renaat</t>
  </si>
  <si>
    <t>Duchi Rik</t>
  </si>
  <si>
    <t>Bevernage Frederik</t>
  </si>
  <si>
    <t>Dehaene Mathieu</t>
  </si>
  <si>
    <t>De Canck Filip</t>
  </si>
  <si>
    <t>Kemel Miek</t>
  </si>
  <si>
    <t>Himpens Barbara</t>
  </si>
  <si>
    <t>Coudenys Stefaan</t>
  </si>
  <si>
    <t>Scheyving Yannick</t>
  </si>
  <si>
    <t>Viaene Ludo</t>
  </si>
  <si>
    <t>Vergote Ann</t>
  </si>
  <si>
    <t>Van Ryckeghem Kati</t>
  </si>
  <si>
    <t>Sevenois Hugo</t>
  </si>
  <si>
    <t>Deweerdt Jan</t>
  </si>
  <si>
    <t>Gyssels Stefaan</t>
  </si>
  <si>
    <t>Vandaele Patrick</t>
  </si>
  <si>
    <t>Vandenberghe Bart</t>
  </si>
  <si>
    <t>Vanrobaeys Luc</t>
  </si>
  <si>
    <t>LAMON Fabiola</t>
  </si>
  <si>
    <t>Van Damme Carine</t>
  </si>
  <si>
    <t>Strobbe Charlotte</t>
  </si>
  <si>
    <t>Maertens Hilde</t>
  </si>
  <si>
    <t>Samaey Stefaan</t>
  </si>
  <si>
    <t>De Zutter Martine</t>
  </si>
  <si>
    <t>Stael Ann</t>
  </si>
  <si>
    <t>Debruyne Stijn</t>
  </si>
  <si>
    <t>Dorme Franky</t>
  </si>
  <si>
    <t>Desloovere Christof</t>
  </si>
  <si>
    <t>Van Compernolle Hilde</t>
  </si>
  <si>
    <t>Van den Bossche Geert</t>
  </si>
  <si>
    <t>Archie Joachim</t>
  </si>
  <si>
    <t>Dufourmont Wim</t>
  </si>
  <si>
    <t>Demuynck Philip</t>
  </si>
  <si>
    <t>Beunens Donacienne</t>
  </si>
  <si>
    <t>Van Der Donckt Hilde</t>
  </si>
  <si>
    <t>Vanhollebeke Stefaan</t>
  </si>
  <si>
    <t>kimredant@dvmhtbaalst.be</t>
  </si>
  <si>
    <t>Redant Kim</t>
  </si>
  <si>
    <t>De Bruyn Jan</t>
  </si>
  <si>
    <t>De Rijck Arie</t>
  </si>
  <si>
    <t>Haeck Michèle</t>
  </si>
  <si>
    <t>BORMS Luc</t>
  </si>
  <si>
    <t>Kruibekestraat 55 bus a</t>
  </si>
  <si>
    <t>sint.joris@sintjorisbazel.be</t>
  </si>
  <si>
    <t>Fievez Karl</t>
  </si>
  <si>
    <t>DE ROP Pascal</t>
  </si>
  <si>
    <t>DE BIE Nele</t>
  </si>
  <si>
    <t>HEYERICK SAM</t>
  </si>
  <si>
    <t>sinttheresia@leiepoort.be</t>
  </si>
  <si>
    <t>Goethals Bart</t>
  </si>
  <si>
    <t>DE WILDE TOMAS</t>
  </si>
  <si>
    <t>Ardans Bea</t>
  </si>
  <si>
    <t>Van de Maele Nele</t>
  </si>
  <si>
    <t>Van Dessel Jan</t>
  </si>
  <si>
    <t>Dierickx Bruno</t>
  </si>
  <si>
    <t>Maeyens Carina</t>
  </si>
  <si>
    <t>sint-teresia@vlot.be</t>
  </si>
  <si>
    <t>Pollaert Koen</t>
  </si>
  <si>
    <t>Desmet Annemieke</t>
  </si>
  <si>
    <t>De Craene Hilde</t>
  </si>
  <si>
    <t>Santens Filip</t>
  </si>
  <si>
    <t>Roeland Karll</t>
  </si>
  <si>
    <t>De Vetter Paulette</t>
  </si>
  <si>
    <t>Bockstaele Jurgen</t>
  </si>
  <si>
    <t>Immesoete Katleen</t>
  </si>
  <si>
    <t>De Wispelaere Luc</t>
  </si>
  <si>
    <t>Van Damme Filip</t>
  </si>
  <si>
    <t>Janssens Renata</t>
  </si>
  <si>
    <t>Dalcq Guy</t>
  </si>
  <si>
    <t>Allaert Hilde</t>
  </si>
  <si>
    <t>Danschutter Wim</t>
  </si>
  <si>
    <t>Martens Frances</t>
  </si>
  <si>
    <t>SZAFIRO Olivier</t>
  </si>
  <si>
    <t>Grysolle Marie-Christine</t>
  </si>
  <si>
    <t>Van Dender Greet</t>
  </si>
  <si>
    <t>Onghena Joost</t>
  </si>
  <si>
    <t>Berckmoes-Joos Caroline</t>
  </si>
  <si>
    <t>De Laet Inge</t>
  </si>
  <si>
    <t>sint-laurentius@vlot.be</t>
  </si>
  <si>
    <t>Van Den Bremt Carlo</t>
  </si>
  <si>
    <t>sint-lodewijk@vlot.be</t>
  </si>
  <si>
    <t>Saegeman Evelien</t>
  </si>
  <si>
    <t>Beirnaert Stephan</t>
  </si>
  <si>
    <t>Snauwaert An</t>
  </si>
  <si>
    <t>Desmaele Christine</t>
  </si>
  <si>
    <t>LYBAERT Marijke</t>
  </si>
  <si>
    <t>De Gendt Jan</t>
  </si>
  <si>
    <t>Thienpont Annick</t>
  </si>
  <si>
    <t>Van der Cam Mania</t>
  </si>
  <si>
    <t>Couck Karin</t>
  </si>
  <si>
    <t>Binon Filip</t>
  </si>
  <si>
    <t>Vansteenbrugge Patrick</t>
  </si>
  <si>
    <t>VANSTEENBRUGGE Patrick</t>
  </si>
  <si>
    <t>Vyncke Pieter</t>
  </si>
  <si>
    <t>Billooye Geert</t>
  </si>
  <si>
    <t>Dessein Hannelore</t>
  </si>
  <si>
    <t>Van de Steene Katty</t>
  </si>
  <si>
    <t>Hofman Fleur</t>
  </si>
  <si>
    <t>D'hollander Elisabeth</t>
  </si>
  <si>
    <t>De Munck Kris</t>
  </si>
  <si>
    <t>Verbeke Joris</t>
  </si>
  <si>
    <t>De Lange Kristof</t>
  </si>
  <si>
    <t>Van Der Hoeven Piet</t>
  </si>
  <si>
    <t>Jadoul Bernard</t>
  </si>
  <si>
    <t>De Ridder Elke</t>
  </si>
  <si>
    <t>Van Haut An</t>
  </si>
  <si>
    <t>De Valck Raimond</t>
  </si>
  <si>
    <t>De Langhe Stefaan</t>
  </si>
  <si>
    <t>Lammens Bart</t>
  </si>
  <si>
    <t>De Schryver Eddy</t>
  </si>
  <si>
    <t>Vranken Erik</t>
  </si>
  <si>
    <t>Bormans Yves</t>
  </si>
  <si>
    <t>Bollen Walter</t>
  </si>
  <si>
    <t>Jacobs Ludo</t>
  </si>
  <si>
    <t>Schepens Bart</t>
  </si>
  <si>
    <t>SCHIEPERS Karel</t>
  </si>
  <si>
    <t>Van Ransbeek J.</t>
  </si>
  <si>
    <t>Aerts Ivo</t>
  </si>
  <si>
    <t>info@instituutmariakoningin.be</t>
  </si>
  <si>
    <t>PERSOONS Gert</t>
  </si>
  <si>
    <t>Bijnens Olga</t>
  </si>
  <si>
    <t>Billen Marleen</t>
  </si>
  <si>
    <t>hamont@wico.be</t>
  </si>
  <si>
    <t>Broekx Annie De Graaf Veerle</t>
  </si>
  <si>
    <t>Melotte Heidi</t>
  </si>
  <si>
    <t>Henderix Rembert</t>
  </si>
  <si>
    <t>Valkenborgh Inge</t>
  </si>
  <si>
    <t>Annaert Peter</t>
  </si>
  <si>
    <t>Nevels Werner</t>
  </si>
  <si>
    <t>Dalemans Brigitte</t>
  </si>
  <si>
    <t>Bogaerts Eric</t>
  </si>
  <si>
    <t>Deferm Anja</t>
  </si>
  <si>
    <t>DEFERM ANJA</t>
  </si>
  <si>
    <t>Ruttens Anita</t>
  </si>
  <si>
    <t>Pyxiscollege3</t>
  </si>
  <si>
    <t>anja.lerno@pyxiscollege.be</t>
  </si>
  <si>
    <t>Lerno Anja</t>
  </si>
  <si>
    <t>Pyxiscollege2</t>
  </si>
  <si>
    <t>patricia.bollen@pyxiscollege.be</t>
  </si>
  <si>
    <t>BOLLEN Patricia</t>
  </si>
  <si>
    <t>Pyxiscollege1</t>
  </si>
  <si>
    <t>dieter.hermans@pyxiscollege.be</t>
  </si>
  <si>
    <t>Hermans Dieter</t>
  </si>
  <si>
    <t>Rens Willem</t>
  </si>
  <si>
    <t>THEUNIS Tim</t>
  </si>
  <si>
    <t>VAN BAELEN Ludo</t>
  </si>
  <si>
    <t>Verboven Joris</t>
  </si>
  <si>
    <t>Peeten Erik</t>
  </si>
  <si>
    <t>Sijbers M.</t>
  </si>
  <si>
    <t>Vanstraelen Sabine</t>
  </si>
  <si>
    <t>Bouve Koen</t>
  </si>
  <si>
    <t>Antonio.pascale@pssb.be</t>
  </si>
  <si>
    <t>PASCALE Antonio</t>
  </si>
  <si>
    <t>Timmermans Yves</t>
  </si>
  <si>
    <t>Kenis Pieter</t>
  </si>
  <si>
    <t>Roosen Eddy</t>
  </si>
  <si>
    <t>BREEMS Marita</t>
  </si>
  <si>
    <t>Lemmens Yvan</t>
  </si>
  <si>
    <t>Bisschops Bart</t>
  </si>
  <si>
    <t>MOONS Theo</t>
  </si>
  <si>
    <t>Huber Veronique</t>
  </si>
  <si>
    <t>Grevendonk P.</t>
  </si>
  <si>
    <t>SOUDANT R.</t>
  </si>
  <si>
    <t>050-34.69.46</t>
  </si>
  <si>
    <t>welkom@stamina.be</t>
  </si>
  <si>
    <t>Devriendt Caroline</t>
  </si>
  <si>
    <t>Thomassen Kathleen</t>
  </si>
  <si>
    <t>info@atheneumantwerpen.be</t>
  </si>
  <si>
    <t>HEREMANS Karin</t>
  </si>
  <si>
    <t>Huybrechts Ann</t>
  </si>
  <si>
    <t>Chaubet Marjan</t>
  </si>
  <si>
    <t>Michiels Linda</t>
  </si>
  <si>
    <t>Jagers Ann</t>
  </si>
  <si>
    <t>Van Heurck Stig</t>
  </si>
  <si>
    <t>Van der Eycken Karin</t>
  </si>
  <si>
    <t>info@kadeurne.be</t>
  </si>
  <si>
    <t>Simokovic Sandra</t>
  </si>
  <si>
    <t>Callaerts Mieke</t>
  </si>
  <si>
    <t>Cuvelier Ann</t>
  </si>
  <si>
    <t>Wiertz Anoek</t>
  </si>
  <si>
    <t>Verbeke Nancy</t>
  </si>
  <si>
    <t>Pijnaerts An</t>
  </si>
  <si>
    <t>Adriaensens Katrien</t>
  </si>
  <si>
    <t>Vandoninck Tom</t>
  </si>
  <si>
    <t>directie@gotakapellen.be</t>
  </si>
  <si>
    <t>Lynen Axel</t>
  </si>
  <si>
    <t>Gheyle Roel</t>
  </si>
  <si>
    <t>De Bast Ilse</t>
  </si>
  <si>
    <t>Geeraerts Chris</t>
  </si>
  <si>
    <t>Van Wambeke Christophe</t>
  </si>
  <si>
    <t>Van der Auwera Jeroen</t>
  </si>
  <si>
    <t>STEEMANS Cathérine</t>
  </si>
  <si>
    <t>Croonen Stefaan</t>
  </si>
  <si>
    <t>Marchand Eddy</t>
  </si>
  <si>
    <t>Willekens Roel</t>
  </si>
  <si>
    <t>Drees Natalie</t>
  </si>
  <si>
    <t>van Dorp Christiaan</t>
  </si>
  <si>
    <t>Tania Van Poyer - Rebecca Pers -</t>
  </si>
  <si>
    <t>Meeus Elly</t>
  </si>
  <si>
    <t>Albers Christine</t>
  </si>
  <si>
    <t>Wouters Wesley</t>
  </si>
  <si>
    <t>De Ceuster Peter</t>
  </si>
  <si>
    <t>Raets Hilde</t>
  </si>
  <si>
    <t>directeur@atheneumwillebroek.be</t>
  </si>
  <si>
    <t>Van Geffen Tim</t>
  </si>
  <si>
    <t>Fraters Karen</t>
  </si>
  <si>
    <t>Wouters Elke</t>
  </si>
  <si>
    <t>Clement Catherine</t>
  </si>
  <si>
    <t>GO! 4 CITy</t>
  </si>
  <si>
    <t>Picardstraat 172</t>
  </si>
  <si>
    <t>info@go4city.be</t>
  </si>
  <si>
    <t>Lamouris Martin</t>
  </si>
  <si>
    <t>Vanaudenhove Marie</t>
  </si>
  <si>
    <t>Leemans Karolien</t>
  </si>
  <si>
    <t>Grosemans Goele</t>
  </si>
  <si>
    <t>ALLEIN Sophie</t>
  </si>
  <si>
    <t>Lauwers Eva</t>
  </si>
  <si>
    <t>De Clercq David</t>
  </si>
  <si>
    <t>Vankeerberghen Maggy</t>
  </si>
  <si>
    <t>Pijpen Christian</t>
  </si>
  <si>
    <t>Nuyens Ann</t>
  </si>
  <si>
    <t>Hofman Kurt</t>
  </si>
  <si>
    <t>Buggenhout Pieter</t>
  </si>
  <si>
    <t>Adriaens Els</t>
  </si>
  <si>
    <t>Selders Lotte</t>
  </si>
  <si>
    <t>Schellemans Johan</t>
  </si>
  <si>
    <t>Vielfont Pieter</t>
  </si>
  <si>
    <t>DE TROYER Fanny</t>
  </si>
  <si>
    <t>Houben Katrien</t>
  </si>
  <si>
    <t>Van Rooy Jurgen</t>
  </si>
  <si>
    <t>Coolen Wietse</t>
  </si>
  <si>
    <t>sanne.huygens@campuswemmel.be</t>
  </si>
  <si>
    <t>Huygens Sanne</t>
  </si>
  <si>
    <t>Deconinck Marc</t>
  </si>
  <si>
    <t>Van Driessche Helena</t>
  </si>
  <si>
    <t>Deglin Katrien</t>
  </si>
  <si>
    <t>Ceuleers Elke</t>
  </si>
  <si>
    <t>Janssens Isabelle</t>
  </si>
  <si>
    <t>Vandenhaute Willem</t>
  </si>
  <si>
    <t>Adam Shirley</t>
  </si>
  <si>
    <t>Balbaert Jurgen</t>
  </si>
  <si>
    <t>Schelstraete Veerle</t>
  </si>
  <si>
    <t>Strubbe Anthony</t>
  </si>
  <si>
    <t>Hautekeete Lien</t>
  </si>
  <si>
    <t>Jonckheere Rob</t>
  </si>
  <si>
    <t>Poublon Els</t>
  </si>
  <si>
    <t>De Decker Davy</t>
  </si>
  <si>
    <t>Van Hoorne Wouter</t>
  </si>
  <si>
    <t>Leleu Sandra</t>
  </si>
  <si>
    <t>Dejaegher Ann</t>
  </si>
  <si>
    <t>Rommens Elias</t>
  </si>
  <si>
    <t>Weyts Ynte</t>
  </si>
  <si>
    <t>Ryckx Yvan</t>
  </si>
  <si>
    <t>Lansens Karoline</t>
  </si>
  <si>
    <t>Vinck Franky</t>
  </si>
  <si>
    <t>Derycke Frank</t>
  </si>
  <si>
    <t>Cagnie Silvie</t>
  </si>
  <si>
    <t>De Buysere Charlotte</t>
  </si>
  <si>
    <t>Leleu Björn</t>
  </si>
  <si>
    <t>Dekyen Kevin</t>
  </si>
  <si>
    <t>De Vlaeminck Wesley</t>
  </si>
  <si>
    <t>Ghysels Guy</t>
  </si>
  <si>
    <t>Surmont Jean</t>
  </si>
  <si>
    <t>Lievens Ine</t>
  </si>
  <si>
    <t>Manhout Joeri</t>
  </si>
  <si>
    <t>Hoorelbeke Fangio</t>
  </si>
  <si>
    <t>directie@campusdereynaert.be</t>
  </si>
  <si>
    <t>Vanlaere Ilse</t>
  </si>
  <si>
    <t>Coucke Ilse</t>
  </si>
  <si>
    <t>dir.atheneumveurne@go-scholengroepwesthoek.be</t>
  </si>
  <si>
    <t>Caluwaerts Eddy</t>
  </si>
  <si>
    <t>Cleppe Mireille</t>
  </si>
  <si>
    <t>Vandamme Peggy</t>
  </si>
  <si>
    <t>HAEGEMAN Marie-Paul</t>
  </si>
  <si>
    <t>Agneessens An</t>
  </si>
  <si>
    <t>Fiers Marie-Christine</t>
  </si>
  <si>
    <t>De Lathouwer Inge</t>
  </si>
  <si>
    <t>Cock Christel</t>
  </si>
  <si>
    <t>Brouwers Ward</t>
  </si>
  <si>
    <t>Van Compernolle Niki</t>
  </si>
  <si>
    <t>Van der Stock Tina</t>
  </si>
  <si>
    <t>De Wit Gerd</t>
  </si>
  <si>
    <t>Rydant Tom</t>
  </si>
  <si>
    <t>Van kerckhoven Nick</t>
  </si>
  <si>
    <t>Terryn Albrecht</t>
  </si>
  <si>
    <t>Persoons Brecht</t>
  </si>
  <si>
    <t>Gierts Betty</t>
  </si>
  <si>
    <t>Van Twembeke Lincy</t>
  </si>
  <si>
    <t>Blomme Ann</t>
  </si>
  <si>
    <t>Seghers Stijn</t>
  </si>
  <si>
    <t>Van Moortel Marino</t>
  </si>
  <si>
    <t>Browet Vincent</t>
  </si>
  <si>
    <t>De Raes Cathy</t>
  </si>
  <si>
    <t>De Buysere Geert</t>
  </si>
  <si>
    <t>Fransoo Paul</t>
  </si>
  <si>
    <t>Van Den Bossche Anja</t>
  </si>
  <si>
    <t>De Baere Brigitte</t>
  </si>
  <si>
    <t>Brugge Christel</t>
  </si>
  <si>
    <t>Van der Elst Helga</t>
  </si>
  <si>
    <t>Flamen Sandra</t>
  </si>
  <si>
    <t>De Saegher Petra</t>
  </si>
  <si>
    <t>Vonck Yvan</t>
  </si>
  <si>
    <t>Lapage Toon</t>
  </si>
  <si>
    <t>Van Parys Anja</t>
  </si>
  <si>
    <t>Stroobant Benny</t>
  </si>
  <si>
    <t>De Schepper Katrien</t>
  </si>
  <si>
    <t>info@atheneumbilzen.be</t>
  </si>
  <si>
    <t>Buekers Ine</t>
  </si>
  <si>
    <t>Moors Christel</t>
  </si>
  <si>
    <t>Vannitsen Tilly</t>
  </si>
  <si>
    <t>Peeters Natacha</t>
  </si>
  <si>
    <t>Snellinx Myriam</t>
  </si>
  <si>
    <t>VANDYCK Ester</t>
  </si>
  <si>
    <t>Oeyen Vanessa</t>
  </si>
  <si>
    <t>Vliegen Peter</t>
  </si>
  <si>
    <t>Pernot Kris</t>
  </si>
  <si>
    <t>Valkeneers Stijn</t>
  </si>
  <si>
    <t>info@sportschoolhasselt.be</t>
  </si>
  <si>
    <t>VEYS Laurence</t>
  </si>
  <si>
    <t>KONINGS Freya</t>
  </si>
  <si>
    <t>Leenders Lieve</t>
  </si>
  <si>
    <t>Degros Evelien</t>
  </si>
  <si>
    <t>Schepkens Johan</t>
  </si>
  <si>
    <t>Cuyvers Chris</t>
  </si>
  <si>
    <t>Vandeweijer Tamara</t>
  </si>
  <si>
    <t>Borgerhoff Nanon</t>
  </si>
  <si>
    <t>Swillens Yvette</t>
  </si>
  <si>
    <t>Venken Jan</t>
  </si>
  <si>
    <t>Desair Björn</t>
  </si>
  <si>
    <t>l'Homme Carine</t>
  </si>
  <si>
    <t>BOONEN Evelien</t>
  </si>
  <si>
    <t>CLEEREN Petra</t>
  </si>
  <si>
    <t>Coemans Virginie</t>
  </si>
  <si>
    <t>Vandepoel Vanessa</t>
  </si>
  <si>
    <t>Roosen Sigi</t>
  </si>
  <si>
    <t>Steegmans Greet</t>
  </si>
  <si>
    <t>Podevijn Bob</t>
  </si>
  <si>
    <t>CORNETTE Nadine</t>
  </si>
  <si>
    <t>Boeykens Greet</t>
  </si>
  <si>
    <t>Boers Marc</t>
  </si>
  <si>
    <t>Impe Margareta</t>
  </si>
  <si>
    <t>Verbruggen Christel</t>
  </si>
  <si>
    <t>VAN HOVE Erwin</t>
  </si>
  <si>
    <t>Creupelandt Martine</t>
  </si>
  <si>
    <t>Vlerick Henk</t>
  </si>
  <si>
    <t>DE RYCKE Bram</t>
  </si>
  <si>
    <t>De Blende Karen</t>
  </si>
  <si>
    <t>Versprille Marijke</t>
  </si>
  <si>
    <t>Bijnens Beatrijs</t>
  </si>
  <si>
    <t>Verhelst Bruno</t>
  </si>
  <si>
    <t>Robersscheuten Tom</t>
  </si>
  <si>
    <t>Buyck Paul</t>
  </si>
  <si>
    <t>De Meulemeester Thierry</t>
  </si>
  <si>
    <t>Van Buyten Dirk</t>
  </si>
  <si>
    <t>Schijns Bart</t>
  </si>
  <si>
    <t>Vanderbeek Rob</t>
  </si>
  <si>
    <t>Van Vooren Nick</t>
  </si>
  <si>
    <t>Van den Borre Nico</t>
  </si>
  <si>
    <t>Arnaut Mark</t>
  </si>
  <si>
    <t>Stationsstraat 38</t>
  </si>
  <si>
    <t>Bernard Brigitte</t>
  </si>
  <si>
    <t>Gladinez Daniël</t>
  </si>
  <si>
    <t>Joos Priscilla</t>
  </si>
  <si>
    <t>Wynants Joost</t>
  </si>
  <si>
    <t>LEYSEN Pieter</t>
  </si>
  <si>
    <t>Bogers Franck</t>
  </si>
  <si>
    <t>Cornette Iris</t>
  </si>
  <si>
    <t>- Stijn Delabie Michèle Lammens</t>
  </si>
  <si>
    <t>De Vleeschouwer-Potvin Anne</t>
  </si>
  <si>
    <t>De Proost Anne Marie</t>
  </si>
  <si>
    <t>Algoet Serge</t>
  </si>
  <si>
    <t>van Casteren Lizzie</t>
  </si>
  <si>
    <t>Van Praet Luc</t>
  </si>
  <si>
    <t>Reynders Hilde</t>
  </si>
  <si>
    <t>Schepers Christel</t>
  </si>
  <si>
    <t>Decoster Jo</t>
  </si>
  <si>
    <t>koen.bollaert@muda.be</t>
  </si>
  <si>
    <t>Bollaert Koen</t>
  </si>
  <si>
    <t>Truwant Sofie</t>
  </si>
  <si>
    <t>Verhamme Karen</t>
  </si>
  <si>
    <t>DE HAES Tom</t>
  </si>
  <si>
    <t>Talloen Els</t>
  </si>
  <si>
    <t>DECLERCQ Philip</t>
  </si>
  <si>
    <t>Smout Kris</t>
  </si>
  <si>
    <t>Maddens Jan</t>
  </si>
  <si>
    <t>Boey Koen</t>
  </si>
  <si>
    <t>Janssens Tanja</t>
  </si>
  <si>
    <t>Van Wanseele Martine</t>
  </si>
  <si>
    <t>DEWEERDT Kathleen</t>
  </si>
  <si>
    <t>Vermeiren Christel</t>
  </si>
  <si>
    <t>De Smet Hilde</t>
  </si>
  <si>
    <t>Van der Auwera Kim</t>
  </si>
  <si>
    <t>Kersschot Guido</t>
  </si>
  <si>
    <t>Ghys Ingrid</t>
  </si>
  <si>
    <t>Lingier Ingrid</t>
  </si>
  <si>
    <t>Van De Voorde Erik</t>
  </si>
  <si>
    <t>Marnef Ivo</t>
  </si>
  <si>
    <t>Gommers Kurt</t>
  </si>
  <si>
    <t>Denys Jan</t>
  </si>
  <si>
    <t>DANSCHUTTER Wim</t>
  </si>
  <si>
    <t>De Sitter Geert</t>
  </si>
  <si>
    <t>Vermeersch Rik</t>
  </si>
  <si>
    <t>Naessens Gert</t>
  </si>
  <si>
    <t>benjamin.destaercke@hartencollege.be</t>
  </si>
  <si>
    <t>De Staercke Benjamin</t>
  </si>
  <si>
    <t>sophie.denil@sgw.be</t>
  </si>
  <si>
    <t>De Nil Sophie</t>
  </si>
  <si>
    <t>sintvincentius@leiepoort.be</t>
  </si>
  <si>
    <t>Monteyne Katia</t>
  </si>
  <si>
    <t>sinthendrik@leiepoort.be</t>
  </si>
  <si>
    <t>De Ruyck Karla</t>
  </si>
  <si>
    <t>Baerts Koen</t>
  </si>
  <si>
    <t>CRAUWELS Anke</t>
  </si>
  <si>
    <t>De Leeuw Kristel</t>
  </si>
  <si>
    <t>De Weerdt Stefan</t>
  </si>
  <si>
    <t>VANCLUYSEN Heidi</t>
  </si>
  <si>
    <t>Wagemans Johan</t>
  </si>
  <si>
    <t>Dedoncker Dominique</t>
  </si>
  <si>
    <t>Buekers Jozef</t>
  </si>
  <si>
    <t>Pollefoort Peter</t>
  </si>
  <si>
    <t>Thomas Evelien</t>
  </si>
  <si>
    <t>Ooms Tijl</t>
  </si>
  <si>
    <t>Vrijsen Ronny</t>
  </si>
  <si>
    <t>Buisseret Roel</t>
  </si>
  <si>
    <t>Hellemans Liesbeth</t>
  </si>
  <si>
    <t>Vandevenne Koen</t>
  </si>
  <si>
    <t>Ysebaert Hans</t>
  </si>
  <si>
    <t>Steemans Marc</t>
  </si>
  <si>
    <t>Biebaut Tanja</t>
  </si>
  <si>
    <t>HEYLEN Bart</t>
  </si>
  <si>
    <t>peter.verlee@koho.be</t>
  </si>
  <si>
    <t>Verlee Peter</t>
  </si>
  <si>
    <t>Janssens Lydia</t>
  </si>
  <si>
    <t>Vriens Sarah</t>
  </si>
  <si>
    <t>Voets Guido</t>
  </si>
  <si>
    <t>Cathy Moons Sara Didden-</t>
  </si>
  <si>
    <t>Schildermans Lode</t>
  </si>
  <si>
    <t>Lecompte Kurt</t>
  </si>
  <si>
    <t>Vanpoelvoorde Inge</t>
  </si>
  <si>
    <t>Pascal Gryson Koen Soenens -</t>
  </si>
  <si>
    <t>Van den Bulcke Emmanuel</t>
  </si>
  <si>
    <t>Schotte Peter</t>
  </si>
  <si>
    <t>Desmet Rik</t>
  </si>
  <si>
    <t>Verholen Paul</t>
  </si>
  <si>
    <t>Van Beveren Hilde</t>
  </si>
  <si>
    <t>Caron John</t>
  </si>
  <si>
    <t>De Waele Danny</t>
  </si>
  <si>
    <t>Verbruggen Dominique</t>
  </si>
  <si>
    <t>Vandeghinste Mathias</t>
  </si>
  <si>
    <t>Van Gelder Hans</t>
  </si>
  <si>
    <t>Bruyneel Francis</t>
  </si>
  <si>
    <t>lage@kouterkortrijk.be</t>
  </si>
  <si>
    <t>Kestens Maria</t>
  </si>
  <si>
    <t>Meul Marijke</t>
  </si>
  <si>
    <t>Koninckx Gert</t>
  </si>
  <si>
    <t>Mentens Annelies</t>
  </si>
  <si>
    <t>Missotten Geert</t>
  </si>
  <si>
    <t>Witters Conny</t>
  </si>
  <si>
    <t>Paeschuyzen Ann</t>
  </si>
  <si>
    <t>Pint Dirk</t>
  </si>
  <si>
    <t>Vermaanen Bert</t>
  </si>
  <si>
    <t>Ackerman Johan</t>
  </si>
  <si>
    <t>Joos Sabine</t>
  </si>
  <si>
    <t>Van Coillie Kristof</t>
  </si>
  <si>
    <t>Vercoutere Sofie</t>
  </si>
  <si>
    <t>DeBlock Daniël</t>
  </si>
  <si>
    <t>Van Cauwenberge Vanessa</t>
  </si>
  <si>
    <t>Hannes Christine</t>
  </si>
  <si>
    <t>Hoste Peter</t>
  </si>
  <si>
    <t>Van Caer Francis</t>
  </si>
  <si>
    <t>Vanaise Catherine</t>
  </si>
  <si>
    <t>Heylen Bob</t>
  </si>
  <si>
    <t>Peeters Gilberte</t>
  </si>
  <si>
    <t>Delvoye Lieven</t>
  </si>
  <si>
    <t>Delbaere An</t>
  </si>
  <si>
    <t>Van Driessche Kristel</t>
  </si>
  <si>
    <t>Biesemans Frank</t>
  </si>
  <si>
    <t>Wens Leo</t>
  </si>
  <si>
    <t>Smits Jan</t>
  </si>
  <si>
    <t>Verbeeck Els</t>
  </si>
  <si>
    <t>Triest Carla</t>
  </si>
  <si>
    <t>Van Zwynsvoorde L.</t>
  </si>
  <si>
    <t>Claus Jan</t>
  </si>
  <si>
    <t>Pascal Gryson Koen Soenens_-</t>
  </si>
  <si>
    <t>Reymenants Jan</t>
  </si>
  <si>
    <t>Maegerman Sandy</t>
  </si>
  <si>
    <t>Laumen Martine</t>
  </si>
  <si>
    <t>De Rop Kurt</t>
  </si>
  <si>
    <t>Holbrechts Dennis</t>
  </si>
  <si>
    <t>Vandormael Nicole</t>
  </si>
  <si>
    <t>THIJS Christel</t>
  </si>
  <si>
    <t>Vandewal Veerle</t>
  </si>
  <si>
    <t>Millecamp H.</t>
  </si>
  <si>
    <t>Bollen Henri</t>
  </si>
  <si>
    <t>De Bruycker Nadine</t>
  </si>
  <si>
    <t>ilse.degelder@sgw.be</t>
  </si>
  <si>
    <t>De Gelder Ilse</t>
  </si>
  <si>
    <t>Van Oevelen Emmanuel</t>
  </si>
  <si>
    <t>Pluymers Ludo</t>
  </si>
  <si>
    <t>Helaers Cindy</t>
  </si>
  <si>
    <t>Van Craen Jan</t>
  </si>
  <si>
    <t>Dielens Hans</t>
  </si>
  <si>
    <t>Geerinckx Guy</t>
  </si>
  <si>
    <t>Weyns Fran</t>
  </si>
  <si>
    <t>Aerden Patrick</t>
  </si>
  <si>
    <t>Yzermans Myriam</t>
  </si>
  <si>
    <t>Cetin Ozkan</t>
  </si>
  <si>
    <t>VAN LANDUYT Ann</t>
  </si>
  <si>
    <t>Verhaeghe Wim</t>
  </si>
  <si>
    <t>Gonnissen Dieter</t>
  </si>
  <si>
    <t>Sauvillers Sam</t>
  </si>
  <si>
    <t>De Wachter Diane</t>
  </si>
  <si>
    <t>Van Lysebettens Els</t>
  </si>
  <si>
    <t>Torsy Tiny</t>
  </si>
  <si>
    <t>Smets Ann</t>
  </si>
  <si>
    <t>Ennekens Peter</t>
  </si>
  <si>
    <t>Moons Jurgen</t>
  </si>
  <si>
    <t>Dyckmans Katlijne</t>
  </si>
  <si>
    <t>Verdeyen Wim</t>
  </si>
  <si>
    <t>Vereecke Wim</t>
  </si>
  <si>
    <t>Wyckmans Reinhilde</t>
  </si>
  <si>
    <t>Volckaert Doucha</t>
  </si>
  <si>
    <t>Veldeman Pieter Jan</t>
  </si>
  <si>
    <t>Desair Greet</t>
  </si>
  <si>
    <t>Van Lemmens Isabelle</t>
  </si>
  <si>
    <t>Van Sant Dominique</t>
  </si>
  <si>
    <t>Cuypers Johan</t>
  </si>
  <si>
    <t>Goris Gorik</t>
  </si>
  <si>
    <t>S'Jegers Marc</t>
  </si>
  <si>
    <t>Stroobants Ilse</t>
  </si>
  <si>
    <t>Vanherweghe Myriam</t>
  </si>
  <si>
    <t>Steegen Heidi</t>
  </si>
  <si>
    <t>dir.van.mieghem@st-gabriel.be</t>
  </si>
  <si>
    <t>Van Mieghem Inge</t>
  </si>
  <si>
    <t>Goossens Filip</t>
  </si>
  <si>
    <t>Swinnen Paul</t>
  </si>
  <si>
    <t>Swinnen Daniël</t>
  </si>
  <si>
    <t>Seynaeve Koenraad</t>
  </si>
  <si>
    <t>Blontrock Ann</t>
  </si>
  <si>
    <t>Nackom Lieve</t>
  </si>
  <si>
    <t>Mertens Tinne</t>
  </si>
  <si>
    <t>Vangenechten W.</t>
  </si>
  <si>
    <t>Baelus M.</t>
  </si>
  <si>
    <t>Heynickx Hilde</t>
  </si>
  <si>
    <t>Obin Carla</t>
  </si>
  <si>
    <t>Verlinde Serge</t>
  </si>
  <si>
    <t>Germonprez Koen</t>
  </si>
  <si>
    <t>Vanoost Veerle</t>
  </si>
  <si>
    <t>Soenen Patrick</t>
  </si>
  <si>
    <t>Marinus Marinka</t>
  </si>
  <si>
    <t>Schrijvers Bea</t>
  </si>
  <si>
    <t>dir.gyselinckx@st-gabriel.be</t>
  </si>
  <si>
    <t>Gyselinckx Ilse</t>
  </si>
  <si>
    <t>DE SMET Lieve</t>
  </si>
  <si>
    <t>Beeckmans Magda</t>
  </si>
  <si>
    <t>Wuyts Ilse</t>
  </si>
  <si>
    <t>COX Jean-Paul</t>
  </si>
  <si>
    <t>Langenaken Alain</t>
  </si>
  <si>
    <t>VANHEES Daniel</t>
  </si>
  <si>
    <t>Voets Guy</t>
  </si>
  <si>
    <t>Dorriné Andy</t>
  </si>
  <si>
    <t>JAMAR KATRIEN</t>
  </si>
  <si>
    <t>Van Wildemeersch Filip</t>
  </si>
  <si>
    <t>Vandekerckhove Elke</t>
  </si>
  <si>
    <t>Doumen Ilse</t>
  </si>
  <si>
    <t>VANDERVELDEN Reinoud</t>
  </si>
  <si>
    <t>Oushoorn Kathleen</t>
  </si>
  <si>
    <t>MENTEN Christine</t>
  </si>
  <si>
    <t>JANS Johnny</t>
  </si>
  <si>
    <t>CLAES Frank</t>
  </si>
  <si>
    <t>Dierckx Marjan</t>
  </si>
  <si>
    <t>Vandekerkhof An</t>
  </si>
  <si>
    <t>Croux Patrick</t>
  </si>
  <si>
    <t>COOLS Kathleen</t>
  </si>
  <si>
    <t>Van Bossuyt Dany</t>
  </si>
  <si>
    <t>Geenens Sven</t>
  </si>
  <si>
    <t>BOEYE Dirk</t>
  </si>
  <si>
    <t>De Winter Rob</t>
  </si>
  <si>
    <t>Walravens Gert</t>
  </si>
  <si>
    <t>Devillé Hilde</t>
  </si>
  <si>
    <t>Casteele Nicole</t>
  </si>
  <si>
    <t>Dujardin Bart</t>
  </si>
  <si>
    <t>Van der Aa Stefan</t>
  </si>
  <si>
    <t>Pitschon Els</t>
  </si>
  <si>
    <t>Peeters Moniek</t>
  </si>
  <si>
    <t>Berteele Benoît</t>
  </si>
  <si>
    <t>Moortgat Manfred</t>
  </si>
  <si>
    <t>Beelen Jo</t>
  </si>
  <si>
    <t>De Muynck Peter</t>
  </si>
  <si>
    <t>Van Eyken Jan</t>
  </si>
  <si>
    <t>info@wico.be</t>
  </si>
  <si>
    <t>Desmet Marc</t>
  </si>
  <si>
    <t>Lemkens Rudi</t>
  </si>
  <si>
    <t>Hoeks Walter</t>
  </si>
  <si>
    <t>Bernaers Noël</t>
  </si>
  <si>
    <t>Lemmens Lieve</t>
  </si>
  <si>
    <t>Martine Bollen a.i. Eric Hendriks -</t>
  </si>
  <si>
    <t>VAN HERCK IGNACE</t>
  </si>
  <si>
    <t>Smeets Maddy</t>
  </si>
  <si>
    <t>Tits Sophie</t>
  </si>
  <si>
    <t>Peirelinck Luc</t>
  </si>
  <si>
    <t>Verboven Renilde</t>
  </si>
  <si>
    <t>Paelinck Anneke</t>
  </si>
  <si>
    <t>Vlaeminck Wolf</t>
  </si>
  <si>
    <t>Flamant Dirk</t>
  </si>
  <si>
    <t>nele.demol@benedictuspoort.be</t>
  </si>
  <si>
    <t>De Mol Nele</t>
  </si>
  <si>
    <t>Catteau Stan</t>
  </si>
  <si>
    <t>Bergs Werner</t>
  </si>
  <si>
    <t>Costeur Diederik</t>
  </si>
  <si>
    <t>Van Moere Marieken</t>
  </si>
  <si>
    <t>Craane Thijs</t>
  </si>
  <si>
    <t>SMEULDERS Lieve</t>
  </si>
  <si>
    <t>Neuvroen Koen</t>
  </si>
  <si>
    <t>Van Rampelberg Frederik</t>
  </si>
  <si>
    <t>Vanloo Johan</t>
  </si>
  <si>
    <t>Convents Kurt</t>
  </si>
  <si>
    <t>Van de Vyver Peter</t>
  </si>
  <si>
    <t>Van Hove Chantal</t>
  </si>
  <si>
    <t>katrien.goetelen@collegehagelstein.be</t>
  </si>
  <si>
    <t>Goetelen Katrien</t>
  </si>
  <si>
    <t>DENGIS Hilde</t>
  </si>
  <si>
    <t>Wallays Peter</t>
  </si>
  <si>
    <t>De Goignies Kathleen</t>
  </si>
  <si>
    <t>Van der Hoeven Els</t>
  </si>
  <si>
    <t>Haezaert J.</t>
  </si>
  <si>
    <t>Van Uytsel Hilde</t>
  </si>
  <si>
    <t>Wens Wilfried</t>
  </si>
  <si>
    <t>Goossens Greet</t>
  </si>
  <si>
    <t>Leyman Marc</t>
  </si>
  <si>
    <t>De Cordier An</t>
  </si>
  <si>
    <t>Verlent Tom</t>
  </si>
  <si>
    <t>Cornette Koen</t>
  </si>
  <si>
    <t>astrid.degroeve@colomaplus.be</t>
  </si>
  <si>
    <t>De Groeve Astrid</t>
  </si>
  <si>
    <t>Vergote Luc</t>
  </si>
  <si>
    <t>Brawers Dirk</t>
  </si>
  <si>
    <t>De Paep Elien</t>
  </si>
  <si>
    <t>Pickery Katelijne</t>
  </si>
  <si>
    <t>Meurisse Bart</t>
  </si>
  <si>
    <t>Brinckman Philip</t>
  </si>
  <si>
    <t>Rombaut Benjamin</t>
  </si>
  <si>
    <t>Mussche Noortje</t>
  </si>
  <si>
    <t>Kerkhofs Bart</t>
  </si>
  <si>
    <t>Van Dyck Hilde</t>
  </si>
  <si>
    <t>Clauw Corinne</t>
  </si>
  <si>
    <t>Maex Gert</t>
  </si>
  <si>
    <t>COX Tom</t>
  </si>
  <si>
    <t>Berben Riet</t>
  </si>
  <si>
    <t>Everts Reinhilde</t>
  </si>
  <si>
    <t>Goven Bart</t>
  </si>
  <si>
    <t>Tielens Jacobus</t>
  </si>
  <si>
    <t>Ronsijn Steven</t>
  </si>
  <si>
    <t>Vandamme Koen</t>
  </si>
  <si>
    <t>Verreyt Luc</t>
  </si>
  <si>
    <t>Gobeyn Lut</t>
  </si>
  <si>
    <t>De Ruyck Lisa</t>
  </si>
  <si>
    <t>Claerhoudt Vincent</t>
  </si>
  <si>
    <t>PHLYPO Willy</t>
  </si>
  <si>
    <t>De Brabander Paul</t>
  </si>
  <si>
    <t>Vackier Annick</t>
  </si>
  <si>
    <t>Willemyns Jo</t>
  </si>
  <si>
    <t>Declercq Dirk</t>
  </si>
  <si>
    <t>LEMMENS Willy</t>
  </si>
  <si>
    <t>Lemmens Willy</t>
  </si>
  <si>
    <t>WICO - 127837</t>
  </si>
  <si>
    <t>Theunis Gerd</t>
  </si>
  <si>
    <t>WICO - 127845</t>
  </si>
  <si>
    <t>Hanegreefs Patricia</t>
  </si>
  <si>
    <t>Van den Bogaert Joseph</t>
  </si>
  <si>
    <t>Croonenberghs Yannick</t>
  </si>
  <si>
    <t>Duchamps Petra</t>
  </si>
  <si>
    <t>Vandevoorde Benny</t>
  </si>
  <si>
    <t>Wuyts Karin</t>
  </si>
  <si>
    <t>Coppens Freya</t>
  </si>
  <si>
    <t>Borremans Veerle</t>
  </si>
  <si>
    <t>Van Eester Marc</t>
  </si>
  <si>
    <t>Plas Dimitri</t>
  </si>
  <si>
    <t>De Coninck Susan</t>
  </si>
  <si>
    <t>Meersschaert Lieselotte</t>
  </si>
  <si>
    <t>Cauliez Bernard</t>
  </si>
  <si>
    <t>Walraevens Hilde</t>
  </si>
  <si>
    <t>Logie Philip</t>
  </si>
  <si>
    <t>Vervenne Kim</t>
  </si>
  <si>
    <t>Callay Arnold</t>
  </si>
  <si>
    <t>Evens Luc</t>
  </si>
  <si>
    <t>Peeters Jan</t>
  </si>
  <si>
    <t>VAN GELDER Bie</t>
  </si>
  <si>
    <t>MEYNEN Joeri</t>
  </si>
  <si>
    <t>HUMBLET Heidi</t>
  </si>
  <si>
    <t>Onze-Lieve-Vrouw-van-Lourdescollege 2</t>
  </si>
  <si>
    <t>Raes Bruno</t>
  </si>
  <si>
    <t>HENCKENS Ingrid</t>
  </si>
  <si>
    <t>Descamps Katrien</t>
  </si>
  <si>
    <t>SPRUYT Kristof</t>
  </si>
  <si>
    <t>VAN DEN BRANDEN Ingrid</t>
  </si>
  <si>
    <t>Willaert Berlinda</t>
  </si>
  <si>
    <t>MELLE HELENE</t>
  </si>
  <si>
    <t>016-55.34.00</t>
  </si>
  <si>
    <t>Isabelle Vanhoudt Marijke Das -</t>
  </si>
  <si>
    <t>Waeytens Isabelle</t>
  </si>
  <si>
    <t>Knockaert Joke</t>
  </si>
  <si>
    <t>Overbergh Bruno</t>
  </si>
  <si>
    <t>Craeye Pascal</t>
  </si>
  <si>
    <t>Knevels Koenraad</t>
  </si>
  <si>
    <t>VAN BOUWEL CHRISTEL</t>
  </si>
  <si>
    <t>mark.crombeen@ferdinand.broedersvanliefde.be</t>
  </si>
  <si>
    <t>Crombeen Mark</t>
  </si>
  <si>
    <t>Clemminck Joris</t>
  </si>
  <si>
    <t>Heyde Barbara</t>
  </si>
  <si>
    <t>DECOCK Veronique</t>
  </si>
  <si>
    <t>Dedeurwaerder Nancy</t>
  </si>
  <si>
    <t>info@labonderwijs.be</t>
  </si>
  <si>
    <t>Bruggeman Kristien</t>
  </si>
  <si>
    <t>SCHOORS Willem</t>
  </si>
  <si>
    <t>VERBAUWEN Patrick</t>
  </si>
  <si>
    <t>DE WASCH Bram</t>
  </si>
  <si>
    <t>0456-30.30.53</t>
  </si>
  <si>
    <t>info@demetleuven.eu</t>
  </si>
  <si>
    <t>Geuens Elke</t>
  </si>
  <si>
    <t>Vetters Trui</t>
  </si>
  <si>
    <t>Roose Karin</t>
  </si>
  <si>
    <t>VANSICHEN Kenneth</t>
  </si>
  <si>
    <t>CARPENTIER Franceska</t>
  </si>
  <si>
    <t>FORCEZ Jeffrey</t>
  </si>
  <si>
    <t>DELBECQUE Annelore</t>
  </si>
  <si>
    <t>BECK Mieke</t>
  </si>
  <si>
    <t>xxxx xxxx</t>
  </si>
  <si>
    <t>Corveleyn Lodewijk</t>
  </si>
  <si>
    <t>bart.janssens@busokristuskoning.be</t>
  </si>
  <si>
    <t>Janssens Bart</t>
  </si>
  <si>
    <t>Bruwaert Kris</t>
  </si>
  <si>
    <t>Boelens Veerle</t>
  </si>
  <si>
    <t>Roef Jolien</t>
  </si>
  <si>
    <t>014-61.15.73</t>
  </si>
  <si>
    <t>info@cdonoorderkempen.be</t>
  </si>
  <si>
    <t>Adriaensen Bert</t>
  </si>
  <si>
    <t>09-228.45.90</t>
  </si>
  <si>
    <t>sarah.verslijcke@ivio-binnenhof.be</t>
  </si>
  <si>
    <t>Verslijcke Sarah</t>
  </si>
  <si>
    <t>Mullebrouck Ingrid</t>
  </si>
  <si>
    <t>Hoofdsted. Kunstacad.</t>
  </si>
  <si>
    <t>BERTRAND Solange</t>
  </si>
  <si>
    <t>VALCKE Hilde</t>
  </si>
  <si>
    <t>info@rhokacademie.be</t>
  </si>
  <si>
    <t>BOGAERTS Gert</t>
  </si>
  <si>
    <t>DE CLERCK Daniël</t>
  </si>
  <si>
    <t>BRYON Ivo</t>
  </si>
  <si>
    <t>BARTHOLOMEUS Luc</t>
  </si>
  <si>
    <t>VERLIE Karla</t>
  </si>
  <si>
    <t>FRANCOIS Hans</t>
  </si>
  <si>
    <t>CROON Rudy</t>
  </si>
  <si>
    <t>VERSCHUEREN Joris</t>
  </si>
  <si>
    <t>JANSSENS Ellen</t>
  </si>
  <si>
    <t>HUYBRECHTS Patrick</t>
  </si>
  <si>
    <t>SAVENBERG Peter</t>
  </si>
  <si>
    <t>LAGACIE Pieter</t>
  </si>
  <si>
    <t>Servranckx Sofie</t>
  </si>
  <si>
    <t>MOEYERSOONS Johan</t>
  </si>
  <si>
    <t>COPRIAU Sarah</t>
  </si>
  <si>
    <t>SMETS John</t>
  </si>
  <si>
    <t>DE CLERCQ Geerhard</t>
  </si>
  <si>
    <t>JACOBS Adelheid</t>
  </si>
  <si>
    <t>STEURS Veerle</t>
  </si>
  <si>
    <t>VAN HOEZEN Sara</t>
  </si>
  <si>
    <t>STEVENS Bart</t>
  </si>
  <si>
    <t>VERMEIREN Eva</t>
  </si>
  <si>
    <t>VAN KEER Saskia</t>
  </si>
  <si>
    <t>EYCKERMANS Bart'd</t>
  </si>
  <si>
    <t>VANVAERENBERGH Luc</t>
  </si>
  <si>
    <t>VERTOMMEN Luc</t>
  </si>
  <si>
    <t>Valkenborgh Jan</t>
  </si>
  <si>
    <t>Maniewski Romek</t>
  </si>
  <si>
    <t>MEUL Christophe</t>
  </si>
  <si>
    <t>VAN MIERLO Lin</t>
  </si>
  <si>
    <t>DE CLERC Rebecca</t>
  </si>
  <si>
    <t>VAN DAMME Jan</t>
  </si>
  <si>
    <t>SMOLDERS Frank</t>
  </si>
  <si>
    <t>Sted. Acad.Beeld.Audiovis.Kunst</t>
  </si>
  <si>
    <t>BRANT Pascale</t>
  </si>
  <si>
    <t>LEMMENS Dirk</t>
  </si>
  <si>
    <t>directie@muwodaheist.be</t>
  </si>
  <si>
    <t>VERMEYLEN Martine</t>
  </si>
  <si>
    <t>Leysen Natalie</t>
  </si>
  <si>
    <t>GEUDENS Tanja</t>
  </si>
  <si>
    <t>SELEN Dominique</t>
  </si>
  <si>
    <t>DE CLERCK Greet</t>
  </si>
  <si>
    <t>DOCKX Luc</t>
  </si>
  <si>
    <t>SCHAUWERS Stijn</t>
  </si>
  <si>
    <t>LYSENS Jef</t>
  </si>
  <si>
    <t>VAN DER VEKEN Ariane</t>
  </si>
  <si>
    <t>JANSSENS Herbert</t>
  </si>
  <si>
    <t>PANNEKOUCKEE Orphee</t>
  </si>
  <si>
    <t>MAHIEU Sabine</t>
  </si>
  <si>
    <t>SCHELTJENS Erwin HENDRIX Geert</t>
  </si>
  <si>
    <t>Van Huysse Liesbet Hendrix Geert</t>
  </si>
  <si>
    <t>BEERT Lisbeth</t>
  </si>
  <si>
    <t>BELLERS An</t>
  </si>
  <si>
    <t>Janssens Dieter</t>
  </si>
  <si>
    <t>BRUYNINCKX Geertje</t>
  </si>
  <si>
    <t>PLOVIE Ronny</t>
  </si>
  <si>
    <t>AERTS Wouter</t>
  </si>
  <si>
    <t>ALBRECHT Hans</t>
  </si>
  <si>
    <t>Verlaeckt Kevin</t>
  </si>
  <si>
    <t>WOEDSTADT Ann</t>
  </si>
  <si>
    <t>PHILIPS Geert</t>
  </si>
  <si>
    <t>AERTS Chryster</t>
  </si>
  <si>
    <t>DE WEERDT Kim</t>
  </si>
  <si>
    <t>COSAERT Koen</t>
  </si>
  <si>
    <t>RUTS Erik</t>
  </si>
  <si>
    <t>VAN DEN EYNDE Tom</t>
  </si>
  <si>
    <t>SEGERS Christine</t>
  </si>
  <si>
    <t>WAUTERS Christine</t>
  </si>
  <si>
    <t>WOLFS Lisbeth</t>
  </si>
  <si>
    <t>VERMEERSCH Sabine</t>
  </si>
  <si>
    <t>DE ROOVERE Koen</t>
  </si>
  <si>
    <t>VAN LOON Katrien</t>
  </si>
  <si>
    <t>Debaele Stefanie</t>
  </si>
  <si>
    <t>LEGAEY Cathérine</t>
  </si>
  <si>
    <t>VERBEEK Annemie</t>
  </si>
  <si>
    <t>JONNIAUX Johan</t>
  </si>
  <si>
    <t>Dehantschutter Floris</t>
  </si>
  <si>
    <t>VAN HULLE Bernd</t>
  </si>
  <si>
    <t>DEBOES Kim</t>
  </si>
  <si>
    <t>Dries Koen</t>
  </si>
  <si>
    <t>muziekacademie@tienen.be</t>
  </si>
  <si>
    <t>FOULON Jo MINEUR Kilian</t>
  </si>
  <si>
    <t>LECOK Marijcke</t>
  </si>
  <si>
    <t>MINTEN Bert</t>
  </si>
  <si>
    <t>GA voor Kunst/MW&amp;D</t>
  </si>
  <si>
    <t>NOTEN PETER</t>
  </si>
  <si>
    <t>SLANGEN Wim</t>
  </si>
  <si>
    <t>PRILS Marc</t>
  </si>
  <si>
    <t>REMANS Bart</t>
  </si>
  <si>
    <t>VANHENGEL Marc</t>
  </si>
  <si>
    <t>VANDECAETSBEEK John</t>
  </si>
  <si>
    <t>NIHOUL Jan</t>
  </si>
  <si>
    <t>NOBEN Véronique</t>
  </si>
  <si>
    <t>SCHOEMANS Annick</t>
  </si>
  <si>
    <t>ONCLIN Conrad</t>
  </si>
  <si>
    <t>GOOSSENS Eric</t>
  </si>
  <si>
    <t>Lavrysen Geert</t>
  </si>
  <si>
    <t>CELIS Diederik</t>
  </si>
  <si>
    <t>Wellens Michel</t>
  </si>
  <si>
    <t>LEEMANS Pieter</t>
  </si>
  <si>
    <t>VANCRAEYNEST Michael</t>
  </si>
  <si>
    <t>De Roeck Filip</t>
  </si>
  <si>
    <t>LEDAINE Peter</t>
  </si>
  <si>
    <t>DEFURNE Peter</t>
  </si>
  <si>
    <t>DESIMPELAERE Eric</t>
  </si>
  <si>
    <t>FLAMAND Petra</t>
  </si>
  <si>
    <t>VANGHELUWE Evelien</t>
  </si>
  <si>
    <t>KERKHOVE Inge</t>
  </si>
  <si>
    <t>VERMEIRSCH Bart</t>
  </si>
  <si>
    <t>TIEGHEM Pieter</t>
  </si>
  <si>
    <t>DESMEDT Els</t>
  </si>
  <si>
    <t>SNAUWAERT Bart</t>
  </si>
  <si>
    <t>CALLENS Jonas</t>
  </si>
  <si>
    <t>CHANTERIE Kerlijne</t>
  </si>
  <si>
    <t>SEGAERT Carl</t>
  </si>
  <si>
    <t>LIEVENS Dirk</t>
  </si>
  <si>
    <t>BELAEN Wim</t>
  </si>
  <si>
    <t>LOGGHE Nico</t>
  </si>
  <si>
    <t>Logghe Nico</t>
  </si>
  <si>
    <t>NOLF Heidi</t>
  </si>
  <si>
    <t>VERSTRAETE Hannes</t>
  </si>
  <si>
    <t>CHIELENS Wim</t>
  </si>
  <si>
    <t>VOET Paul</t>
  </si>
  <si>
    <t>FRATEUR Jeroen</t>
  </si>
  <si>
    <t>DE WEERT Michael</t>
  </si>
  <si>
    <t>MERCKX Peter</t>
  </si>
  <si>
    <t>VAN STICHEL Niko</t>
  </si>
  <si>
    <t>Haerinck Tim</t>
  </si>
  <si>
    <t>DE VOLDER Hans</t>
  </si>
  <si>
    <t>BOËL Philip</t>
  </si>
  <si>
    <t>SMEDTS Inge</t>
  </si>
  <si>
    <t>VAN CANEGHEM Katrien</t>
  </si>
  <si>
    <t>VANDERMEULEN Raf</t>
  </si>
  <si>
    <t>secretariaat@academiehamme.be</t>
  </si>
  <si>
    <t>SMET Wim</t>
  </si>
  <si>
    <t>DE GEEST Lieven</t>
  </si>
  <si>
    <t>BYTEBIER Jean-Marie</t>
  </si>
  <si>
    <t>SCHOLLIERS HANS</t>
  </si>
  <si>
    <t>VERMEIR Dirk</t>
  </si>
  <si>
    <t>THOMAS Peter</t>
  </si>
  <si>
    <t>JONKERS Bart</t>
  </si>
  <si>
    <t>SCHELDEMAN Karen</t>
  </si>
  <si>
    <t>VAN DEN BORRE Marc</t>
  </si>
  <si>
    <t>DEVREESE Pascal</t>
  </si>
  <si>
    <t>DHONDT Andy</t>
  </si>
  <si>
    <t>NYS Paul</t>
  </si>
  <si>
    <t>055-39.03.60</t>
  </si>
  <si>
    <t>PLOEGAERT William</t>
  </si>
  <si>
    <t>DHONDT Geert</t>
  </si>
  <si>
    <t>Stationsplein 25</t>
  </si>
  <si>
    <t>DEMEYERE Filip</t>
  </si>
  <si>
    <t>Aureel Heirman D.VanSpeybroeck</t>
  </si>
  <si>
    <t>LAUWAERT Roos</t>
  </si>
  <si>
    <t>DUPRE Dirk</t>
  </si>
  <si>
    <t>MARTENS Hans</t>
  </si>
  <si>
    <t>GOETHALS Joost</t>
  </si>
  <si>
    <t>RENNEBOOG Lucie</t>
  </si>
  <si>
    <t>CORNILLIE Wouter</t>
  </si>
  <si>
    <t>DE ZUTTER Annick</t>
  </si>
  <si>
    <t>DILLIËN Eric</t>
  </si>
  <si>
    <t>VANDECAVEYE Johan</t>
  </si>
  <si>
    <t>De Clercq Heidi</t>
  </si>
  <si>
    <t>02-356.98.90</t>
  </si>
  <si>
    <t>kunstacademie@halle.be</t>
  </si>
  <si>
    <t>HANSSENS Stijn</t>
  </si>
  <si>
    <t>NICASIE Johan</t>
  </si>
  <si>
    <t>De Winter Kathy</t>
  </si>
  <si>
    <t>Mariën Brigitte</t>
  </si>
  <si>
    <t>Vanarwegen Melissa</t>
  </si>
  <si>
    <t>VAN CAMP KATTY</t>
  </si>
  <si>
    <t>Thijs Sandra</t>
  </si>
  <si>
    <t>Declerck Jean-François</t>
  </si>
  <si>
    <t>ADAMS Veerle</t>
  </si>
  <si>
    <t>Boufflette Maryse</t>
  </si>
  <si>
    <t>TEMMERMAN Dirk</t>
  </si>
  <si>
    <t>PENNEMAN Hilde</t>
  </si>
  <si>
    <t>PAULISSEN Irène</t>
  </si>
  <si>
    <t>MIJTEN Jurgen</t>
  </si>
  <si>
    <t>HURKMANS Gert</t>
  </si>
  <si>
    <t>DE MUYNCK Harald</t>
  </si>
  <si>
    <t>Hancké Eddy</t>
  </si>
  <si>
    <t>DE PLUCKER Manuela</t>
  </si>
  <si>
    <t>De Spriet Evelyne</t>
  </si>
  <si>
    <t>Sanders Ronny</t>
  </si>
  <si>
    <t>056-32.19.19</t>
  </si>
  <si>
    <t>Wullaert Carmen</t>
  </si>
  <si>
    <t>MARTENS HANS</t>
  </si>
  <si>
    <t>Bruyninx Herwig</t>
  </si>
  <si>
    <t>MESKENS Stany</t>
  </si>
  <si>
    <t>CLEEMPUT ANN</t>
  </si>
  <si>
    <t>Devreese Stephan</t>
  </si>
  <si>
    <t>Mast Marleen</t>
  </si>
  <si>
    <t>Grobben Kelly</t>
  </si>
  <si>
    <t>Degroote Gunther</t>
  </si>
  <si>
    <t>Sophie Peelman</t>
  </si>
  <si>
    <t>Du Bois Johan</t>
  </si>
  <si>
    <t>Laing Isabel</t>
  </si>
  <si>
    <t>Bonte Dave</t>
  </si>
  <si>
    <t>Karel Moestermans</t>
  </si>
  <si>
    <t>Yperman Krispijn</t>
  </si>
  <si>
    <t>Emmy Leleu</t>
  </si>
  <si>
    <t>Patricia Van Reet</t>
  </si>
  <si>
    <t>Katrien De Becker</t>
  </si>
  <si>
    <t>datum beslissing op formulier</t>
  </si>
  <si>
    <t>beslissing ondertekend door</t>
  </si>
  <si>
    <t>Het schoolbestuur dat het meelooptraject wil organiseren, of zijn gemandateerde vult deze aanvraag in.</t>
  </si>
  <si>
    <t>Bezorg dit formulier aan AGODI via meelooptraject.agodi@vlaanderen.be voor scholen uit het basis-, secundair en deeltijds kunstonderwijs en de centra voor leerlingenbegeleiding. De formulieren van de centra voor volwassenenonderwijs en de centra voor basiseducatie mailt u naar meelooptraject.ahovoks@vlaanderen.be.</t>
  </si>
  <si>
    <t>Als het personeelslid al in dienst is in het onderwijs, vult u alleen de voor- en achternaam en het stamboeknummer in.</t>
  </si>
  <si>
    <t>Vul deze vraag alleen in als u bij vraag 2 'ja' hebt geantwoord. Een personeelslid dat momenteel in dienst is in het onderwijs wordt halftijds vrijgesteld van zijn opdracht gedurende maximaal zes opeenvolgende maanden.</t>
  </si>
  <si>
    <r>
      <t xml:space="preserve">Mail dit ingevulde </t>
    </r>
    <r>
      <rPr>
        <i/>
        <u/>
        <sz val="10"/>
        <rFont val="Calibri"/>
        <family val="2"/>
        <scheme val="minor"/>
      </rPr>
      <t>Excelbestand</t>
    </r>
    <r>
      <rPr>
        <i/>
        <sz val="10"/>
        <rFont val="Calibri"/>
        <family val="2"/>
        <scheme val="minor"/>
      </rPr>
      <t xml:space="preserve"> minimaal één maand voor de vastgelegde ingangsdatum naar het mailadres dat wordt vermeld bij 'Hoe en aan wie bezorgt u dit formulier?' bovenaan op dit formulier.</t>
    </r>
  </si>
  <si>
    <t>Kruis de onderstaande verklaring aan.</t>
  </si>
  <si>
    <t>Basisonderwijs</t>
  </si>
  <si>
    <t>Secundair onderwijs</t>
  </si>
  <si>
    <t>Deeltijds kunstonderwijs</t>
  </si>
  <si>
    <t>Centra voor leerlingenbegeleiding</t>
  </si>
  <si>
    <t>Volwassenenonderwijs (CVO &amp; CBE)</t>
  </si>
  <si>
    <t>meelooptraject.ahovoks@vlaanderen.be</t>
  </si>
  <si>
    <t>Wannes Verheyen</t>
  </si>
  <si>
    <t>Stedelijk CLB Antwerpen</t>
  </si>
  <si>
    <t>Biekorfstraat 72</t>
  </si>
  <si>
    <t>03-338.44.88</t>
  </si>
  <si>
    <t>clb@so.antwerpen.be</t>
  </si>
  <si>
    <t>Interstedelijk CLB Gent</t>
  </si>
  <si>
    <t>Jubileumlaan 215</t>
  </si>
  <si>
    <t>09-323.53.00</t>
  </si>
  <si>
    <t>clb@stad.gent</t>
  </si>
  <si>
    <t>CLB N-Brussel</t>
  </si>
  <si>
    <t>Technologiestraat 1</t>
  </si>
  <si>
    <t>02-482.05.72</t>
  </si>
  <si>
    <t>clbvgc@clbvgc.be</t>
  </si>
  <si>
    <t>Provinciaal CLB Antwerpen</t>
  </si>
  <si>
    <t>Markgravelei 86</t>
  </si>
  <si>
    <t>03-241.05.00</t>
  </si>
  <si>
    <t>03-241.05.01</t>
  </si>
  <si>
    <t>clb@provincieantwerpen.be</t>
  </si>
  <si>
    <t>Provinciaal CLB Limburg</t>
  </si>
  <si>
    <t>Willekensmolenstraat 140</t>
  </si>
  <si>
    <t>011-23.81.20</t>
  </si>
  <si>
    <t>011-24.92.48</t>
  </si>
  <si>
    <t>pclb@limburg.be</t>
  </si>
  <si>
    <t>GO! CLB Antwerpen</t>
  </si>
  <si>
    <t>Ruggeveldlaan 471</t>
  </si>
  <si>
    <t>03-232.23.82</t>
  </si>
  <si>
    <t>03-231.20.59</t>
  </si>
  <si>
    <t>info@clb-antwerpen.be</t>
  </si>
  <si>
    <t>GO! CLB Mechelen</t>
  </si>
  <si>
    <t>Augustijnenstraat 80</t>
  </si>
  <si>
    <t>015-45.32.32</t>
  </si>
  <si>
    <t>info@clbmechelen.be</t>
  </si>
  <si>
    <t>GO! CLB Rivierenland</t>
  </si>
  <si>
    <t>Edgard Tinelstraat 3</t>
  </si>
  <si>
    <t>03-888.24.21</t>
  </si>
  <si>
    <t>info@clbrivierenland.be</t>
  </si>
  <si>
    <t>GO! CLB Fluxus</t>
  </si>
  <si>
    <t>Waterheidestraat 19</t>
  </si>
  <si>
    <t>014-41.33.30</t>
  </si>
  <si>
    <t>info@goclbfluxus.be</t>
  </si>
  <si>
    <t>GO! CLB Brussel</t>
  </si>
  <si>
    <t>02-479.25.05</t>
  </si>
  <si>
    <t>info@clbbrussel.be</t>
  </si>
  <si>
    <t>GO! CLB De Ring Halle</t>
  </si>
  <si>
    <t>Willamekaai 19</t>
  </si>
  <si>
    <t>02-356.38.58</t>
  </si>
  <si>
    <t>info@clbdering.be</t>
  </si>
  <si>
    <t>GO! CLB Vilvoorde</t>
  </si>
  <si>
    <t>02-251.44.25</t>
  </si>
  <si>
    <t>02-253.10.93</t>
  </si>
  <si>
    <t>info@clbvilvoorde.be</t>
  </si>
  <si>
    <t>GO! CLB Leuven-Tienen-Landen</t>
  </si>
  <si>
    <t>Oude Vestenstraat 14</t>
  </si>
  <si>
    <t>016-81.58.18</t>
  </si>
  <si>
    <t>onthaal@clbleuventienen.be</t>
  </si>
  <si>
    <t>GO! CLB Nova</t>
  </si>
  <si>
    <t>Ambiorixstraat 51</t>
  </si>
  <si>
    <t>012-23.12.39</t>
  </si>
  <si>
    <t>info@go-clbnova.be</t>
  </si>
  <si>
    <t>GO! CLB Limburg-Noord Adite</t>
  </si>
  <si>
    <t>Sint-Margrietstraat 13</t>
  </si>
  <si>
    <t>011-45.62.70</t>
  </si>
  <si>
    <t>011-45.62.85</t>
  </si>
  <si>
    <t>beringen@clblimburgnoordadite.be</t>
  </si>
  <si>
    <t>GO! CLB NEXT</t>
  </si>
  <si>
    <t>Luikersteenweg 56</t>
  </si>
  <si>
    <t>011-22.17.38</t>
  </si>
  <si>
    <t>011-23.22.34</t>
  </si>
  <si>
    <t>info@clbgohasselt.be</t>
  </si>
  <si>
    <t>GO! CLB Prisma</t>
  </si>
  <si>
    <t>Dr. Verdurmenstraat 2</t>
  </si>
  <si>
    <t>03-776.02.16</t>
  </si>
  <si>
    <t>info@go-clbprisma.be</t>
  </si>
  <si>
    <t>GO! CLB Dender</t>
  </si>
  <si>
    <t>Zonnestraat 25</t>
  </si>
  <si>
    <t>053-60.32.80</t>
  </si>
  <si>
    <t>directie@clbaalst.be</t>
  </si>
  <si>
    <t>GO! CLB Oudenaarde-Geraardsbergen</t>
  </si>
  <si>
    <t>Eindrieskaai 11</t>
  </si>
  <si>
    <t>055-33.74.70</t>
  </si>
  <si>
    <t>info@clboudenaarde.be</t>
  </si>
  <si>
    <t>GO! CLB Gent</t>
  </si>
  <si>
    <t>Voskenslaan 262</t>
  </si>
  <si>
    <t>09-243.79.70</t>
  </si>
  <si>
    <t>info@clbgent.be</t>
  </si>
  <si>
    <t>GO! CLB Deinze-Eeklo</t>
  </si>
  <si>
    <t>Eikelstraat 42</t>
  </si>
  <si>
    <t>09-377.36.93</t>
  </si>
  <si>
    <t>deinze.eeklo@go-clb.be</t>
  </si>
  <si>
    <t>GO! CLB Connect</t>
  </si>
  <si>
    <t>Klaverstraat 49</t>
  </si>
  <si>
    <t>050-44.50.10</t>
  </si>
  <si>
    <t>info@clbconnect.be</t>
  </si>
  <si>
    <t>GO! CLB Mandel en Leie</t>
  </si>
  <si>
    <t>Renaat De Rudderlaan 6</t>
  </si>
  <si>
    <t>056-22.56.61</t>
  </si>
  <si>
    <t>info@clbmandelenleie.be</t>
  </si>
  <si>
    <t>GO! CLB Oostende</t>
  </si>
  <si>
    <t>Hennepstraat 53</t>
  </si>
  <si>
    <t>059-70.21.00</t>
  </si>
  <si>
    <t>info@clbgo-oostende.be</t>
  </si>
  <si>
    <t>Vrij CLB Pieter Breughel</t>
  </si>
  <si>
    <t>Opzichterstraat 84</t>
  </si>
  <si>
    <t>02-512.30.05</t>
  </si>
  <si>
    <t>info@vclbpb.be</t>
  </si>
  <si>
    <t>Vrij CLB Ninove</t>
  </si>
  <si>
    <t>Kluisweg 13</t>
  </si>
  <si>
    <t>054-33.90.19</t>
  </si>
  <si>
    <t>ninove@clbninove.be</t>
  </si>
  <si>
    <t>Vrij CLB Aalst</t>
  </si>
  <si>
    <t>Langestraat 12</t>
  </si>
  <si>
    <t>053-78.85.10</t>
  </si>
  <si>
    <t>kathy.maes@vclbaalst.be</t>
  </si>
  <si>
    <t>Vrij CLB Weimeersen</t>
  </si>
  <si>
    <t>Zuiderlaan 42</t>
  </si>
  <si>
    <t>056-60.23.93</t>
  </si>
  <si>
    <t>info@vclbweimeersen.be</t>
  </si>
  <si>
    <t>Vrij CLB Groeninge</t>
  </si>
  <si>
    <t>Kasteelstraat 27</t>
  </si>
  <si>
    <t>056-24.97.00</t>
  </si>
  <si>
    <t>info@vclbgroeninge.be</t>
  </si>
  <si>
    <t>Vrij CLB 1 Antwerpen - Middengebied</t>
  </si>
  <si>
    <t>Mgr. Donchelei 9</t>
  </si>
  <si>
    <t>014-50.74.00</t>
  </si>
  <si>
    <t>vorselaar@clb-ami1.be</t>
  </si>
  <si>
    <t>CLB Het Kompas</t>
  </si>
  <si>
    <t>015-41.89.11</t>
  </si>
  <si>
    <t>mechelen@clbkompas.be</t>
  </si>
  <si>
    <t>Vrij CLB Voor- en Noorderkempen</t>
  </si>
  <si>
    <t>De Zwaan 28</t>
  </si>
  <si>
    <t>03-651.88.85</t>
  </si>
  <si>
    <t>brasschaat@vclbvnk.be</t>
  </si>
  <si>
    <t>Vrij CLB Noordwest- Brabant</t>
  </si>
  <si>
    <t>02-452.79.95</t>
  </si>
  <si>
    <t>asse@clbnwb.be</t>
  </si>
  <si>
    <t>Vrij CLB Halle</t>
  </si>
  <si>
    <t>Ninoofsesteenweg 7</t>
  </si>
  <si>
    <t>02-356.55.23</t>
  </si>
  <si>
    <t>02-356.40.64</t>
  </si>
  <si>
    <t>info@clbhalle.be</t>
  </si>
  <si>
    <t>Vrij CLB Limburg afdeling Genk</t>
  </si>
  <si>
    <t>Zevenbonderstraat 80</t>
  </si>
  <si>
    <t>089-56.93.20</t>
  </si>
  <si>
    <t>genk@vrijclblimburg.be</t>
  </si>
  <si>
    <t>Vrij CLB Limburg afdeling Hasselt</t>
  </si>
  <si>
    <t>Jan Palfijnlaan 2</t>
  </si>
  <si>
    <t>011-37.94.90</t>
  </si>
  <si>
    <t>011-37.94.99</t>
  </si>
  <si>
    <t>hasselt@vrijclblimburg.be</t>
  </si>
  <si>
    <t>Vrij CLB Limburg afdeling Maasmechelen</t>
  </si>
  <si>
    <t>Deken Bernardstraat 4</t>
  </si>
  <si>
    <t>089-77.97.30</t>
  </si>
  <si>
    <t>089-77.97.31</t>
  </si>
  <si>
    <t>maasmechelen@vrijclblimburg.be</t>
  </si>
  <si>
    <t>Vrij CLB Limburg afdeling Houthalen</t>
  </si>
  <si>
    <t>Saviostraat 39</t>
  </si>
  <si>
    <t>011-52.52.05</t>
  </si>
  <si>
    <t>011-60.27.90</t>
  </si>
  <si>
    <t>houthalen@vrijclblimburg.be</t>
  </si>
  <si>
    <t>Vrij CLB Limburg afdeling Pelt</t>
  </si>
  <si>
    <t>011-80.59.00</t>
  </si>
  <si>
    <t>011-80.59.01</t>
  </si>
  <si>
    <t>pelt@vrijclblimburg.be</t>
  </si>
  <si>
    <t>Vrij CLB Limburg afdeling Bree</t>
  </si>
  <si>
    <t>089-46.97.30</t>
  </si>
  <si>
    <t>bree@vrijclblimburg.be</t>
  </si>
  <si>
    <t>Vrij CLB Limburg afdeling Beringen</t>
  </si>
  <si>
    <t>Sint-Catharinastraat 8</t>
  </si>
  <si>
    <t>011-45.63.10</t>
  </si>
  <si>
    <t>011-45.63.11</t>
  </si>
  <si>
    <t>beringen@vrijclblimburg.be</t>
  </si>
  <si>
    <t>Vrij CLB Limburg afdeling Tongeren</t>
  </si>
  <si>
    <t>Dirikenlaan 4</t>
  </si>
  <si>
    <t>012-39.83.40</t>
  </si>
  <si>
    <t>012-39.83.49</t>
  </si>
  <si>
    <t>tongeren@vrijclblimburg.be</t>
  </si>
  <si>
    <t>Vrij CLB De Wissel Antwerpen</t>
  </si>
  <si>
    <t>Hallershofstraat 7</t>
  </si>
  <si>
    <t>03-637.50.60</t>
  </si>
  <si>
    <t>03-637.50.69</t>
  </si>
  <si>
    <t>info@vclbdewisselantwerpen.be</t>
  </si>
  <si>
    <t>Vrij CLB Leieland</t>
  </si>
  <si>
    <t>Oude Leielaan 83_A</t>
  </si>
  <si>
    <t>056-23.72.50</t>
  </si>
  <si>
    <t>info@clbleieland.be</t>
  </si>
  <si>
    <t>Vrij CLB Kempen</t>
  </si>
  <si>
    <t>Hellekensstraat 2_A</t>
  </si>
  <si>
    <t>014-25.41.90</t>
  </si>
  <si>
    <t>014-25.41.99</t>
  </si>
  <si>
    <t>secretariaat@vclb-kempen.be</t>
  </si>
  <si>
    <t>Vrij CLB 2 Antwerpen - Middengebied</t>
  </si>
  <si>
    <t>Sint-Benedictusstraat 14_B</t>
  </si>
  <si>
    <t>03-443.90.20</t>
  </si>
  <si>
    <t>mortsel@clb-ami2.be</t>
  </si>
  <si>
    <t>Vrij CLB Leuven</t>
  </si>
  <si>
    <t>Karel van Lotharingenstraat 5</t>
  </si>
  <si>
    <t>016-28.24.00</t>
  </si>
  <si>
    <t>info@vclbleuven.be</t>
  </si>
  <si>
    <t>Vrij CLB Regio Gent</t>
  </si>
  <si>
    <t>Halvemaanstraat 96</t>
  </si>
  <si>
    <t>09-277.84.00</t>
  </si>
  <si>
    <t>info@vclbgent.be</t>
  </si>
  <si>
    <t>Vrij CLB Waas en Dender</t>
  </si>
  <si>
    <t>Ankerstraat 63</t>
  </si>
  <si>
    <t>03-316.20.00</t>
  </si>
  <si>
    <t>sint-niklaas@vclbwaasdender.be</t>
  </si>
  <si>
    <t>Vrij CLB Wetteren</t>
  </si>
  <si>
    <t>Hoenderstraat 53</t>
  </si>
  <si>
    <t>09-369.22.21</t>
  </si>
  <si>
    <t>09-369.61.89</t>
  </si>
  <si>
    <t>info@clbwetteren.be</t>
  </si>
  <si>
    <t>Vrij CLB Zuid- Oost- Vlaanderen</t>
  </si>
  <si>
    <t>Burgschelde 7</t>
  </si>
  <si>
    <t>055/31.38.62</t>
  </si>
  <si>
    <t>marleen.leclercq@vclbzov.be</t>
  </si>
  <si>
    <t>Vrij CLB Regio Deinze</t>
  </si>
  <si>
    <t>09-381.06.80</t>
  </si>
  <si>
    <t>info@vclbdeinze.be</t>
  </si>
  <si>
    <t>Vrij CLB Meetjesland</t>
  </si>
  <si>
    <t>Visstraat 14</t>
  </si>
  <si>
    <t>09-376.70.50</t>
  </si>
  <si>
    <t>info@vclbmeetjesland.be</t>
  </si>
  <si>
    <t>Vrij CLB Houtland</t>
  </si>
  <si>
    <t>Papebrugstraat 8</t>
  </si>
  <si>
    <t>algemeen@clbhoutland.be</t>
  </si>
  <si>
    <t>Vrij CLB Westhoek</t>
  </si>
  <si>
    <t>Bukkersstraat 38</t>
  </si>
  <si>
    <t>057-21.60.48</t>
  </si>
  <si>
    <t>info.ieper@vrijclbwesthoek.be</t>
  </si>
  <si>
    <t>Vrij CLB De Havens</t>
  </si>
  <si>
    <t>Sint-Maartensbilk 2</t>
  </si>
  <si>
    <t>050-44.02.20</t>
  </si>
  <si>
    <t>brugge@vrijclbdehavens.be</t>
  </si>
  <si>
    <t>Vrij CLB Trikant</t>
  </si>
  <si>
    <t>Kattenstraat 65</t>
  </si>
  <si>
    <t>051-25.97.00</t>
  </si>
  <si>
    <t>info@clbtrikant.be</t>
  </si>
  <si>
    <t>Vrij CLB Brabant Oost</t>
  </si>
  <si>
    <t>Bekaflaan 63</t>
  </si>
  <si>
    <t>016-56.72.39</t>
  </si>
  <si>
    <t>info@vrijclbbrabantoost.be</t>
  </si>
  <si>
    <t>Anatole Francestraat 119_1</t>
  </si>
  <si>
    <t>02-240.07.50</t>
  </si>
  <si>
    <t>info@vrijclbnetwerk.be</t>
  </si>
  <si>
    <t>Bischoffsheimlaan 1_8</t>
  </si>
  <si>
    <t>02-506.41.50</t>
  </si>
  <si>
    <t>info@ovsg.be</t>
  </si>
  <si>
    <t>Willebroekkaai 36</t>
  </si>
  <si>
    <t>Als u het instellingsnummer van de contactschool invult, verschijnen het nummer en de naam van het schoolbestuur en de naam en het adres van de contactschool automatisch. Vul ook de naam en de gegevens in van de contactpersoon voor het meelooptraject.</t>
  </si>
  <si>
    <t>Vul deze vraag alleen in als u bij vraag 2 'nee' hebt geantwoord. Een personeelslid dat van buiten het onderwijs komt, wordt voltijds aangesteld in een niet-organieke betrekking in een wervingsambt gedurende maximaal drie opeenvolgende maanden. Het personeelslid moet voldoen aan de aanstellingsvoorwaarden die zijn opgenomen in de decreten rechtspositie.</t>
  </si>
  <si>
    <t>Als het formulier nog onlogische of onvolledige vermeldingen bevat, vindt u daarvan hieronder een korte samenvatting.</t>
  </si>
  <si>
    <t>02 553 92 61</t>
  </si>
  <si>
    <t>CBE Brussel</t>
  </si>
  <si>
    <t>Brussel</t>
  </si>
  <si>
    <t>022232045</t>
  </si>
  <si>
    <t>info@brusselleer.be</t>
  </si>
  <si>
    <t>116335</t>
  </si>
  <si>
    <t>Van Gompel Jan</t>
  </si>
  <si>
    <t>CBE Antwerpen</t>
  </si>
  <si>
    <t>Turnhoutsebaan 186_02</t>
  </si>
  <si>
    <t>Antwerpen</t>
  </si>
  <si>
    <t>032302233</t>
  </si>
  <si>
    <t>Inge.Schuurmans@cbe-antw.be</t>
  </si>
  <si>
    <t>116301</t>
  </si>
  <si>
    <t>Schuurmans Inge</t>
  </si>
  <si>
    <t>CBE Kempen</t>
  </si>
  <si>
    <t>Otterstraat 109</t>
  </si>
  <si>
    <t>Turnhout</t>
  </si>
  <si>
    <t>014422787</t>
  </si>
  <si>
    <t>info@basiseducatiekempen.be</t>
  </si>
  <si>
    <t>116574</t>
  </si>
  <si>
    <t>Hens Mieke</t>
  </si>
  <si>
    <t>CBE Open School</t>
  </si>
  <si>
    <t>Leopoldstraat 52</t>
  </si>
  <si>
    <t>Mechelen</t>
  </si>
  <si>
    <t>015431131</t>
  </si>
  <si>
    <t>ronny.vanhouplines@cbe-openschool.be</t>
  </si>
  <si>
    <t>116491</t>
  </si>
  <si>
    <t>Van Houplines Ronny</t>
  </si>
  <si>
    <t>CBE Open School Campus Leuven-Aarschot-Diest-Haacht-Tienen</t>
  </si>
  <si>
    <t>Parkstraat 146</t>
  </si>
  <si>
    <t>Leuven</t>
  </si>
  <si>
    <t>016221068</t>
  </si>
  <si>
    <t>leuven@cbeopenschool.be</t>
  </si>
  <si>
    <t>116459</t>
  </si>
  <si>
    <t>Adams Leen</t>
  </si>
  <si>
    <t>CBE Halle-Vilvoorde</t>
  </si>
  <si>
    <t>Nieuwstraat 5</t>
  </si>
  <si>
    <t>Machelen</t>
  </si>
  <si>
    <t>022525150</t>
  </si>
  <si>
    <t>directie@cbehalle-vilvoorde.be</t>
  </si>
  <si>
    <t>116475</t>
  </si>
  <si>
    <t>Vanbeneden Greet</t>
  </si>
  <si>
    <t>Van Walle Gert</t>
  </si>
  <si>
    <t>CBE Limburg Midden-Noord vzw</t>
  </si>
  <si>
    <t>Jaarbeurslaan 25</t>
  </si>
  <si>
    <t>Genk</t>
  </si>
  <si>
    <t>089/355990</t>
  </si>
  <si>
    <t>directie@basiseducatielimino.be</t>
  </si>
  <si>
    <t>116467</t>
  </si>
  <si>
    <t>Berden Rohnny</t>
  </si>
  <si>
    <t>CBE Limburg-Zuid</t>
  </si>
  <si>
    <t>Albrecht Rodenbachstraat 20</t>
  </si>
  <si>
    <t>Hasselt</t>
  </si>
  <si>
    <t>011691069</t>
  </si>
  <si>
    <t>sooi.gaethofs@cbelimburgzuid.be</t>
  </si>
  <si>
    <t>116566</t>
  </si>
  <si>
    <t>Gaethofs François</t>
  </si>
  <si>
    <t>CBE Waas &amp; Dender</t>
  </si>
  <si>
    <t>Lodewijk Dosfelstraat 26</t>
  </si>
  <si>
    <t>Dendermonde</t>
  </si>
  <si>
    <t>052258278</t>
  </si>
  <si>
    <t>info@cbe9.be</t>
  </si>
  <si>
    <t>116343</t>
  </si>
  <si>
    <t>Dewaele Bart</t>
  </si>
  <si>
    <t>CBE Zuid-Oost-Vlaanderen</t>
  </si>
  <si>
    <t>Bert Van Hoorickstraat 19</t>
  </si>
  <si>
    <t>Aalst</t>
  </si>
  <si>
    <t>054 326129</t>
  </si>
  <si>
    <t>anne.bogaerts@leerpuntzovl.be</t>
  </si>
  <si>
    <t>116285</t>
  </si>
  <si>
    <t>Baita Elian</t>
  </si>
  <si>
    <t>Bogaerts Anne</t>
  </si>
  <si>
    <t>CBE Gent-Meetjesland-Leieland</t>
  </si>
  <si>
    <t>Kolveniersgang 133</t>
  </si>
  <si>
    <t>Gent</t>
  </si>
  <si>
    <t>092242412</t>
  </si>
  <si>
    <t>info@cbe11.be</t>
  </si>
  <si>
    <t>116401</t>
  </si>
  <si>
    <t>De Ryck Rein</t>
  </si>
  <si>
    <t>CBE Midden en Zuid West-Vlaanderen</t>
  </si>
  <si>
    <t>Sint-Elooisdreef 56A</t>
  </si>
  <si>
    <t>Kortrijk</t>
  </si>
  <si>
    <t>056226284</t>
  </si>
  <si>
    <t>an.butaye@openschool12.be</t>
  </si>
  <si>
    <t>116442</t>
  </si>
  <si>
    <t>Butaye An</t>
  </si>
  <si>
    <t>CBE Brugge-Oostende-Westhoek vzw</t>
  </si>
  <si>
    <t>Collaert Mansionstraat 24</t>
  </si>
  <si>
    <t>Brugge</t>
  </si>
  <si>
    <t>050341515</t>
  </si>
  <si>
    <t>xanthavansteenkiste@open-school.be</t>
  </si>
  <si>
    <t>116327</t>
  </si>
  <si>
    <t>Vansteenkiste Xantha</t>
  </si>
  <si>
    <t>02 553 93 07</t>
  </si>
  <si>
    <r>
      <rPr>
        <b/>
        <i/>
        <u/>
        <sz val="10"/>
        <rFont val="Calibri"/>
        <family val="2"/>
        <scheme val="minor"/>
      </rPr>
      <t>De gegevens die u hebt ingevuld, worden automatisch ingelezen. Foutief ingevulde Excelbestanden of ingescande bestanden, zoals pdf-bestanden, kunnen niet worden ingelezen</t>
    </r>
    <r>
      <rPr>
        <i/>
        <sz val="10"/>
        <rFont val="Calibri"/>
        <family val="2"/>
        <scheme val="minor"/>
      </rPr>
      <t xml:space="preserve">. U zult dan een (aangepast) Excelbestand moeten indienen. </t>
    </r>
  </si>
  <si>
    <t>Er wordt geen rekening gehouden met onvolledig of foutief ingevulde aanvraagformulieren.</t>
  </si>
  <si>
    <t>instNr_IM</t>
  </si>
  <si>
    <t>Vrij Katholiek Basisonderwijs Knokke-Heist VZW</t>
  </si>
  <si>
    <t>Heilig-Hartlaan 1</t>
  </si>
  <si>
    <t>050-60.37.89</t>
  </si>
  <si>
    <t>VZW Basisschool Liezele</t>
  </si>
  <si>
    <t>p.van.praet@telenet.be</t>
  </si>
  <si>
    <t>Katholiek Basisonderwijs Heverlee-Centrum</t>
  </si>
  <si>
    <t>Jules Vandenbemptlaan 2</t>
  </si>
  <si>
    <t>016-22.22.10</t>
  </si>
  <si>
    <t>dirk.de.gendt@telenet.be</t>
  </si>
  <si>
    <t>Vlaamse Gemeenschap</t>
  </si>
  <si>
    <t>Koning Albert II-Laan 15</t>
  </si>
  <si>
    <t>Vrij Katholiek Onderwijs Lilare</t>
  </si>
  <si>
    <t>VZW Katholiek Basisonderwijs Sint-Dimpna</t>
  </si>
  <si>
    <t>gie.geuns@vbsd.be</t>
  </si>
  <si>
    <t>Vrij Katholiek Onderwijs Eernegem-Bekegem</t>
  </si>
  <si>
    <t>VZW Katholiek Onderwijs Regina Pacis</t>
  </si>
  <si>
    <t>vzw Katholiek Basisonderwijs Markegem-Oeselgem</t>
  </si>
  <si>
    <t>VZW Katholiek Secundair Onderwijs Sint-Willibrord VZW</t>
  </si>
  <si>
    <t>Watermolenstraat 14</t>
  </si>
  <si>
    <t>vzw Vrije Basisschool Zevergem</t>
  </si>
  <si>
    <t>VZW Comité Kalfortse Kleuterschool</t>
  </si>
  <si>
    <t>kleuterschool.kalfort@skynet.be</t>
  </si>
  <si>
    <t>VZW Katholiek Basisonderwijs Sint-Antonius</t>
  </si>
  <si>
    <t>VZW De Kinderplaneet</t>
  </si>
  <si>
    <t>school@mariekerke.be</t>
  </si>
  <si>
    <t>vzw "Katholiek Basisonderwijs Domino"</t>
  </si>
  <si>
    <t>basisscholen.genenbos.meldert@scarlet.be</t>
  </si>
  <si>
    <t>CVO VIVA West-Vlaanderen</t>
  </si>
  <si>
    <t>Pathoekeweg 34</t>
  </si>
  <si>
    <t>VZW Mater Dei-instituut WoluweAnnuntiaten</t>
  </si>
  <si>
    <t>secretariaat.ic@hhh.be</t>
  </si>
  <si>
    <t>vzw "Katholiek Basisonderwijs Koekelare"</t>
  </si>
  <si>
    <t>051-58.14.11</t>
  </si>
  <si>
    <t>gvbs@kbkoekelare.skynet.be</t>
  </si>
  <si>
    <t>VZW Vrije Basisschool Hemiksem</t>
  </si>
  <si>
    <t>secretariaat@gvbh.be</t>
  </si>
  <si>
    <t>VZW Katholiek Secundair Onderwijs Zottegem</t>
  </si>
  <si>
    <t>hans.vandenholen@kerknet.be</t>
  </si>
  <si>
    <t>VZW Sint-Anna, zdb</t>
  </si>
  <si>
    <t>VZW Internaat Agnetendal Peer</t>
  </si>
  <si>
    <t>Bovenmeel 23</t>
  </si>
  <si>
    <t>College van Burgemeester en Schepenen Lier</t>
  </si>
  <si>
    <t>Paradeplein 2</t>
  </si>
  <si>
    <t>info@lier.be</t>
  </si>
  <si>
    <t>College van Burgemeester en Schepenen te Genk</t>
  </si>
  <si>
    <t>089-65.41.43</t>
  </si>
  <si>
    <t>Sandra.Sikora@genk.be</t>
  </si>
  <si>
    <t>College van Burgemeester en Schepenen van Oudenaarde</t>
  </si>
  <si>
    <t>Tussenmuren 17</t>
  </si>
  <si>
    <t>College van Burgemeester en Schepenen van Deinze</t>
  </si>
  <si>
    <t>College van Burgemeester en Schepenen van Maaseik</t>
  </si>
  <si>
    <t>Lekkerstraat 10</t>
  </si>
  <si>
    <t>College van Burgemeester en Schepenen van Ronse</t>
  </si>
  <si>
    <t>055232711</t>
  </si>
  <si>
    <t>College van Burgemeester en Schepenen van Boom</t>
  </si>
  <si>
    <t>Antwerpsestraat 44</t>
  </si>
  <si>
    <t>College van Burgemeester en Schepenen van Bornem</t>
  </si>
  <si>
    <t>Hingenesteenweg 13</t>
  </si>
  <si>
    <t>College van Burgemeester en Schepenen van Schoten</t>
  </si>
  <si>
    <t>Verbertstraat 3</t>
  </si>
  <si>
    <t>College van Burgemeester en Schepenen van Tessenderlo</t>
  </si>
  <si>
    <t>Markt</t>
  </si>
  <si>
    <t>College van Burgemeester en Schepenen van Blankenberge</t>
  </si>
  <si>
    <t>J.F. Kennedyplein 1</t>
  </si>
  <si>
    <t>College van Burgemeester en Schepenen van Poperinge</t>
  </si>
  <si>
    <t>College van Burgemeester en Schepenen van Temse</t>
  </si>
  <si>
    <t>Frans Boelplein 1</t>
  </si>
  <si>
    <t>College van Burgemeester en Schepenen van Lede</t>
  </si>
  <si>
    <t>053606870</t>
  </si>
  <si>
    <t>academie@lede.be</t>
  </si>
  <si>
    <t>Van Tichelt Gaston Gevolmachtigde</t>
  </si>
  <si>
    <t>Kalmthoutsesteenweg 193</t>
  </si>
  <si>
    <t>vzw "Katholieke Scholen Sint-Vincentius Regio Dender"</t>
  </si>
  <si>
    <t>052-21.12.07</t>
  </si>
  <si>
    <t>VZW Katholiek Onderwijs Regio Antwerpen-Centrum</t>
  </si>
  <si>
    <t>Noorderlaan 108</t>
  </si>
  <si>
    <t>03-543.97.10</t>
  </si>
  <si>
    <t>secretariaat@dimantwerpen.be</t>
  </si>
  <si>
    <t>afgevaardigdbestuurder@kobametropool.be</t>
  </si>
  <si>
    <t>vzw "Vrij Basisonderwijs Pittem en Egem"</t>
  </si>
  <si>
    <t>directie@gvbpittem.be</t>
  </si>
  <si>
    <t>vzw "Vrij Katholiek Basisonderwijs Ichtegem"</t>
  </si>
  <si>
    <t>vbsichtegem_centrum@skynet.be</t>
  </si>
  <si>
    <t>vzw "Katholiek Schoolcomite Houthulst"</t>
  </si>
  <si>
    <t>Terreststraat 4_d</t>
  </si>
  <si>
    <t>VZW Katholiek Onderwijs Regio Antwerpen-Oost</t>
  </si>
  <si>
    <t>afgevaardigdbestuurder@kobank.be</t>
  </si>
  <si>
    <t>VZW Katholiek Onderwijs Regio Dessel-Retie</t>
  </si>
  <si>
    <t>afgevaardigdbestuurder@kobahoogstraten.be</t>
  </si>
  <si>
    <t>VZW Inrichtende Macht van het Sint-Gabriëlinstituut Secundair Onderwijs</t>
  </si>
  <si>
    <t>VZW Internaten Brugse Rand</t>
  </si>
  <si>
    <t>VZW Internaat Spijker</t>
  </si>
  <si>
    <t>Gelmelstraat 60</t>
  </si>
  <si>
    <t>VZW De Polders</t>
  </si>
  <si>
    <t>Polderstraat 76_F</t>
  </si>
  <si>
    <t>Inrichtend Comité van het Hoger Sint-Lucasinstituut te Gent</t>
  </si>
  <si>
    <t>VZW Vrij Onderwijs "Heilig Hart van Maria" - Berlaar</t>
  </si>
  <si>
    <t>03-380.18.92</t>
  </si>
  <si>
    <t>Sociale School Heverlee</t>
  </si>
  <si>
    <t>Geldenaaksebaan 335</t>
  </si>
  <si>
    <t>VZW Lemmensinstituut</t>
  </si>
  <si>
    <t>tom.dehaes@lemmens.be</t>
  </si>
  <si>
    <t>VZW Studentenhuis Salvator</t>
  </si>
  <si>
    <t>Salvatorstraat 20</t>
  </si>
  <si>
    <t>afgevaardigdbestuurder@noordkant.be</t>
  </si>
  <si>
    <t>VZW Katholiek Onderwijs regio Antwerpen-Linkeroever</t>
  </si>
  <si>
    <t>VZW Inrichtend Comite Sint-Lucas</t>
  </si>
  <si>
    <t>vzw "Vrije Basisschool Sint-Katrien Steenhuize"</t>
  </si>
  <si>
    <t>054-50.03.60</t>
  </si>
  <si>
    <t>IM van het provinciaal net</t>
  </si>
  <si>
    <t>VZW Klooster-Hospitaal Zusters van Liefde</t>
  </si>
  <si>
    <t>Hospitaalstraat 24</t>
  </si>
  <si>
    <t>vzw "Schoolbestuur Maria Middelares"</t>
  </si>
  <si>
    <t>groeneschool.luppens@scarlet.be</t>
  </si>
  <si>
    <t>vzw "Vrije Gesubsidieerde Basisschool"</t>
  </si>
  <si>
    <t>050-41.16.94</t>
  </si>
  <si>
    <t>ides.depotter@scarlet.be</t>
  </si>
  <si>
    <t>vzw "Katholiek Onderwijs Beernem"</t>
  </si>
  <si>
    <t>Bruggestraat 87</t>
  </si>
  <si>
    <t>050-78.80.02</t>
  </si>
  <si>
    <t>j.vansteelandt@telenet.be</t>
  </si>
  <si>
    <t>vzw "Comité voor Gemengde School Sint-Jan Berbroek"</t>
  </si>
  <si>
    <t>Katholiek Onderwijs voor Volwassenen</t>
  </si>
  <si>
    <t>Katholiek Secundair Onderwijs Maasmechelen</t>
  </si>
  <si>
    <t>Andere Inrichtende Macht</t>
  </si>
  <si>
    <t>VZW De Nete</t>
  </si>
  <si>
    <t>vzw Vrije Basisschool Passendale</t>
  </si>
  <si>
    <t>vzw Vrije Basisscholen Zedelgem</t>
  </si>
  <si>
    <t>VZW "Vrije Basisschool Westkapelle-Duinbergen"</t>
  </si>
  <si>
    <t>WESTKAPELLE</t>
  </si>
  <si>
    <t>directie@westkapelleduinbergen.be</t>
  </si>
  <si>
    <t>vzw "Vrije Basisschool Roksem Westkerke"</t>
  </si>
  <si>
    <t>ROKSEM</t>
  </si>
  <si>
    <t>despringplank@skynet.be</t>
  </si>
  <si>
    <t>vzw "Comite Vrije Basisschool"</t>
  </si>
  <si>
    <t>VZW Stfran</t>
  </si>
  <si>
    <t>anja.declercq@kuleuven.be</t>
  </si>
  <si>
    <t>VZW Hoger Beroepsonderwijs Verpleegkunde Ic Dien</t>
  </si>
  <si>
    <t>vzw Katholiek Onderwijs Dentergem</t>
  </si>
  <si>
    <t>Stadsbstuur van Vilvoorde</t>
  </si>
  <si>
    <t>Koninklijke Beiaardschool "Jef Denijn"</t>
  </si>
  <si>
    <t>Frederik de Merodestraat 63</t>
  </si>
  <si>
    <t>De Heer Vanderheyden Louis Gevolmachtigde</t>
  </si>
  <si>
    <t>Bunsbeekdorp 4</t>
  </si>
  <si>
    <t>016-77.73.50</t>
  </si>
  <si>
    <t>vzw Vrije Basisscholen Karel de Goede</t>
  </si>
  <si>
    <t>050-34.53.91</t>
  </si>
  <si>
    <t>VZW Ankerwijs</t>
  </si>
  <si>
    <t>Dianalaan 151</t>
  </si>
  <si>
    <t>info@hethinkelpad.be</t>
  </si>
  <si>
    <t>VZW Katholiek Onderwijs Regio Ekeren-Stabroek</t>
  </si>
  <si>
    <t>Atlas College vzw</t>
  </si>
  <si>
    <t>christel.schepers@atlascollege.be</t>
  </si>
  <si>
    <t>afgevaardigdbestuurder@kobazuidkant.be</t>
  </si>
  <si>
    <t>VZW Katholiek Onderwijs Regio Edegem Kontich Mortsel</t>
  </si>
  <si>
    <t>vzw Gesubsidieerde Vrije Basisschool voor Buitengewoon Onderwijs, Openluchtschool Dennenhof, School Schilde-School Malle</t>
  </si>
  <si>
    <t>dennenhof@skynet.be</t>
  </si>
  <si>
    <t>vzw Sint-Lucas Academie voor Beeldende Kunsten</t>
  </si>
  <si>
    <t>03/664 65 02</t>
  </si>
  <si>
    <t>V.Z.W. Vrije Basisscholen Groot-Oostkamp-Zuid</t>
  </si>
  <si>
    <t>vbs.leegte.ruddervoorde@scarlet.be</t>
  </si>
  <si>
    <t>vzw Lessius Mechelen</t>
  </si>
  <si>
    <t>Zandpoortvest 13</t>
  </si>
  <si>
    <t>015-36.91.00</t>
  </si>
  <si>
    <t>Karel de Grote-Hogeschool Katholieke Hogeschool Antwerpen</t>
  </si>
  <si>
    <t>Van Schoonbekestraat 143</t>
  </si>
  <si>
    <t>03-828.16.40</t>
  </si>
  <si>
    <t>Katholieke Hogeschool Leuven</t>
  </si>
  <si>
    <t>016-39.86.60</t>
  </si>
  <si>
    <t>vzw Katholieke Hogeschool Sint-Lieven</t>
  </si>
  <si>
    <t>Gebroeders De Smetstraat 1</t>
  </si>
  <si>
    <t>09-223.60.01</t>
  </si>
  <si>
    <t>Hogeschool Limburg</t>
  </si>
  <si>
    <t>Maastrichterstraat 100</t>
  </si>
  <si>
    <t>011-22.14.77</t>
  </si>
  <si>
    <t>Katholieke Hogeschool Limburg</t>
  </si>
  <si>
    <t>Agoralaan Campus Diepenbeek gebo</t>
  </si>
  <si>
    <t>011-22.79.21</t>
  </si>
  <si>
    <t>Raad van Bestuur Hogeschool West-Vlaanderen</t>
  </si>
  <si>
    <t>Marksesteenweg 58</t>
  </si>
  <si>
    <t>056-22.26.91</t>
  </si>
  <si>
    <t>vzw Katholieke Hogeschool Brugge-Oostende</t>
  </si>
  <si>
    <t>Xaverianenstraat 10</t>
  </si>
  <si>
    <t>050-44.10.80</t>
  </si>
  <si>
    <t>vzw Katholieke Hogeschool Zuid-West-Vlaanderen</t>
  </si>
  <si>
    <t>Doorniksesteenweg 145</t>
  </si>
  <si>
    <t>056-21.70.72</t>
  </si>
  <si>
    <t>Inrichtende Macht van de LUCA School of Arts</t>
  </si>
  <si>
    <t>Paleizenstraat 70</t>
  </si>
  <si>
    <t>02-250.15.11</t>
  </si>
  <si>
    <t>Vlaamse Autonome Hogeschool Hogeschool Antwerpen</t>
  </si>
  <si>
    <t>Keizerstraat 15</t>
  </si>
  <si>
    <t>Vlaamse Autonome Hogeschool Erasmushogeschool Brussel</t>
  </si>
  <si>
    <t>Nijverheidskaai 170</t>
  </si>
  <si>
    <t>Vlaamse Autonome Hogeschool Hogeschool Gent</t>
  </si>
  <si>
    <t>Geraard de Duivelstraat 5</t>
  </si>
  <si>
    <t>09-221.80.11</t>
  </si>
  <si>
    <t>Katholieke Hogeschool Kempen vzw</t>
  </si>
  <si>
    <t>014-58.55.75</t>
  </si>
  <si>
    <t>VZW Hogeschool Sint-Lukas Brussel</t>
  </si>
  <si>
    <t>02-217.02.89</t>
  </si>
  <si>
    <t>Volwassenenonderwijs Talen en Informatica</t>
  </si>
  <si>
    <t>Louizalaan V.U.B. lokaal D 1.33 500</t>
  </si>
  <si>
    <t>V.Z.W. "Sint-Vincentiusschool"</t>
  </si>
  <si>
    <t>bao.vincentius@scarlet.be</t>
  </si>
  <si>
    <t>VZW "Parochiale Basisschool Diegem"</t>
  </si>
  <si>
    <t>Kerktorenstraat 33</t>
  </si>
  <si>
    <t>VZW Vrije Scholen Herenthout</t>
  </si>
  <si>
    <t>afgevaardigdbestuurder@kobazuiderkempen.be</t>
  </si>
  <si>
    <t>VZW Katholiek Secundair Onderwijs Mol</t>
  </si>
  <si>
    <t>info@ksom.be</t>
  </si>
  <si>
    <t>VZW Internaat Dames van het Christelijk Onderwijs</t>
  </si>
  <si>
    <t>Lange Nieuwstraat 94</t>
  </si>
  <si>
    <t>VZW Dochters van Maria Hulp der Christenen</t>
  </si>
  <si>
    <t>Brusselstraat 285</t>
  </si>
  <si>
    <t>02-466.28.46</t>
  </si>
  <si>
    <t>VZW Internaat Hemelsdaele</t>
  </si>
  <si>
    <t>Wapenmakersstraat 14</t>
  </si>
  <si>
    <t>VZW EDUCA</t>
  </si>
  <si>
    <t>050-38.20.94</t>
  </si>
  <si>
    <t>VZW Poperinge Ten Bunderen</t>
  </si>
  <si>
    <t>057-33.31.69</t>
  </si>
  <si>
    <t>VZW Zusters van het Geloof</t>
  </si>
  <si>
    <t>Ruiseleedsesteenweg 42</t>
  </si>
  <si>
    <t>VZW Internaat De La Salle</t>
  </si>
  <si>
    <t>Watergraafstraat 10</t>
  </si>
  <si>
    <t>09-225.63.64</t>
  </si>
  <si>
    <t>VZW Werk van Don Bosco</t>
  </si>
  <si>
    <t>011-73.38.84</t>
  </si>
  <si>
    <t>Inrichtend Comité Internaat Tuinbouwschool O.L.V.</t>
  </si>
  <si>
    <t>VZW Au Petit Lorrain</t>
  </si>
  <si>
    <t>Noordzeedreef 3</t>
  </si>
  <si>
    <t>VZW Steunfonds Eureka Onderwijs</t>
  </si>
  <si>
    <t>Diestsesteenweg 722</t>
  </si>
  <si>
    <t>school@eurekaleuven.be</t>
  </si>
  <si>
    <t>Ministerie van Landsverdediging</t>
  </si>
  <si>
    <t>Eversestraat Kwartier Koningin E 1</t>
  </si>
  <si>
    <t>Centrum Nieuwe Vaart VZW</t>
  </si>
  <si>
    <t>school@oc-nieuwevaart.be</t>
  </si>
  <si>
    <t>Nationaal Verbond van Katholieke Vlaamse Verpleegkundigen</t>
  </si>
  <si>
    <t>Vergotesquare 43</t>
  </si>
  <si>
    <t>02-732.10.50</t>
  </si>
  <si>
    <t>Odisee</t>
  </si>
  <si>
    <t>Warmoesberg 26</t>
  </si>
  <si>
    <t>02-210.12.11</t>
  </si>
  <si>
    <t>info@odisee.be</t>
  </si>
  <si>
    <t>Decanale Technische Leergangen VZW</t>
  </si>
  <si>
    <t>Kerkstraat 38</t>
  </si>
  <si>
    <t>014-22.00.03</t>
  </si>
  <si>
    <t>vzw Kisp</t>
  </si>
  <si>
    <t>Hoger Instituut voor Readaptatiewetenschappen Leuven VZW</t>
  </si>
  <si>
    <t>016-20.35.25</t>
  </si>
  <si>
    <t>Vormingsleergang Sociaal en Pedagogisch Werk</t>
  </si>
  <si>
    <t>Jozef Calasanzstraat 4</t>
  </si>
  <si>
    <t>014-31.70.61</t>
  </si>
  <si>
    <t>vzw Centrum voor Volwasseneno nderwijs Vormingsleergang voorsociaal en pedagogisch werk</t>
  </si>
  <si>
    <t>Edgard Tinelstraat 92</t>
  </si>
  <si>
    <t>09-218.89.30</t>
  </si>
  <si>
    <t>info@vspw.be</t>
  </si>
  <si>
    <t>Hoger Instituut voor Gezinswetenschappen (Bond van Grote en Jonge Gezinnen)</t>
  </si>
  <si>
    <t>Huart Hamoirlaan 136</t>
  </si>
  <si>
    <t>02-240.68.40</t>
  </si>
  <si>
    <t>vzw Hasp-O SZZ</t>
  </si>
  <si>
    <t>robert.gennez@telenet.be</t>
  </si>
  <si>
    <t>VZW Vrije Basisschool Westdiep</t>
  </si>
  <si>
    <t>VZW "Vrije Basisschool Sint-Joris-Weert"</t>
  </si>
  <si>
    <t>regine.vandenput@scarlet.be</t>
  </si>
  <si>
    <t>De wegwijzer vzw</t>
  </si>
  <si>
    <t>Vijfhoek 1_A</t>
  </si>
  <si>
    <t>VZW centrum voor Leerlingenbegeleiding C.L.B.</t>
  </si>
  <si>
    <t>015-50.93.20</t>
  </si>
  <si>
    <t>Vrij CLB Limburg vzw</t>
  </si>
  <si>
    <t>Emiel Van Dorenlaan 147</t>
  </si>
  <si>
    <t>089-51.98.60</t>
  </si>
  <si>
    <t>vclb.limburg@clb-net.be</t>
  </si>
  <si>
    <t>vzw Vrij Gezondheidscentrum Oostkust</t>
  </si>
  <si>
    <t>Westkapellestraat 58</t>
  </si>
  <si>
    <t>050-51.57.83</t>
  </si>
  <si>
    <t>rogiersm@tiscalinet.be</t>
  </si>
  <si>
    <t>VCLB Weimeersen VZW</t>
  </si>
  <si>
    <t>Vrij Centrum voor Leerlingenbegeleiding De Havens</t>
  </si>
  <si>
    <t>CLB Aan de Leie vzw</t>
  </si>
  <si>
    <t>Vrij CLB "Het Meetjesland" VZW</t>
  </si>
  <si>
    <t>dirk.vanhoye@cm.be</t>
  </si>
  <si>
    <t>Vrij CLB Regio Gent vzw</t>
  </si>
  <si>
    <t>Vrije Nederlandstalige Begeleidingscentra vzw</t>
  </si>
  <si>
    <t>brussel@vclb-pieterbreughel.be</t>
  </si>
  <si>
    <t>CLB Halle vzw</t>
  </si>
  <si>
    <t>Vrij gezondheidscentrum</t>
  </si>
  <si>
    <t>Veldbornstraat 18</t>
  </si>
  <si>
    <t>016-81.31.05</t>
  </si>
  <si>
    <t>Kristelijk Medico-sociaal leven</t>
  </si>
  <si>
    <t>Korte Begijnenstraat 22</t>
  </si>
  <si>
    <t>014-40.35.20</t>
  </si>
  <si>
    <t>CLB Veurne-Diksmuide-Westkust vzw</t>
  </si>
  <si>
    <t>Oude Beestenmarkt 6</t>
  </si>
  <si>
    <t>058-31.16.14</t>
  </si>
  <si>
    <t>Vrij CLB Oostende-Gistel vzw</t>
  </si>
  <si>
    <t>Frère-Orbanstraat 145</t>
  </si>
  <si>
    <t>VZW Vrij CLB Leuven</t>
  </si>
  <si>
    <t>VZW Vrij CLB Trikant</t>
  </si>
  <si>
    <t>0473-83.46.26</t>
  </si>
  <si>
    <t>Gezondheidscentrum-CLB-Aarschot vzw</t>
  </si>
  <si>
    <t>VZW "Gesubsidieerde Vrije Basisschool - Okegem"</t>
  </si>
  <si>
    <t>0484-38.20.22</t>
  </si>
  <si>
    <t>claeys.degendt@gmail.com</t>
  </si>
  <si>
    <t>VZW Vrije Basisschool Ranst</t>
  </si>
  <si>
    <t>VZW Vrije Basisschool Loenhout</t>
  </si>
  <si>
    <t>Kapelstraat 2</t>
  </si>
  <si>
    <t>03-669.61.91</t>
  </si>
  <si>
    <t>baloen.vls@scarlet.be</t>
  </si>
  <si>
    <t>VZW De Raan</t>
  </si>
  <si>
    <t>Kerkstraat 72</t>
  </si>
  <si>
    <t>VZW De Veste</t>
  </si>
  <si>
    <t>Komvest 34</t>
  </si>
  <si>
    <t>VZW Onderwijs Sint-Denijs</t>
  </si>
  <si>
    <t>Impedorp 57</t>
  </si>
  <si>
    <t>vbsimpe.directie@telenet.be</t>
  </si>
  <si>
    <t>vzw Vrij Katholiek Basisonderwijs Wevelgem</t>
  </si>
  <si>
    <t>jan.minne@telenet.be</t>
  </si>
  <si>
    <t>VZW "Vrije Basisschool Handzame-Edewal"</t>
  </si>
  <si>
    <t>051-56.71.97</t>
  </si>
  <si>
    <t>handzame@detweesprong.be</t>
  </si>
  <si>
    <t>vzw "Gesubsidieerde Vrije Basisschool Sint-Martinus Hasselt"</t>
  </si>
  <si>
    <t>VZW Katholiek Onderwijs Regio Lier</t>
  </si>
  <si>
    <t>Kapucijnenvest 10</t>
  </si>
  <si>
    <t>03-491.92.46</t>
  </si>
  <si>
    <t>secretariaat@korlier.be</t>
  </si>
  <si>
    <t>VZW Katholiek Onderwijs Land van Aalst</t>
  </si>
  <si>
    <t>VZW "Vrije Gesubsidieerde Basisschool"</t>
  </si>
  <si>
    <t>Stadenstraat 57</t>
  </si>
  <si>
    <t>051-56.63.54</t>
  </si>
  <si>
    <t>marleen.v3@scarlet.be</t>
  </si>
  <si>
    <t>VZW Vereniging van Chassidische Scholen van Antwerpen</t>
  </si>
  <si>
    <t>Mercatorstraat 90</t>
  </si>
  <si>
    <t>03-218.76.51</t>
  </si>
  <si>
    <t>vzw Hasp-O Centrum</t>
  </si>
  <si>
    <t>personeelsdienst@kcst.be</t>
  </si>
  <si>
    <t>VZW Leiepoort Deinze</t>
  </si>
  <si>
    <t>0495-40.64.76</t>
  </si>
  <si>
    <t>kmo@sintvicentiusdeinze.be</t>
  </si>
  <si>
    <t>annuntia@annuntia.be</t>
  </si>
  <si>
    <t>VZW "SCHOOLBESTUUR VAN DE VRIJE GESUBSIDIEERDE BASISSCHOOL MATER-DEI-INSTITUUT</t>
  </si>
  <si>
    <t>bestuur@materdei-leuven.be</t>
  </si>
  <si>
    <t>VZW Miniemeninstituut</t>
  </si>
  <si>
    <t>VZW Edward Poppe-Instituut</t>
  </si>
  <si>
    <t>Rommelsweg 8</t>
  </si>
  <si>
    <t>epi-directie@telenet.be</t>
  </si>
  <si>
    <t>VZW Katholiek Secundair Onderwijs Hasselt Kindsheid Jesu - Sint-Jozef</t>
  </si>
  <si>
    <t>Maastrichtersteenweg 62</t>
  </si>
  <si>
    <t>sgsq@telenet.be</t>
  </si>
  <si>
    <t>VZW "Sint-Ermelindis"</t>
  </si>
  <si>
    <t>Meerstraat 6_b</t>
  </si>
  <si>
    <t>0473-23.36.91</t>
  </si>
  <si>
    <t>leen.versmissen@lv.vlaanderen.be</t>
  </si>
  <si>
    <t>VZW Schoolbestuur Vrije Basisscholen Kortemark</t>
  </si>
  <si>
    <t>Handzamestraat 16</t>
  </si>
  <si>
    <t>051-56.63.33</t>
  </si>
  <si>
    <t>VZW Vrij Onderwijs "Sint-Guibertus" Itegem</t>
  </si>
  <si>
    <t>VZW Schoolbestuur Steenhuffel</t>
  </si>
  <si>
    <t>VZW Gesubsidieerd Vrij Basisonderwijs Sint-Pieter Emelgem</t>
  </si>
  <si>
    <t>VZW Katholiek Schoolcomité</t>
  </si>
  <si>
    <t>051-50.03.69</t>
  </si>
  <si>
    <t>CVO Toekomstonderwijs vzw</t>
  </si>
  <si>
    <t>Maalbootstraat 19</t>
  </si>
  <si>
    <t>03-825.78.78</t>
  </si>
  <si>
    <t>Centrum voor Volwassenenonderwijs Tweedekansonderwijs Antwerpen vzw</t>
  </si>
  <si>
    <t>Onze-Lieve-Vrouwestraat 94</t>
  </si>
  <si>
    <t>015-43.22.02</t>
  </si>
  <si>
    <t>vzw Centrum voor Volwassenenonderwijs Westhoek-Westkust</t>
  </si>
  <si>
    <t>VZW Vrij Onderwijs "Maria Middelares" - Beerzel</t>
  </si>
  <si>
    <t>VZW Petrus &amp; Paulus</t>
  </si>
  <si>
    <t>olvo@petrusenpaulus.be</t>
  </si>
  <si>
    <t>Vrij Katholiek Secundair Onderwijs Menen-Wervik-Wevelgem</t>
  </si>
  <si>
    <t>Koestraat 24</t>
  </si>
  <si>
    <t>056-44.30.07</t>
  </si>
  <si>
    <t>codi@scholenaandeleie.be</t>
  </si>
  <si>
    <t>VZW Secundair Onderwijs Karel de Goede</t>
  </si>
  <si>
    <t>VZW Sint-Maartensscholen Ieper</t>
  </si>
  <si>
    <t>Augustijnenstraat 60</t>
  </si>
  <si>
    <t>info@smsi.be</t>
  </si>
  <si>
    <t>VZW Katholiek Onderwijs Regio Berchem</t>
  </si>
  <si>
    <t>VZW V.S.O.P. Sint-Bertinus</t>
  </si>
  <si>
    <t>vzw@vsop.be</t>
  </si>
  <si>
    <t>Katholiek Onderwijs Knokke-Heist-Zeebrugge</t>
  </si>
  <si>
    <t>codi.oostkust@gmail.com</t>
  </si>
  <si>
    <t>vzw Sint-Paulusschool, katholiek secundair onderwijs in Waregem, Anzegem en Avelgem</t>
  </si>
  <si>
    <t>schoolbestuur@sgsintpaulus.eu</t>
  </si>
  <si>
    <t>VCLB De Wissel vzw</t>
  </si>
  <si>
    <t>Vrij CLB Waas- en Scheldeland vzw</t>
  </si>
  <si>
    <t>03-316.20.05</t>
  </si>
  <si>
    <t>sint-niklaas@vclbwaasenscheldeland.be</t>
  </si>
  <si>
    <t>VZW Vrije CLB Westhoek-Houtland</t>
  </si>
  <si>
    <t>0490-11.77.47</t>
  </si>
  <si>
    <t>VZW T-IZ Binding</t>
  </si>
  <si>
    <t>Grote Hulststraat 55_1</t>
  </si>
  <si>
    <t>051-42.66.42</t>
  </si>
  <si>
    <t>vzw Jeugd en Onderwijs</t>
  </si>
  <si>
    <t>050-31.38.62</t>
  </si>
  <si>
    <t>CLB Noordwest-Brabant vzw</t>
  </si>
  <si>
    <t>Spiegelstraat 1</t>
  </si>
  <si>
    <t>Vrij CLB Antwerpen-Middengebied vzw</t>
  </si>
  <si>
    <t>VCLB Voor- en Noorderkempen vzw</t>
  </si>
  <si>
    <t>CLB Kempen vzw</t>
  </si>
  <si>
    <t>Korte Begijnenstraat 18</t>
  </si>
  <si>
    <t>Vrij CLB Diest-Tessenderlo</t>
  </si>
  <si>
    <t>Mariëndaalstraat 35</t>
  </si>
  <si>
    <t>013-31.27.29</t>
  </si>
  <si>
    <t>CLB Regio Deinze VZW</t>
  </si>
  <si>
    <t>VZW De Linde - Katholiek Buitengewoon Basisonderwijs Kortrijk</t>
  </si>
  <si>
    <t>VZW Vrije Technische Scholen</t>
  </si>
  <si>
    <t>Oudenaardsesteenweg 168</t>
  </si>
  <si>
    <t>info@vtikortrijk.be</t>
  </si>
  <si>
    <t>V.Z.W. Vrije Basisscholen "De Wijngaard"</t>
  </si>
  <si>
    <t>Lauwsestraat 11_13</t>
  </si>
  <si>
    <t>codi@scolavzw.be</t>
  </si>
  <si>
    <t>VZW Vrije Basisschool Sint-Lodewijk-Deerlijk</t>
  </si>
  <si>
    <t>Katholieke Scholengroep RHIZO vzw</t>
  </si>
  <si>
    <t>Graaf Gwijde van Namenstraat 2</t>
  </si>
  <si>
    <t>nancy.dedeurwaerder@rhizo.be</t>
  </si>
  <si>
    <t>VZW Scholengroep Sint-Michiel</t>
  </si>
  <si>
    <t>centrale.dienst@sint-michiel.be</t>
  </si>
  <si>
    <t>VZW Katholiek Secundair Onderwijs Veurne-De Panne-Nieuwpoort</t>
  </si>
  <si>
    <t>Kaaiplaats 10</t>
  </si>
  <si>
    <t>VRIJ CLB NETWERK</t>
  </si>
  <si>
    <t>VZW "Katholieke Vrije Scholen Gullegem"</t>
  </si>
  <si>
    <t>Driemasten 18</t>
  </si>
  <si>
    <t>056-40.02.72</t>
  </si>
  <si>
    <t>marc.vandevelde@gmail.com</t>
  </si>
  <si>
    <t>vzw Centrum voor Basiseducatie Zuid-Oost-Vlaanderen</t>
  </si>
  <si>
    <t>053-77.66.30</t>
  </si>
  <si>
    <t>vzw Centrum Basiseducatie Antwerpen</t>
  </si>
  <si>
    <t>Turnhoutsebaan 186</t>
  </si>
  <si>
    <t>vzw Centrum Basiseducatie West-Limburg</t>
  </si>
  <si>
    <t>Boskantstraat 110</t>
  </si>
  <si>
    <t>011-34.47.41</t>
  </si>
  <si>
    <t>vzw Centrum voor basiseducatieBrugge Oostende Westhoek</t>
  </si>
  <si>
    <t>050-31.81.22</t>
  </si>
  <si>
    <t>vzw Centrum Basiseducatie Brussel</t>
  </si>
  <si>
    <t>02-223.20.45</t>
  </si>
  <si>
    <t>vzw Centrum Basiseducatie Dendermonde</t>
  </si>
  <si>
    <t>052-25.82.78</t>
  </si>
  <si>
    <t>vzw Centrum Basiseducatie Hageland</t>
  </si>
  <si>
    <t>Hezestraat 18</t>
  </si>
  <si>
    <t>013-35.32.03</t>
  </si>
  <si>
    <t>vzw Centrum Basiseducatie Westhoek</t>
  </si>
  <si>
    <t>Hof ter Bloemmolens 22</t>
  </si>
  <si>
    <t>051-50.08.66</t>
  </si>
  <si>
    <t>vzw Centrum Basiseducatie Meetjesland</t>
  </si>
  <si>
    <t>Stationsstraat 44</t>
  </si>
  <si>
    <t>09-374.41.36</t>
  </si>
  <si>
    <t>vzw Centrum Basiseducatie Zuiderkempen</t>
  </si>
  <si>
    <t>Vennen 28</t>
  </si>
  <si>
    <t>011-34.34.50</t>
  </si>
  <si>
    <t>vzw Centrum Basiseducatie Genk</t>
  </si>
  <si>
    <t>Schepersweg 30</t>
  </si>
  <si>
    <t>089-30.51.04</t>
  </si>
  <si>
    <t>vzw Centrum Basiseducatie Gent</t>
  </si>
  <si>
    <t>09-2242412</t>
  </si>
  <si>
    <t>vzw Centrum Basiseducatie Halle-Pajottenland</t>
  </si>
  <si>
    <t>Heirbaan 57</t>
  </si>
  <si>
    <t>02-582.38.18</t>
  </si>
  <si>
    <t>vzw Centrum Basiseducatie Hasselt</t>
  </si>
  <si>
    <t>Bremstraat 45</t>
  </si>
  <si>
    <t>011-52.26.01</t>
  </si>
  <si>
    <t>vzw Centrum Basiseducatie Noord-Antwerpen</t>
  </si>
  <si>
    <t>Sneppenhoevelaan 10</t>
  </si>
  <si>
    <t>03-568.83.98</t>
  </si>
  <si>
    <t>vzw Centrum Basiseducatie Kortrijk</t>
  </si>
  <si>
    <t>Sint-Elooisdreef 56</t>
  </si>
  <si>
    <t>056-21.50.72</t>
  </si>
  <si>
    <t>CBE Open School Campus Leuven - Aarschot - Diest - Haacht - Tienen vzw</t>
  </si>
  <si>
    <t>016-22.10.68</t>
  </si>
  <si>
    <t>open.school@cbeleuven.be</t>
  </si>
  <si>
    <t>vzw Centrum voor Basiseducatie Limburg Midden-Noord vzw</t>
  </si>
  <si>
    <t>089-56.48.86</t>
  </si>
  <si>
    <t>vzw Centrum Basiseducatie Halle-Vilvoorde</t>
  </si>
  <si>
    <t>02-252.51.50</t>
  </si>
  <si>
    <t>vzw Centrum Basiseducatie Open School</t>
  </si>
  <si>
    <t>015-20.29.29</t>
  </si>
  <si>
    <t>vzw Centrum Basiseducatie Ninove</t>
  </si>
  <si>
    <t>Dreefstraat 51</t>
  </si>
  <si>
    <t>054-34.14.25</t>
  </si>
  <si>
    <t>vzw Centrum Basiseducatie Oostende</t>
  </si>
  <si>
    <t>Zeedijk 173_2</t>
  </si>
  <si>
    <t>059-70.12.73</t>
  </si>
  <si>
    <t>vzw Centrum Basiseducatie Noord-Limburg</t>
  </si>
  <si>
    <t>Achelsedijk 6</t>
  </si>
  <si>
    <t>011-62.24.95</t>
  </si>
  <si>
    <t>vzw Centrum Basiseducatie Vlaamse Ardennen</t>
  </si>
  <si>
    <t>Wallestraat 20</t>
  </si>
  <si>
    <t>055-31.52.02</t>
  </si>
  <si>
    <t>vzw Centrum Basiseducatie Waasland</t>
  </si>
  <si>
    <t>Kapelwijk 34</t>
  </si>
  <si>
    <t>vzw Centrum Basiseducatie Limburg-Zuid</t>
  </si>
  <si>
    <t>Tramstraat 107</t>
  </si>
  <si>
    <t>011-68.28.16</t>
  </si>
  <si>
    <t>vzw Centrum Basiseducatie Kempen</t>
  </si>
  <si>
    <t>014-42.57.59</t>
  </si>
  <si>
    <t>vzw Centrum Basiseducatie Klein-Brabant, Rupelstreek, Vaartland</t>
  </si>
  <si>
    <t>Sint-Amandsesteenweg 43</t>
  </si>
  <si>
    <t>03-890.69.30</t>
  </si>
  <si>
    <t>vzw Centrum Basiseducatie Midden-West-Vlaanderen</t>
  </si>
  <si>
    <t>Hinnebilkstraat 56</t>
  </si>
  <si>
    <t>051-31.36.46</t>
  </si>
  <si>
    <t>VZW Basisschool Sint-Clara</t>
  </si>
  <si>
    <t>info@basca.be</t>
  </si>
  <si>
    <t>Bu.S.O. Huize Tordale - VZW</t>
  </si>
  <si>
    <t>vzw Lessius Antwerpen</t>
  </si>
  <si>
    <t>Jozef De Bomstraat 11</t>
  </si>
  <si>
    <t>VZW Schoolcomité Sint-Hubertusschool</t>
  </si>
  <si>
    <t>VZW Gesubsidieerd Vrij Onderwijs Kaggevinne</t>
  </si>
  <si>
    <t>013-31.47.95</t>
  </si>
  <si>
    <t>info@ksdenotelaar.be</t>
  </si>
  <si>
    <t>VZW Vrij Onderwijs Meerhout enOmgeving</t>
  </si>
  <si>
    <t>014-30.32.06</t>
  </si>
  <si>
    <t>vrijeschool.meerhout@scarlet.be</t>
  </si>
  <si>
    <t>VZW Instituut Dames van het Christelijk Onderwijs</t>
  </si>
  <si>
    <t>de.dames@glo.be</t>
  </si>
  <si>
    <t>VZW Sancta Maria Basisschool</t>
  </si>
  <si>
    <t>g.delaet@telenet.be</t>
  </si>
  <si>
    <t>VZW Sint-Theresiacollege</t>
  </si>
  <si>
    <t>info@stk.be</t>
  </si>
  <si>
    <t>Gezondheidscentrum vzw</t>
  </si>
  <si>
    <t>Arteveldehogeschool vzw</t>
  </si>
  <si>
    <t>Hoogpoort 15</t>
  </si>
  <si>
    <t>09-235.20.15</t>
  </si>
  <si>
    <t>VZW Internaat Don Bosco Wijnegem</t>
  </si>
  <si>
    <t>Kasteellei 77</t>
  </si>
  <si>
    <t>vzw Technicum Noord-Antwerpen</t>
  </si>
  <si>
    <t>vzw Mobyus</t>
  </si>
  <si>
    <t>VZW Vrij Gesubsidieerd Basisonderwijs van Groot-Sint-Truiden</t>
  </si>
  <si>
    <t>VZW De Muze Freinetschool</t>
  </si>
  <si>
    <t>Houtheide 25</t>
  </si>
  <si>
    <t>demuzette@yahoo.com</t>
  </si>
  <si>
    <t>Academie voor Muziek en Woord DE Noorderkempen g.o.l</t>
  </si>
  <si>
    <t>VZW Begeleidingscentrum Capelderij</t>
  </si>
  <si>
    <t>Vekenstraat 1</t>
  </si>
  <si>
    <t>Gemeentebestuur Neerpelt</t>
  </si>
  <si>
    <t>Sint-Andriesabdij Zevenkerken VZW</t>
  </si>
  <si>
    <t>050-40.61.91</t>
  </si>
  <si>
    <t>abtsintandriesabdij@hotmail.com</t>
  </si>
  <si>
    <t>VZW Schoolcomité Sint-Anna</t>
  </si>
  <si>
    <t>0476-57.53.76</t>
  </si>
  <si>
    <t>tina.simons@omniwood.be</t>
  </si>
  <si>
    <t>VZW Internaat Sint-Aloysius</t>
  </si>
  <si>
    <t>Kasteelstraat 53</t>
  </si>
  <si>
    <t>VZW"Katholieke Vrije School te Wondelgem"</t>
  </si>
  <si>
    <t>annemarie@annicq.com</t>
  </si>
  <si>
    <t>VZW "Vrij Basisonderwijs Wakkerzeel-Wespelaar"</t>
  </si>
  <si>
    <t>016-25.90.04</t>
  </si>
  <si>
    <t>Onderwijsvereniging van Steden en Gemeenten</t>
  </si>
  <si>
    <t>VZW Internaat Mariavreugde Borgloon</t>
  </si>
  <si>
    <t>Nieuwland 11_A</t>
  </si>
  <si>
    <t>VZW Sint-Franciscusscholen Buitengewoon Onderwijs</t>
  </si>
  <si>
    <t>VZW Vrije Basisschool Ramsel</t>
  </si>
  <si>
    <t>info@vbsramsel.be</t>
  </si>
  <si>
    <t>VZW Vrij Basisonderwijs Berlare</t>
  </si>
  <si>
    <t>052-42.23.72</t>
  </si>
  <si>
    <t>b.van.malderen@telenet.be</t>
  </si>
  <si>
    <t>VZW Katholiek Basisonderwijs 'de graankorrel'</t>
  </si>
  <si>
    <t>VZW Katholiek Onderwijs Maria Goretti</t>
  </si>
  <si>
    <t>bschherselt@scarlet.be</t>
  </si>
  <si>
    <t>VZW Katholiek Basisonderwijs Bergom-Varenwinkel</t>
  </si>
  <si>
    <t>basisschool.bergom@pandora.be</t>
  </si>
  <si>
    <t>Autonoom provinciebedrijf Raad van Bestuur Hogeschool</t>
  </si>
  <si>
    <t>Elfde-Liniestraat 24</t>
  </si>
  <si>
    <t>Groep Intro Brugge-Oostende</t>
  </si>
  <si>
    <t>Keurlingenweg 1</t>
  </si>
  <si>
    <t>050-35.09.90</t>
  </si>
  <si>
    <t>gaudissabois.johan@pandora.be</t>
  </si>
  <si>
    <t>Groep Intro regio Oost-Vlaanderen</t>
  </si>
  <si>
    <t>Wijnveld 251</t>
  </si>
  <si>
    <t>03-772.60.61</t>
  </si>
  <si>
    <t>herman.verhelst@cvloost.org</t>
  </si>
  <si>
    <t>Groep Intro VZW</t>
  </si>
  <si>
    <t>Charles Parentéstraat 6</t>
  </si>
  <si>
    <t>02-558.18.80</t>
  </si>
  <si>
    <t>info@nivobrussel.be</t>
  </si>
  <si>
    <t>Groep Intro regio Limburg</t>
  </si>
  <si>
    <t>Molenblookstraat 1</t>
  </si>
  <si>
    <t>089-35.72.88</t>
  </si>
  <si>
    <t>h.leenders@groepintro.be</t>
  </si>
  <si>
    <t>Groep Intro regio Kortrijk-Roeselare</t>
  </si>
  <si>
    <t>Passionistenlaan 1_A</t>
  </si>
  <si>
    <t>056-20.20.05</t>
  </si>
  <si>
    <t>info@vormingshuistelentenco.be</t>
  </si>
  <si>
    <t>vzw aPart</t>
  </si>
  <si>
    <t>Destelbergenstraat 61</t>
  </si>
  <si>
    <t>09-228.46.10</t>
  </si>
  <si>
    <t>vzwdewerf@pandora.be</t>
  </si>
  <si>
    <t>Foyez VZW</t>
  </si>
  <si>
    <t>Werkhuizenstraat 25</t>
  </si>
  <si>
    <t>02-411.62.44</t>
  </si>
  <si>
    <t>martin.vanhaverbeke@foyer.be</t>
  </si>
  <si>
    <t>Jongerenbegeleiding vzw</t>
  </si>
  <si>
    <t>Meensesteenweg 35</t>
  </si>
  <si>
    <t>056-35.90.18</t>
  </si>
  <si>
    <t>willy.vandamme@cdvaura.be</t>
  </si>
  <si>
    <t>Lejo VZW</t>
  </si>
  <si>
    <t>Antwerpsesteenweg 701</t>
  </si>
  <si>
    <t>09-223.21.54</t>
  </si>
  <si>
    <t>lejo@skynet.be</t>
  </si>
  <si>
    <t>Arktos VZW</t>
  </si>
  <si>
    <t>Valkerijgang 26</t>
  </si>
  <si>
    <t>016-29.57.74</t>
  </si>
  <si>
    <t>info@arktos.be</t>
  </si>
  <si>
    <t>VZW Katholiek Onderwijs Westerlo en Omgeving</t>
  </si>
  <si>
    <t>VZW Schoolvereniging Sint-Paulusscholen</t>
  </si>
  <si>
    <t>052-46.20.95</t>
  </si>
  <si>
    <t>VZW Vita et Pax-College Schoten</t>
  </si>
  <si>
    <t>Sint-Amelbergalei 35</t>
  </si>
  <si>
    <t>V.Z.W. Katholiek Basisonderwijs Tielt</t>
  </si>
  <si>
    <t>Vijverstraat 5</t>
  </si>
  <si>
    <t>051-40.62.60</t>
  </si>
  <si>
    <t>Vrijheidsplein 25</t>
  </si>
  <si>
    <t>centraalsecretariaat@skynet.be</t>
  </si>
  <si>
    <t>Katholiek Onderwijs Aspelare</t>
  </si>
  <si>
    <t>basissch.a5p@scarlet.be</t>
  </si>
  <si>
    <t>School voor Buitengewoon Protestants-Christelijk Onderwijs</t>
  </si>
  <si>
    <t>VZW Instellingen Katholiek Onderwijs regio Ninove</t>
  </si>
  <si>
    <t>robrecht.vandenbroeck@ikorn.be</t>
  </si>
  <si>
    <t>Heilig Hartlaan 1</t>
  </si>
  <si>
    <t>jan.van.wanenhoven@skynet.be</t>
  </si>
  <si>
    <t>VZW Sint-Albertschool</t>
  </si>
  <si>
    <t>Haeckstraat 61</t>
  </si>
  <si>
    <t>vzw Centrum voor Volwassenenonderwijs Limburgse Lerarenopleiding</t>
  </si>
  <si>
    <t>Instelling Vlaams Agentschap voor Ondernemersvorming - Syntra Vlaanderen (leertijd)</t>
  </si>
  <si>
    <t>Kanselarijstraat . 19</t>
  </si>
  <si>
    <t>02-227.63.93</t>
  </si>
  <si>
    <t>info@syntravlaanderen.be</t>
  </si>
  <si>
    <t>VZW Internaat Houthalen</t>
  </si>
  <si>
    <t>Stadsbestuur Torhout</t>
  </si>
  <si>
    <t>Aartrijkestraat 11_B</t>
  </si>
  <si>
    <t>050-22.11.22</t>
  </si>
  <si>
    <t>secretariaat@torhout.be</t>
  </si>
  <si>
    <t>Vzw Damast</t>
  </si>
  <si>
    <t>VZW De Vlinderboom Zele</t>
  </si>
  <si>
    <t>vzw.devlinderboom.zele@belgacom.net</t>
  </si>
  <si>
    <t>VZW Don Bosco Internaten</t>
  </si>
  <si>
    <t>François Gaystraat 129</t>
  </si>
  <si>
    <t>VZW Internaat Brussel</t>
  </si>
  <si>
    <t>de Fiennesstraat 81_83</t>
  </si>
  <si>
    <t>vzw Centrum Basiseducatie Noorderkempen</t>
  </si>
  <si>
    <t>Hertoginstraat 86</t>
  </si>
  <si>
    <t>FreinetschoolBrussel vzw</t>
  </si>
  <si>
    <t>de Wautierstraat 21</t>
  </si>
  <si>
    <t>0473-74.33.40</t>
  </si>
  <si>
    <t>Vlinderwijs VZW</t>
  </si>
  <si>
    <t>Eric Sasselaan 2</t>
  </si>
  <si>
    <t>03-271.29.16</t>
  </si>
  <si>
    <t>info@vlinderwijs.be</t>
  </si>
  <si>
    <t>VZW Priorij Onze-Lieve-Vrouw van Bethanië</t>
  </si>
  <si>
    <t>Sysen 8</t>
  </si>
  <si>
    <t>VZW Palaestra</t>
  </si>
  <si>
    <t>Universiteit Antwerpen</t>
  </si>
  <si>
    <t>Prinsstraat 13</t>
  </si>
  <si>
    <t>03-265.41.11</t>
  </si>
  <si>
    <t>stip@ua.ac.be</t>
  </si>
  <si>
    <t>Universiteit Hasselt</t>
  </si>
  <si>
    <t>Martelarenlaan 42</t>
  </si>
  <si>
    <t>011-26.81.11</t>
  </si>
  <si>
    <t>Vrije Universiteit Brussel</t>
  </si>
  <si>
    <t>Pleinlaan 2</t>
  </si>
  <si>
    <t>02-629.20.10</t>
  </si>
  <si>
    <t>info@vub.ac.be</t>
  </si>
  <si>
    <t>AP Hogeschool Antwerpen</t>
  </si>
  <si>
    <t>Lange Nieuwstraat 101</t>
  </si>
  <si>
    <t>03-213.90.00</t>
  </si>
  <si>
    <t>info@ap.be</t>
  </si>
  <si>
    <t>Hogeschool PXL</t>
  </si>
  <si>
    <t>Elfde-Liniestraat</t>
  </si>
  <si>
    <t>011-23.88.88</t>
  </si>
  <si>
    <t>VZW Natan</t>
  </si>
  <si>
    <t>Klamperstraat 40</t>
  </si>
  <si>
    <t>Autonoom Provinciebedrijf Provinciaal Onderwijs Antwerpen</t>
  </si>
  <si>
    <t>Koningin Elisabethlei 22</t>
  </si>
  <si>
    <t>personeel.onderwijs@provincieantwerpen.be</t>
  </si>
  <si>
    <t>Hogere Zeevaartschool</t>
  </si>
  <si>
    <t>Noordkasteel-Oost 6</t>
  </si>
  <si>
    <t>03-205.06.39</t>
  </si>
  <si>
    <t>info@hzs.be</t>
  </si>
  <si>
    <t>Federatie Basiseducatie</t>
  </si>
  <si>
    <t>vzw Secundair Algemeen-christelijk Futuristisch Educatiecentrum</t>
  </si>
  <si>
    <t>Kleine Bareelstraat 42</t>
  </si>
  <si>
    <t>015-41.35.22</t>
  </si>
  <si>
    <t>info@s-a-f-e.be</t>
  </si>
  <si>
    <t>VZW De Zevensprong</t>
  </si>
  <si>
    <t>info@hotelschoolkoksijde.be</t>
  </si>
  <si>
    <t>vzw Sint-Ignatius</t>
  </si>
  <si>
    <t>Terhulpensesteenweg 708</t>
  </si>
  <si>
    <t>0472-26.16.40</t>
  </si>
  <si>
    <t>schoolbestuur@sint-ignatius.be</t>
  </si>
  <si>
    <t>Katholiek Secundair Onderwijs Tielt-Ruiselede Internaat</t>
  </si>
  <si>
    <t>Ieperstraat 32</t>
  </si>
  <si>
    <t>051-42.71.90</t>
  </si>
  <si>
    <t>vzw.kso@molenland.be</t>
  </si>
  <si>
    <t>Inrichtende Macht Lucerna</t>
  </si>
  <si>
    <t>Watervoort 6_- 8</t>
  </si>
  <si>
    <t>Stichting Master Talent (Stichting van Openbaar Nut)</t>
  </si>
  <si>
    <t>De Burburestraat 33</t>
  </si>
  <si>
    <t>VZW LAB</t>
  </si>
  <si>
    <t>Kuitegemstraat 27</t>
  </si>
  <si>
    <t>0473-81.61.42</t>
  </si>
  <si>
    <t>bruno.vanranst@labonderwijs.be</t>
  </si>
  <si>
    <t>VZW MIRAS</t>
  </si>
  <si>
    <t>rvb@miras.be</t>
  </si>
  <si>
    <t>Verwondering VZW</t>
  </si>
  <si>
    <t>directie@st-lucaskso.be</t>
  </si>
  <si>
    <t>Intergemeentelijke vereniging voor Bibliotheekwerking, Cultuur en Academie voor Deeltijds Kunstonderwijs</t>
  </si>
  <si>
    <t>Heuvelstraat 111</t>
  </si>
  <si>
    <t>03-288.27.40</t>
  </si>
  <si>
    <t>inge.cornelis@ivebica.be</t>
  </si>
  <si>
    <t>VZW Crescent Educatie Vlaanderen</t>
  </si>
  <si>
    <t>Jan Latoslaan 11</t>
  </si>
  <si>
    <t>0479-50.69.41</t>
  </si>
  <si>
    <t>info@crescent-edu.be</t>
  </si>
  <si>
    <t>Syntra Brussel</t>
  </si>
  <si>
    <t>Havenlaan 86_C</t>
  </si>
  <si>
    <t>02-421.17.70</t>
  </si>
  <si>
    <t>Syntra Antwerpen en Vlaams-Brabant</t>
  </si>
  <si>
    <t>Borsbeeksebrug 32</t>
  </si>
  <si>
    <t>03-230.20.72</t>
  </si>
  <si>
    <t>Syntra Limburg</t>
  </si>
  <si>
    <t>Herkenrodestraat 20</t>
  </si>
  <si>
    <t>011-30.32.20</t>
  </si>
  <si>
    <t>Syntra Midden-Vlaanderen</t>
  </si>
  <si>
    <t>Nachtegaalstraat 8_W1</t>
  </si>
  <si>
    <t>052-25.09.70</t>
  </si>
  <si>
    <t>Syntra West</t>
  </si>
  <si>
    <t>078-35.36.53</t>
  </si>
  <si>
    <t>Profo VZW</t>
  </si>
  <si>
    <t>02-790.69.77</t>
  </si>
  <si>
    <t>profovzw@gmail.com</t>
  </si>
  <si>
    <t>Scholengroep Dirk Martens VZW</t>
  </si>
  <si>
    <t>VZW Mondomio</t>
  </si>
  <si>
    <t>Steegsebaan 187</t>
  </si>
  <si>
    <t>011-19.19.19</t>
  </si>
  <si>
    <t>info@mondomio.be</t>
  </si>
  <si>
    <t>Katholiek Onderwijs Vlaanderenvzw</t>
  </si>
  <si>
    <t>GUIMARDSTRAAT 1</t>
  </si>
  <si>
    <t>Provinciaal Onderwijs Vlaanderen</t>
  </si>
  <si>
    <t>VZW De Met</t>
  </si>
  <si>
    <t>info@demetleuven.be</t>
  </si>
  <si>
    <t>VZW Freinetscholen Keerpunt</t>
  </si>
  <si>
    <t>Sint-Dorotheastraat 15</t>
  </si>
  <si>
    <t>0478-88.09.21</t>
  </si>
  <si>
    <t>luc.heyerick@telenet.be</t>
  </si>
  <si>
    <t>VZW Lectio</t>
  </si>
  <si>
    <t>0478-44.89.75</t>
  </si>
  <si>
    <t>vzwlectio@gmail.com</t>
  </si>
  <si>
    <t>Gemeente Aalter</t>
  </si>
  <si>
    <t>Europalaan 22</t>
  </si>
  <si>
    <t>09-325.22.00</t>
  </si>
  <si>
    <t>gemeente@aalter.be</t>
  </si>
  <si>
    <t>Gemeente Puurs-Sint-Amands</t>
  </si>
  <si>
    <t>Hoogstraat 29</t>
  </si>
  <si>
    <t>03-203.27.00</t>
  </si>
  <si>
    <t>info@puursam.be</t>
  </si>
  <si>
    <t>Gemeente Oudsbergen</t>
  </si>
  <si>
    <t>Dorpsstraat 44</t>
  </si>
  <si>
    <t>089-810.100</t>
  </si>
  <si>
    <t>NIKO VZW</t>
  </si>
  <si>
    <t>schoolbestuur@abdijschool.be</t>
  </si>
  <si>
    <t>Katholiek Onderwijs Sint-Michiel vzw</t>
  </si>
  <si>
    <t>info@kosm.be</t>
  </si>
  <si>
    <t>Vrije CLB Archipel vzw</t>
  </si>
  <si>
    <t>09/3767050</t>
  </si>
  <si>
    <t>vzw Het Atelier - Tienen</t>
  </si>
  <si>
    <t>Pastoriestraat 56_D</t>
  </si>
  <si>
    <t>0472-29 24 79</t>
  </si>
  <si>
    <t>soniaparent@gmail.com</t>
  </si>
  <si>
    <t>Scholengroep van het Katholiek Onderwijs in Gent</t>
  </si>
  <si>
    <t>Tentoonstellingslaan 2</t>
  </si>
  <si>
    <t>info@skogvzw.be</t>
  </si>
  <si>
    <t>LAB Sint-Niklaas</t>
  </si>
  <si>
    <t>Bookmolenstraat 89</t>
  </si>
  <si>
    <t>0485-31.68.72</t>
  </si>
  <si>
    <t>schoolbestuur@labsintniklaas.be</t>
  </si>
  <si>
    <t>Valkstraat 9</t>
  </si>
  <si>
    <t>0495-59.85.47</t>
  </si>
  <si>
    <t>info@zalmscholen.eu</t>
  </si>
  <si>
    <t>03-240.50.11</t>
  </si>
  <si>
    <t>Provinciebestuur West-Vlaanderen</t>
  </si>
  <si>
    <t>Koning Leopold III-laan 41</t>
  </si>
  <si>
    <t>provincie@west-vlaanderen.be</t>
  </si>
  <si>
    <t>GO! onderwijs van de Vlaamse Gemeenschap</t>
  </si>
  <si>
    <t>02-790.92.00</t>
  </si>
  <si>
    <t>info@g-o.be</t>
  </si>
  <si>
    <t>IM van het gemeentelijk net zonder nadere specificaties</t>
  </si>
  <si>
    <t>IM van het Vrij Net Zonder Nadere Specificatie</t>
  </si>
  <si>
    <t>Gemeentebestuur van Halle</t>
  </si>
  <si>
    <t>Oudstrijdersplein 18</t>
  </si>
  <si>
    <t>02-365.99.00</t>
  </si>
  <si>
    <t>info@halle.be</t>
  </si>
  <si>
    <t>Gemeentebestuur van Pepingen</t>
  </si>
  <si>
    <t>Ninoofsesteenweg 94</t>
  </si>
  <si>
    <t>Stad Antwerpen - Onderwijs - Lerende Stad</t>
  </si>
  <si>
    <t>Lange Gasthuisstraat 15</t>
  </si>
  <si>
    <t>0800-23019</t>
  </si>
  <si>
    <t>info.ll@stad.antwerpen.be</t>
  </si>
  <si>
    <t>Gemeentebestuur van Herentals</t>
  </si>
  <si>
    <t>Augustijnenlaan 30</t>
  </si>
  <si>
    <t>Gemeentebestuur van Niel</t>
  </si>
  <si>
    <t>Ridder Berthoutlaan 1</t>
  </si>
  <si>
    <t>03-451.11.10</t>
  </si>
  <si>
    <t>informatiedienst@niel.be</t>
  </si>
  <si>
    <t>Gemeentebestuur van Puurs</t>
  </si>
  <si>
    <t>03-890.76.76</t>
  </si>
  <si>
    <t>info@puurs.be</t>
  </si>
  <si>
    <t>Gemeentebestuur van Sint-Amands</t>
  </si>
  <si>
    <t>Livien Van der Looystraat 10</t>
  </si>
  <si>
    <t>052-39.98.60</t>
  </si>
  <si>
    <t>Gemeentebestuur van Mechelen</t>
  </si>
  <si>
    <t>Grote Markt 21</t>
  </si>
  <si>
    <t>015-29.77.49</t>
  </si>
  <si>
    <t>Gemeentebestuur van Tienen</t>
  </si>
  <si>
    <t>Grote Markt 27</t>
  </si>
  <si>
    <t>016 805 700</t>
  </si>
  <si>
    <t>info@tienen.be</t>
  </si>
  <si>
    <t>Gemeentebestuur van Landen</t>
  </si>
  <si>
    <t>Gemeentebestuur van Bocholt</t>
  </si>
  <si>
    <t>Dorpsstraat 16</t>
  </si>
  <si>
    <t>089-46 04 70</t>
  </si>
  <si>
    <t>Gemeentebestuur van Zutendaal</t>
  </si>
  <si>
    <t>Oosterzonneplein 1</t>
  </si>
  <si>
    <t>Gemeentebestuur van Sint-Truiden</t>
  </si>
  <si>
    <t>Kazernestraat 13</t>
  </si>
  <si>
    <t>011-70.14.14</t>
  </si>
  <si>
    <t>Gemeentebestuur van Borgloon</t>
  </si>
  <si>
    <t>Sittardstraat 2</t>
  </si>
  <si>
    <t>012-67.36.73</t>
  </si>
  <si>
    <t>Gemeentebestuur van Gingelom</t>
  </si>
  <si>
    <t>Sint-Pieterstraat 1</t>
  </si>
  <si>
    <t>011-88.10.31</t>
  </si>
  <si>
    <t>VZW Sint-Jan Berchmanscollege</t>
  </si>
  <si>
    <t>evandevelde@sint-jan-brussel.be</t>
  </si>
  <si>
    <t>VZW Lutgardisschool Elsene</t>
  </si>
  <si>
    <t>016-39.21.20</t>
  </si>
  <si>
    <t>VZW"Instituut van de Ursulinen"</t>
  </si>
  <si>
    <t>carinetimmermans@scarlet.be</t>
  </si>
  <si>
    <t>VZW Sint Karelinstituut-Karreveld Mettewie</t>
  </si>
  <si>
    <t>VZW Sint-Martinusschool</t>
  </si>
  <si>
    <t>VZW Imelda-instituut</t>
  </si>
  <si>
    <t>basis.imelda@scarlet.be</t>
  </si>
  <si>
    <t>VZW Sint-Remigius</t>
  </si>
  <si>
    <t>VZW Katholiek Onderwijs regio Halle Annuntiaten</t>
  </si>
  <si>
    <t>VZW Broederschool Groot-Bijgaarden/Dilbeek</t>
  </si>
  <si>
    <t>directie@broederschool.be</t>
  </si>
  <si>
    <t>VZW Katholiek Onderwijs Ternat</t>
  </si>
  <si>
    <t>02/582.93.29</t>
  </si>
  <si>
    <t>dag.sec@sint-angela-ternat.be</t>
  </si>
  <si>
    <t>VZW"Katholiek KleuteronderwijsKapelle"</t>
  </si>
  <si>
    <t>kkk-directie@skynet.be</t>
  </si>
  <si>
    <t>VZW "Vrije Kleuterschool Trip Trap"</t>
  </si>
  <si>
    <t>VZW "Sint-Vincentiusschool Hekelgem"</t>
  </si>
  <si>
    <t>HEKELGEM</t>
  </si>
  <si>
    <t>0496-86.13.51</t>
  </si>
  <si>
    <t>VZW"Katholieke Scholen Wemmel"</t>
  </si>
  <si>
    <t>Katholiek Parochiaal Onderwijs Machelen</t>
  </si>
  <si>
    <t>directie@dewindroos.net</t>
  </si>
  <si>
    <t>VZW"Sinte-Maarten"</t>
  </si>
  <si>
    <t>02-269.75.11</t>
  </si>
  <si>
    <t>directie@smsmeise.be</t>
  </si>
  <si>
    <t>VZW"Parochiescholen Maleizen-Tombeek"</t>
  </si>
  <si>
    <t>directie@vbsmaleizen.be</t>
  </si>
  <si>
    <t>VZW"Schoolcomite Onze-Lieve Vrouw Vrije Gemengde Basisschool"</t>
  </si>
  <si>
    <t>Witherendreef 110</t>
  </si>
  <si>
    <t>delangedenise@hotmail.com</t>
  </si>
  <si>
    <t>VZW"Inrichtende Macht Katholieke Basisscholen Zaventem"</t>
  </si>
  <si>
    <t>VZW"Vrij Katholiek Onderwijs van Tervuren Duisburg"</t>
  </si>
  <si>
    <t>02-767.49.37</t>
  </si>
  <si>
    <t>VZW"Vrije Sint-Clemensschool"</t>
  </si>
  <si>
    <t>VZW Kinderland - Centrum voor Kinderzorg en Gezinsondersteuning</t>
  </si>
  <si>
    <t>03-223.36.87</t>
  </si>
  <si>
    <t>VZW Lentekind - Centrum voor Kinderzorg en Gezinsondersteuning</t>
  </si>
  <si>
    <t>geert.van.kerckhoven@cksa.be</t>
  </si>
  <si>
    <t>VZW"Experimentele School Vita et Pax"</t>
  </si>
  <si>
    <t>Breughelstraat 15</t>
  </si>
  <si>
    <t>VZW Katholiek Onderwijs in hetBisdom Antwerpen</t>
  </si>
  <si>
    <t>VZW Katholiek Onderwijs Bisdom Antwerpen</t>
  </si>
  <si>
    <t>VZW Gesubsidieerde Vrije Basisschool Don Bosco</t>
  </si>
  <si>
    <t>Brusselstraat 289</t>
  </si>
  <si>
    <t>02-466.28.58</t>
  </si>
  <si>
    <t>gilberta.denorme@zustersvandonbosco.be</t>
  </si>
  <si>
    <t>VZW Centraal Schoolcomite voorKatholiek Onderwijs te Schoten</t>
  </si>
  <si>
    <t>03-658.45.75</t>
  </si>
  <si>
    <t>VZW Vrije Basisschool Maria Middelares</t>
  </si>
  <si>
    <t>VZW Xaveriuscollege</t>
  </si>
  <si>
    <t>directie@xaco.be</t>
  </si>
  <si>
    <t>afgevaardigdbestuurder@kobavoorkempen.be</t>
  </si>
  <si>
    <t>VZW Schoolcomité van de Sint-Lambertusschool van Muizen</t>
  </si>
  <si>
    <t>VZW Katholiek Onderwijs Regio Antwerpen Binnenstad</t>
  </si>
  <si>
    <t>VZW Sint-Katarinaschool</t>
  </si>
  <si>
    <t>VZW Gesubsidieerde Vrije Gemengde Basisschool</t>
  </si>
  <si>
    <t>jschoofs@dorpsschool.be</t>
  </si>
  <si>
    <t>VZW Parochiale Kleuterschool Kindje Jezus</t>
  </si>
  <si>
    <t>Carillolei 7</t>
  </si>
  <si>
    <t>03-887.93.38</t>
  </si>
  <si>
    <t>VZW Vrij Katholiek Onderwijs te Ruisbroek</t>
  </si>
  <si>
    <t>Ruisbroek-Dorp 32</t>
  </si>
  <si>
    <t>dekrinkel@telenet.be</t>
  </si>
  <si>
    <t>VZW VBS Sint-Jan &amp; Sint-Joris</t>
  </si>
  <si>
    <t>jos_scheers@skynet.be</t>
  </si>
  <si>
    <t>VZW Vrije Scholen van Lippelo</t>
  </si>
  <si>
    <t>VZW Vrije Gemengde Basisschool Oppuurs</t>
  </si>
  <si>
    <t>vrije.basisschool.oppuurs@telenet.be</t>
  </si>
  <si>
    <t>VZW Inrichtend Comité Parochiale Basisschool te Sint-Amands</t>
  </si>
  <si>
    <t>irene.andre@skynet.be</t>
  </si>
  <si>
    <t>VZW"School Onze Lieve Vrouw van Gaverland Melsele"</t>
  </si>
  <si>
    <t>olvg@telenet.be</t>
  </si>
  <si>
    <t>VZW"Vrij Katholiek Onderwijs Scheldekant"</t>
  </si>
  <si>
    <t>Langestraat . 14</t>
  </si>
  <si>
    <t>codi.ksas@yahoo.com</t>
  </si>
  <si>
    <t>VZW Parochiale School 't Kranske</t>
  </si>
  <si>
    <t>Waversesteenweg 9</t>
  </si>
  <si>
    <t>015-33.15.45</t>
  </si>
  <si>
    <t>directie@kranske.be</t>
  </si>
  <si>
    <t>VZW"Katholiek Onderwijs Streek Haacht"</t>
  </si>
  <si>
    <t>vbsdeheide@skynet.be</t>
  </si>
  <si>
    <t>VZW"Sint-Amandus Basisschool Malderen"</t>
  </si>
  <si>
    <t>VZW De Katholieke Basisschool van Hombeek</t>
  </si>
  <si>
    <t>sint.maartenschool@pandora.be</t>
  </si>
  <si>
    <t>VZW"Gesubsidieerde Vrije Basisschool Hofstade"</t>
  </si>
  <si>
    <t>VZW"Vrije School te Boortmeerbeek"</t>
  </si>
  <si>
    <t>VZW"Vrije Gemengde Lagere en Kleuterschool van Hever-Schiplaken"</t>
  </si>
  <si>
    <t>hugo.detroyer@gmail.com</t>
  </si>
  <si>
    <t>VZW"Schoolcomite St.-J-B-de La Salle"</t>
  </si>
  <si>
    <t>sint-jansschool@pandora.be</t>
  </si>
  <si>
    <t>VZW"Vrije School Putkapel Wilsele te Leuven"</t>
  </si>
  <si>
    <t>VZW"Vrije Basisschool Wezemaal"</t>
  </si>
  <si>
    <t>VZW"Katholiek Onderwijs Tremelo-Baal"</t>
  </si>
  <si>
    <t>Baalsebaan 332</t>
  </si>
  <si>
    <t>VZW"Katholiek Onderwijs Holsbeek"</t>
  </si>
  <si>
    <t>VZW"Schoolcomite St-Denijs Houwaart"</t>
  </si>
  <si>
    <t>koen.wellemans@gmail.com</t>
  </si>
  <si>
    <t>VZW Instituut Sancta Maria</t>
  </si>
  <si>
    <t>VZW"Vrije Basisschool Pastoor Dergent van Gelrode"</t>
  </si>
  <si>
    <t>VZW"Katholiek Onderwijs Begijnendijk-Betekom"</t>
  </si>
  <si>
    <t>VZW Diocesane Instituten RegioDiest</t>
  </si>
  <si>
    <t>013-35.01.80</t>
  </si>
  <si>
    <t>dms.diest@skynet.be</t>
  </si>
  <si>
    <t>VZW Instituut Mariadal</t>
  </si>
  <si>
    <t>0499-15.29.14</t>
  </si>
  <si>
    <t>roger.dewallens@telenet.be</t>
  </si>
  <si>
    <t>VZW"Schoolcomite Vrije Basisscholen te Heusden-Zolder"</t>
  </si>
  <si>
    <t>mieke.vossen@telenet.be</t>
  </si>
  <si>
    <t>VZW"Crombeenscholen Burst - Herzele"</t>
  </si>
  <si>
    <t>VZW Katholiek Onderwijs Regio Zoutleeuw</t>
  </si>
  <si>
    <t>011-69.84.37</t>
  </si>
  <si>
    <t>codi@korzosg.be</t>
  </si>
  <si>
    <t>VZW De Gesubsidieerde Vrije Scholen Halen</t>
  </si>
  <si>
    <t>Generaal de Wittestraat 7</t>
  </si>
  <si>
    <t>Katholiek Basisonderwijs "Kinderdorp - Molenberg"</t>
  </si>
  <si>
    <t>Gansbeekstraat 51</t>
  </si>
  <si>
    <t>089-73.00.80</t>
  </si>
  <si>
    <t>VZW Vrije Basisschool Lillo's Klavertje</t>
  </si>
  <si>
    <t>Katholiek Basisonderwijs Zolder</t>
  </si>
  <si>
    <t>Dorpsstraat 77</t>
  </si>
  <si>
    <t>VZW"Vrije Basisschool te Bolderberg"</t>
  </si>
  <si>
    <t>vb.bolderberg@skynet.be</t>
  </si>
  <si>
    <t>VZW"Katholiek Basisonderwijs Boekt"</t>
  </si>
  <si>
    <t>miet.vanbilsen@basisschoolboekt.be</t>
  </si>
  <si>
    <t>VZW"Katholiek Basisonderwijs Koersel-Beringen"</t>
  </si>
  <si>
    <t>011-42.70.99</t>
  </si>
  <si>
    <t>leonard.heidi62@gmail.com</t>
  </si>
  <si>
    <t>VZW "Sint-Jozefsschool te Hoevezavel-Genk"</t>
  </si>
  <si>
    <t>Onderwijslaan 100</t>
  </si>
  <si>
    <t>089-38.01.07</t>
  </si>
  <si>
    <t>De heer Palmans Martin gevolmachtigde</t>
  </si>
  <si>
    <t>Sint-Michielsstraat 24</t>
  </si>
  <si>
    <t>VZW"Katholiek Basisonderwijs Lommel-West-Kerkhoven"</t>
  </si>
  <si>
    <t>0474-85.81.12</t>
  </si>
  <si>
    <t>bart@sintjan-lommel.be</t>
  </si>
  <si>
    <t>VZW"Vrij Katholiek Onderwijs Dekenaat Lommel"</t>
  </si>
  <si>
    <t>Grote Hoef 24</t>
  </si>
  <si>
    <t>011-54.45.98</t>
  </si>
  <si>
    <t>guido.smeekens@skynet.be</t>
  </si>
  <si>
    <t>VZW"De Speling"</t>
  </si>
  <si>
    <t>speling.basis@scarlet.be</t>
  </si>
  <si>
    <t>VZW"Katholiek Basisonderwijs Herk-De-Stad - Schakkebroek"</t>
  </si>
  <si>
    <t>VZW"Katholiek Basisonderwijs Paal"</t>
  </si>
  <si>
    <t>Diestersesteenweg 42</t>
  </si>
  <si>
    <t>secretariaat@vlspaal.be</t>
  </si>
  <si>
    <t>VZW"Vrij Basisonderwijs Beringen"</t>
  </si>
  <si>
    <t>VZW"Katholiek Basisonderwijs Beringen-Mijn"</t>
  </si>
  <si>
    <t>Alfred Habetslaan 17</t>
  </si>
  <si>
    <t>directie@sgvbb.be</t>
  </si>
  <si>
    <t>VZW Sint-Lutgartinstituut</t>
  </si>
  <si>
    <t>Rollebaanstraat 8</t>
  </si>
  <si>
    <t>050-27.75.84</t>
  </si>
  <si>
    <t>an.demunster@olv7w.org</t>
  </si>
  <si>
    <t>VZW Vrije Basisschool Werken</t>
  </si>
  <si>
    <t>Hogestraat 15</t>
  </si>
  <si>
    <t>WERKEN</t>
  </si>
  <si>
    <t>051-56.63.99</t>
  </si>
  <si>
    <t>klvoster.werken@scarlet.be</t>
  </si>
  <si>
    <t>VZW Vrij Katholiek Lager en Kleuteronderwijs Gistel</t>
  </si>
  <si>
    <t>Bruidstraat 1</t>
  </si>
  <si>
    <t>059-27.64.44</t>
  </si>
  <si>
    <t>VZW "Vrij Katholiek Basisonderwijs Veldegem"</t>
  </si>
  <si>
    <t>directeur@vbsdestapsteen.be</t>
  </si>
  <si>
    <t>VZW"Vrije Eigentijdse Katholieke Basisschool Aartrijke"</t>
  </si>
  <si>
    <t>050-24.02.06</t>
  </si>
  <si>
    <t>VZW"Gesubsidieerd Vrij Katholiek Basisonderwijs Oedelem"</t>
  </si>
  <si>
    <t>VZW "Vrije Basisscholen Damme"</t>
  </si>
  <si>
    <t>"Vrij onderwijs Blankenberge Wenduine"</t>
  </si>
  <si>
    <t>vbs.schaapstraat@scarlet.be</t>
  </si>
  <si>
    <t>VZW Sint-Andreasinstituut</t>
  </si>
  <si>
    <t>VZW Parochiaal Schoolcomite Konterdam - Zandvoorde</t>
  </si>
  <si>
    <t>VZW"Vrij Katholiek Lager en Kleuteronderwijs Middelkerke"</t>
  </si>
  <si>
    <t>kerkfabriekmid@gmail.com</t>
  </si>
  <si>
    <t>VZW"Vrij Onderwijs van Marke"</t>
  </si>
  <si>
    <t>directie@VCSM.be</t>
  </si>
  <si>
    <t>VZW"Vrij Basisonderwijs-Bellegem-Rollegem"</t>
  </si>
  <si>
    <t>VZW"Vrij Katholiek Kleuteren Lager Onderwijs Moorsele"</t>
  </si>
  <si>
    <t>VZW"Vrij Katholiek Basisonderwijs-Lendelede"</t>
  </si>
  <si>
    <t>VZW"Opvoeding en Onderwijs te Ingelmunster"</t>
  </si>
  <si>
    <t>056-66.71.07</t>
  </si>
  <si>
    <t>VZW schoolcomité Jonkershove KlerkenSt.-Kristoffel</t>
  </si>
  <si>
    <t>051-50.19.86</t>
  </si>
  <si>
    <t>emmanuel.schotte@telenet.be</t>
  </si>
  <si>
    <t>VZW"Katholieke Scholen Regio Gent-Oost"</t>
  </si>
  <si>
    <t>0498-86.49.19</t>
  </si>
  <si>
    <t>aster.vereecken@edugo.be</t>
  </si>
  <si>
    <t>VZW"Katholieke Scholen Regio Evergem-Ertvelde-Sleidinge"</t>
  </si>
  <si>
    <t>secretariaat@vbs-bijenkorf.be</t>
  </si>
  <si>
    <t>VZW Katholieke Scholen Regio Begoniastreek</t>
  </si>
  <si>
    <t>VZW"Katholiek Basisonderwijs Oordegem-Lede"</t>
  </si>
  <si>
    <t>VZW"Katholieke Scholen Regio Lede"</t>
  </si>
  <si>
    <t>VZW Vrij Basisonderwijs DenderNoord</t>
  </si>
  <si>
    <t>luytenjan@dendernoord.be</t>
  </si>
  <si>
    <t>VZW"Heilig Hartschool Zusters Maricolen"</t>
  </si>
  <si>
    <t>052-21.48.27</t>
  </si>
  <si>
    <t>heilig.hartschool@skynet.be</t>
  </si>
  <si>
    <t>Visitatie Baasrode VZW</t>
  </si>
  <si>
    <t>VZW"Katholieke Scholen Buggenhout"</t>
  </si>
  <si>
    <t>052-33.26.37</t>
  </si>
  <si>
    <t>maurice.keppens@skynet.be</t>
  </si>
  <si>
    <t>VZW"Vrije Basisschool Meerbeke</t>
  </si>
  <si>
    <t>VZW"Sint-Martinusschool Erpe</t>
  </si>
  <si>
    <t>Lange Ommegangstraat 54</t>
  </si>
  <si>
    <t>053-20.44.85</t>
  </si>
  <si>
    <t>e.vandenberge@scarlet.be</t>
  </si>
  <si>
    <t>VZW"Vrij Katholiek Onderwijs Nieuwerkerken"</t>
  </si>
  <si>
    <t>053-83.15.32</t>
  </si>
  <si>
    <t>VZW"Sint Jozefinstituut"</t>
  </si>
  <si>
    <t>Pluimstraat 2</t>
  </si>
  <si>
    <t>053-83.11.25</t>
  </si>
  <si>
    <t>Katholieke Vrije Basisschool Hillegem</t>
  </si>
  <si>
    <t>Ledebergstraat 106</t>
  </si>
  <si>
    <t>HILLEGEM</t>
  </si>
  <si>
    <t>09-360.17.56</t>
  </si>
  <si>
    <t>vbshillegem@sintlievenkbo.be</t>
  </si>
  <si>
    <t>VZW"Vrije Basisschool De Pinte"</t>
  </si>
  <si>
    <t>VZW"Katholieke Scholen van Gent-Drongen"</t>
  </si>
  <si>
    <t>VZW"Katholiek Onderwijs Latem-Deurle"</t>
  </si>
  <si>
    <t>etienne.bauwens@vbs-latem-deurle.be</t>
  </si>
  <si>
    <t>VZW"Katholiek Onderwijs Land van Nevele"</t>
  </si>
  <si>
    <t>09-371.57.17</t>
  </si>
  <si>
    <t>walter.dhaenens@skynet.be</t>
  </si>
  <si>
    <t>VZW"Basisschool Sint-Antonius"</t>
  </si>
  <si>
    <t>directie@sintantonius.be</t>
  </si>
  <si>
    <t>VZW Katholieke Scholen Regio Maldegem</t>
  </si>
  <si>
    <t>050-72.98.80</t>
  </si>
  <si>
    <t>VZW Katholiek Basisonderwijs en Buitengewoon Lager Onderwijs - Herk-De-Stad</t>
  </si>
  <si>
    <t>VZW"Vrij Katholiek Basisonderwijs Zeebrugge-Lissewege"</t>
  </si>
  <si>
    <t>Vrije School Herdersem</t>
  </si>
  <si>
    <t>tech@vrijeschoolherdersem.telenet.be</t>
  </si>
  <si>
    <t>VZW"Bestuur Vrije Basisschool Weerde"</t>
  </si>
  <si>
    <t>Galgenberg 33</t>
  </si>
  <si>
    <t>VZW Schoolcomité H.Hart Hoboken</t>
  </si>
  <si>
    <t>Vrije Basisscholen Gruuthuse vzw</t>
  </si>
  <si>
    <t>Moerbrugsestraat 20</t>
  </si>
  <si>
    <t>050-70.59.70</t>
  </si>
  <si>
    <t>codi@scholengruuthuse.net</t>
  </si>
  <si>
    <t>Inrichtende Macht van het Janvan-Ruusbroeckollege</t>
  </si>
  <si>
    <t>veronique.thielemans@ruusbroec.be</t>
  </si>
  <si>
    <t>VZW Katholiek Onderwijs Asse</t>
  </si>
  <si>
    <t>jean-pierre.morisse@hotmail.com</t>
  </si>
  <si>
    <t>Antwerpsesteenweg 69</t>
  </si>
  <si>
    <t>marisstella@skynet.be</t>
  </si>
  <si>
    <t>VZW Instituut Sint-Elisabeth</t>
  </si>
  <si>
    <t>info@hivset.be</t>
  </si>
  <si>
    <t>VZW Vrij Instituut voor Technisch Onderwijs</t>
  </si>
  <si>
    <t>info@vitohoogstraten.be</t>
  </si>
  <si>
    <t>Sint-Aloysiusinstituut voor Verpleegkunde</t>
  </si>
  <si>
    <t>Sint-Ritacollege</t>
  </si>
  <si>
    <t>Pierstraat 3</t>
  </si>
  <si>
    <t>VZW Instituut Mariaburcht Stevoort - Hasselt</t>
  </si>
  <si>
    <t>Vrije Technische Scholen</t>
  </si>
  <si>
    <t>vts@vtssn.be</t>
  </si>
  <si>
    <t>Schoolcomité Sint-Joris</t>
  </si>
  <si>
    <t>Kruibekestraat 55_a</t>
  </si>
  <si>
    <t>Onderwijsinrichtingen van de Ursulinen</t>
  </si>
  <si>
    <t>VZW Sint-Jozefsinstituut Betekom</t>
  </si>
  <si>
    <t>sint-janscollege@telenet.be</t>
  </si>
  <si>
    <t>VZW Secundair Onderwijs Sint-Quintinus</t>
  </si>
  <si>
    <t>Kuringersteenweg 174</t>
  </si>
  <si>
    <t>011-66.41.05</t>
  </si>
  <si>
    <t>info@sosq.be</t>
  </si>
  <si>
    <t>Katholiek Secundair Onderwijs Zonhoven</t>
  </si>
  <si>
    <t>VZW Inrichtende Macht Agnetencollege, Secundair Onderwijs, Peer</t>
  </si>
  <si>
    <t>info@agnetendal-peer.be</t>
  </si>
  <si>
    <t>Katholiek Secundair Onderwijs van de Zusters van de voorzienigheid</t>
  </si>
  <si>
    <t>VZW Onze-Lieve-Vrouwlyceum</t>
  </si>
  <si>
    <t>VZW Katholiek Secundair Onderwijs Bree</t>
  </si>
  <si>
    <t>VZW Katholiek Secundair Onderwijs Sint-Jozef Bilzen-Hoeselt</t>
  </si>
  <si>
    <t>Winterstraat 12</t>
  </si>
  <si>
    <t>089-41.82.35</t>
  </si>
  <si>
    <t>info@sg-sintjozef.be</t>
  </si>
  <si>
    <t>Katholiek Secundair onderwijs Maaseik-Kinrooi</t>
  </si>
  <si>
    <t>VZW Scholengemeenschap Lanaken</t>
  </si>
  <si>
    <t>directie.hhclanaken@gmail.com</t>
  </si>
  <si>
    <t>Dames de l'Instruction Chrétienne</t>
  </si>
  <si>
    <t>Chaussée Romaine 2</t>
  </si>
  <si>
    <t>FLCBNE</t>
  </si>
  <si>
    <t>Scholengroep Katholiek Onderwijs Brugge &amp; Ommeland</t>
  </si>
  <si>
    <t>Oude Zak 34</t>
  </si>
  <si>
    <t>VZW Katholiek Secundair Onderwijs Diksmuide</t>
  </si>
  <si>
    <t>abdijschool@sip.be</t>
  </si>
  <si>
    <t>VZW Instituut voor Voeding</t>
  </si>
  <si>
    <t>VZW Hotelschool Ter Duinen</t>
  </si>
  <si>
    <t>vzw centrum voor volwassenenon derwijs Roeselare</t>
  </si>
  <si>
    <t>Instituut Klein Seminarie</t>
  </si>
  <si>
    <t>Technisch Instituut Heilige Elisabeth</t>
  </si>
  <si>
    <t>Nonnenstraat 1</t>
  </si>
  <si>
    <t>Sportschool Meulebeke VZW</t>
  </si>
  <si>
    <t>Ingelmunstersteenweg 1</t>
  </si>
  <si>
    <t>Instituut voor Verpleegkunde Sint-Vincentius, te Gent</t>
  </si>
  <si>
    <t>VZW Maria Assumpta</t>
  </si>
  <si>
    <t>marcvanbrabant@yahoo.com</t>
  </si>
  <si>
    <t>VZW Sint-Donatusinstellingen Merchtem</t>
  </si>
  <si>
    <t>VZW Sint-Franciscus Evergem - secundair onderwijs</t>
  </si>
  <si>
    <t>paul.walgraeve@skynet.be</t>
  </si>
  <si>
    <t>VZW Vrij Lokers Onderwijs voorjouw Toekomst</t>
  </si>
  <si>
    <t>0477-77.28.79</t>
  </si>
  <si>
    <t>VZW Vrij Technisch Instituut Dendermonde</t>
  </si>
  <si>
    <t>Emiel Van Winckellaan 6</t>
  </si>
  <si>
    <t>g.vanlysebettens@vtidendermonde.be</t>
  </si>
  <si>
    <t>Vrij Katholiek Onderwijs te Herzele</t>
  </si>
  <si>
    <t>VZW Katholiek Secundair Onderwijs Oudenaarde - KSOO</t>
  </si>
  <si>
    <t>frank.versypt@hotmail.be</t>
  </si>
  <si>
    <t>VZW Vrij Technisch Instituut</t>
  </si>
  <si>
    <t>VZW Technisch Onderwijs van het Bisdom Hasselt</t>
  </si>
  <si>
    <t>Vrijwilligersplein 14</t>
  </si>
  <si>
    <t>Schoolcomite Sint-Jozef - BLO</t>
  </si>
  <si>
    <t>02/428.17.97</t>
  </si>
  <si>
    <t>VZW De Markgrave</t>
  </si>
  <si>
    <t>Markgravelei 22</t>
  </si>
  <si>
    <t>Lommert</t>
  </si>
  <si>
    <t>Openluchtscholen</t>
  </si>
  <si>
    <t>Bu.S.O. De Regenboog</t>
  </si>
  <si>
    <t>School de Merode</t>
  </si>
  <si>
    <t>school.de.merode@skynet.be</t>
  </si>
  <si>
    <t>Instituut Mevrouw Govaerts</t>
  </si>
  <si>
    <t>Damiaanschool</t>
  </si>
  <si>
    <t>Instituut Sint-Rafaël, Centrumvoor personen met een visuele handicap</t>
  </si>
  <si>
    <t>Maagdestraat 14_A</t>
  </si>
  <si>
    <t>VZW Katholiek Buitengewoon Secundair Onderwijs Kortrijk</t>
  </si>
  <si>
    <t>Beekstraat 113</t>
  </si>
  <si>
    <t>Buitengewoon Onderwijs Roeselare-Izegem</t>
  </si>
  <si>
    <t>Vrouwenstraat 2</t>
  </si>
  <si>
    <t>051-20.09.04</t>
  </si>
  <si>
    <t>dekenij.roeselare@scarlet.be</t>
  </si>
  <si>
    <t>Schoolbestuur BLO Tielt</t>
  </si>
  <si>
    <t>Don Bosco-instituut</t>
  </si>
  <si>
    <t>donboscoaalst.blo@pandora.be</t>
  </si>
  <si>
    <t>Levensvreugde - Schoolafdeling</t>
  </si>
  <si>
    <t>directie@zonneroos.be</t>
  </si>
  <si>
    <t>Pedagogisch Centrum Wagenschot - School voor aangepast secundair onderwijs</t>
  </si>
  <si>
    <t>VZW Inspirocollege</t>
  </si>
  <si>
    <t>Lyceumstraat 11</t>
  </si>
  <si>
    <t>tom.verheyen@inspirocollege.be</t>
  </si>
  <si>
    <t>VZW Katholiek Secundair Onderwijs Limburg - Bocholt</t>
  </si>
  <si>
    <t>Katrinahof</t>
  </si>
  <si>
    <t>v.z.w. De Lindeman</t>
  </si>
  <si>
    <t>De Brug Beringen</t>
  </si>
  <si>
    <t>VZW Vrije Instelling voor Begeleiding en Onderwijs Sint-Barbara, Beringen</t>
  </si>
  <si>
    <t>Katholiek Buitengewoon Onderwijs Oostende-Gistel</t>
  </si>
  <si>
    <t>vzw De Pinker</t>
  </si>
  <si>
    <t>VZW Buitengewoon Secundair Onderwijs Sint-Elisabeth</t>
  </si>
  <si>
    <t>Hoger Instituut voor Paramedische Beroepen Sint-Vincentius</t>
  </si>
  <si>
    <t>Sint-Lievenspoortstraat 143</t>
  </si>
  <si>
    <t>vzw Comenius</t>
  </si>
  <si>
    <t>VZW Onderwijs en Cultuurcentrum Branst</t>
  </si>
  <si>
    <t>schoolbranst@telenet.be</t>
  </si>
  <si>
    <t>VZW Parochiale School Sinte-Maria</t>
  </si>
  <si>
    <t>john.clissen@sintemariaschool.be</t>
  </si>
  <si>
    <t>basissch.asp@scarlet.be</t>
  </si>
  <si>
    <t>Katholieke School te Wachtebeke</t>
  </si>
  <si>
    <t>Vrije Basisschool Stokrooie - Hasselt</t>
  </si>
  <si>
    <t>VZW Vrije Basisschool Rotselaar De Klinker</t>
  </si>
  <si>
    <t>Schoolcomite Sint-Jozef Kleuter en lager onderwijs</t>
  </si>
  <si>
    <t>Gesubsidieerde Vrije Basisschool Gooik-Oetingen</t>
  </si>
  <si>
    <t>VZW Gesubsidieerde Vrije Basisschool Sint-Franciscus</t>
  </si>
  <si>
    <t>014-42.02.87</t>
  </si>
  <si>
    <t>VZW Heilig Hartschool</t>
  </si>
  <si>
    <t>Vrije Basisschool H. Familie Oudenburg</t>
  </si>
  <si>
    <t>directeur@vbshfamilie.be</t>
  </si>
  <si>
    <t>Katholiek Basisonderwijs Lommel-Barrier</t>
  </si>
  <si>
    <t>Antoon Vandendungenstraat 22</t>
  </si>
  <si>
    <t>Katholieke Basisschool Linkhout</t>
  </si>
  <si>
    <t>basisschool.klinkertje@skynet.be</t>
  </si>
  <si>
    <t>Sint-Stevensschool Negenmanneke</t>
  </si>
  <si>
    <t>Gustave Gibonstraat 1_a</t>
  </si>
  <si>
    <t>directie@st-steven.be</t>
  </si>
  <si>
    <t>VZW Vrije Scholen Rumbeke</t>
  </si>
  <si>
    <t>Kloosterstraat 1_1</t>
  </si>
  <si>
    <t>051-22.46.98</t>
  </si>
  <si>
    <t>VZW Schoolcomité Tisselt-Blaasveld</t>
  </si>
  <si>
    <t>secretariaat@sintjantisselt.be</t>
  </si>
  <si>
    <t>Vrije Katholiek Basisschool Appels-Oudegem</t>
  </si>
  <si>
    <t>vbschoolappels-oudegem@telenet.be</t>
  </si>
  <si>
    <t>Vrije Basisschool Haacht - Station</t>
  </si>
  <si>
    <t>ronnie.potters1@telenet.be</t>
  </si>
  <si>
    <t>VZW Hiberniaschool, MiddelbareSteinerschool</t>
  </si>
  <si>
    <t>Volwassenenonderwijs LBC-NVK v.z.w.</t>
  </si>
  <si>
    <t>dagelijksbestuur@lbconderwijs.be</t>
  </si>
  <si>
    <t>SO voor Schoonheidszorgen Denise Grésiac</t>
  </si>
  <si>
    <t>info@sintmichiel-schoten.be</t>
  </si>
  <si>
    <t>Centrum voor Levende Talen</t>
  </si>
  <si>
    <t>Dekenstraat 4</t>
  </si>
  <si>
    <t>VZW Vrij Technisch Instituut Leuven</t>
  </si>
  <si>
    <t>willy.jans@vti-leuven.be</t>
  </si>
  <si>
    <t>VZW Sint-Albertuscollege Haasrode</t>
  </si>
  <si>
    <t>VZW Zusters Kindsheid Jesu te Hasselt</t>
  </si>
  <si>
    <t>Nederpolder 1</t>
  </si>
  <si>
    <t>vzw Qrios</t>
  </si>
  <si>
    <t>Halmstraat . 6</t>
  </si>
  <si>
    <t>Technisch Instituut Kempens Bekken</t>
  </si>
  <si>
    <t>Pastorijstraat 40</t>
  </si>
  <si>
    <t>VZW Onderwijscentrum Bokrijk</t>
  </si>
  <si>
    <t>VZW Katholiek Secundair Onderwijs Regio Tessenderlo</t>
  </si>
  <si>
    <t>yves.demaertelaere@fracarita.org</t>
  </si>
  <si>
    <t>CVO Sint-Godelieve vzw</t>
  </si>
  <si>
    <t>VZW HIP Sint-Jan</t>
  </si>
  <si>
    <t>Oostmeers 27</t>
  </si>
  <si>
    <t>VZW ZoWe verpleegkunde</t>
  </si>
  <si>
    <t>Barrièrestraat 2</t>
  </si>
  <si>
    <t>VZW Spes Nostra</t>
  </si>
  <si>
    <t>vandenbergheannie@skynet.be</t>
  </si>
  <si>
    <t>Hogere Leergangen voor Talen, Economie en Kultuur</t>
  </si>
  <si>
    <t>vzw Vormingsleergang voor Sociaal en Pedagogisch werk Kortrijk</t>
  </si>
  <si>
    <t>Sint-Amandsplein 15</t>
  </si>
  <si>
    <t>VZW Prizma</t>
  </si>
  <si>
    <t>rudy.maes@prizma.be</t>
  </si>
  <si>
    <t>Volkshogeschool Handels- en Taalleergangen</t>
  </si>
  <si>
    <t>Bargiekaai 1</t>
  </si>
  <si>
    <t>VZW Hoger Technisch Instituut Sint-Antonius</t>
  </si>
  <si>
    <t>VIVA Oost-Vlaanderen</t>
  </si>
  <si>
    <t>Tramstraat 69</t>
  </si>
  <si>
    <t>VZW Middelbare Steinerschool Vlaanderen</t>
  </si>
  <si>
    <t>info@msv-vzw.be</t>
  </si>
  <si>
    <t>VZW Katholiek Onderwijs Gent-Agglomeratie (KOGA)</t>
  </si>
  <si>
    <t>VZW Vrij Instituut voor Secundair Onderwijs</t>
  </si>
  <si>
    <t>Secundaire Leergangen</t>
  </si>
  <si>
    <t>Assenedesteenweg 163</t>
  </si>
  <si>
    <t>VZW Mariagaard - Zusters van Liefde Kwatrecht</t>
  </si>
  <si>
    <t>CVO VAZOV vzw</t>
  </si>
  <si>
    <t>Hoogstraat 22</t>
  </si>
  <si>
    <t>VZW Vrij Katholiek Secundair Onderwijs Lievegem</t>
  </si>
  <si>
    <t>VZW Onze-Lieve-Vrouwecollege</t>
  </si>
  <si>
    <t>Katholieke Scholen Regio Dekenij Evergem</t>
  </si>
  <si>
    <t>johan.de.rycke1@telenet.be</t>
  </si>
  <si>
    <t>VZW Verenigde Scholen Ursulinen Mechelen en Hagelstein</t>
  </si>
  <si>
    <t>francis.vancaer@umhag.be</t>
  </si>
  <si>
    <t>Vlaams Katholiek Basisonderwijs Dekenij Sint-Gillis</t>
  </si>
  <si>
    <t>Gesubsidieerde Vrije Basisschool De Revinze</t>
  </si>
  <si>
    <t>els.lingier@derevinze.be</t>
  </si>
  <si>
    <t>VZW Gesubsidieerde Vrije Basisschool Sint-Henricus</t>
  </si>
  <si>
    <t>0474-52 54 96</t>
  </si>
  <si>
    <t>vzw "Parochiale Scholen Berkenbos"</t>
  </si>
  <si>
    <t>Cantimpre</t>
  </si>
  <si>
    <t>Kareelstraat 6</t>
  </si>
  <si>
    <t>Socialistische Vooruitziende Vrouwen</t>
  </si>
  <si>
    <t>Zuidstraat 120</t>
  </si>
  <si>
    <t>Cultureelcentrum vzw</t>
  </si>
  <si>
    <t>Gemeenteplein</t>
  </si>
  <si>
    <t>V.K.B.D.S.M.</t>
  </si>
  <si>
    <t>Gemeentebestuur van Wingene</t>
  </si>
  <si>
    <t>Oude Bruggestraat 13</t>
  </si>
  <si>
    <t>051-65.00.60</t>
  </si>
  <si>
    <t>Gemeentebestuur van Lo-Reninge</t>
  </si>
  <si>
    <t>Oude-eiermarkt 9</t>
  </si>
  <si>
    <t>LO-RENINGE</t>
  </si>
  <si>
    <t>058-28.80.20</t>
  </si>
  <si>
    <t>Gemeentebestuur van Zedelgem</t>
  </si>
  <si>
    <t>Pater A. Vynckeplein 1</t>
  </si>
  <si>
    <t>050-28.83.30</t>
  </si>
  <si>
    <t>Gemeentebestuur van Oostende</t>
  </si>
  <si>
    <t>Vindictivelaan 1</t>
  </si>
  <si>
    <t>059-80.55.00</t>
  </si>
  <si>
    <t>stadsbestuur@oostende.be</t>
  </si>
  <si>
    <t>Gemeentebestuur van Veurne</t>
  </si>
  <si>
    <t>Sint-Denisplaats 16</t>
  </si>
  <si>
    <t>058-33.05.11</t>
  </si>
  <si>
    <t>Gemeentebestuur van Izegem</t>
  </si>
  <si>
    <t>Korenmarkt 10</t>
  </si>
  <si>
    <t>Gemeentebestuur van Pittem</t>
  </si>
  <si>
    <t>Gemeentebestuur van Tielt</t>
  </si>
  <si>
    <t>Gemeentebestuur van Ieper</t>
  </si>
  <si>
    <t>Ter Waarde 1</t>
  </si>
  <si>
    <t>Gemeentebestuur van Geraardsbergen</t>
  </si>
  <si>
    <t>Weverijstraat 20</t>
  </si>
  <si>
    <t>Gemeentebestuur van Zingem</t>
  </si>
  <si>
    <t>Alfred Amelotstraat 53</t>
  </si>
  <si>
    <t>09-384.80.49</t>
  </si>
  <si>
    <t>Gemeentebestuur van Kruishoutem</t>
  </si>
  <si>
    <t>09-383.50.03</t>
  </si>
  <si>
    <t>Stadsbestuur van Deinze</t>
  </si>
  <si>
    <t>Gemeentebestuur van Aalter</t>
  </si>
  <si>
    <t>Gemeentebestuur van Eeklo</t>
  </si>
  <si>
    <t>Industrielaan 2</t>
  </si>
  <si>
    <t>Gemeentebestuur van Lievegem</t>
  </si>
  <si>
    <t>09-370.70.20</t>
  </si>
  <si>
    <t>Gemeentebestuur van Maldegem</t>
  </si>
  <si>
    <t>Marktstraat 7</t>
  </si>
  <si>
    <t>050-72.89.30</t>
  </si>
  <si>
    <t>vzw CBE Brussel</t>
  </si>
  <si>
    <t>vzw CBE Antwerpen</t>
  </si>
  <si>
    <t>vzw CBE Kempen</t>
  </si>
  <si>
    <t>vzw CBE Open School</t>
  </si>
  <si>
    <t>CBE Open School vzw</t>
  </si>
  <si>
    <t>vzw CBE Halle-Vilvoorde</t>
  </si>
  <si>
    <t>vzw CBE Limburg Midden-Noord</t>
  </si>
  <si>
    <t>vzw Zuid-Limburg</t>
  </si>
  <si>
    <t>vzw CBE Dendermonde</t>
  </si>
  <si>
    <t>vzw CBE Zuid-Oost-Vlaanderen</t>
  </si>
  <si>
    <t>vzw CBE Gent</t>
  </si>
  <si>
    <t>vzw CBE Kortrijk</t>
  </si>
  <si>
    <t>vzw CBE Brugge</t>
  </si>
  <si>
    <t>centrumbestuur?</t>
  </si>
  <si>
    <t>handtekening</t>
  </si>
  <si>
    <t>02 553 99 20</t>
  </si>
  <si>
    <t>beslissing behandeld door</t>
  </si>
  <si>
    <t>Patricia Van Reet, afdelingshoofd Personeel Basisonderwijs en CLB</t>
  </si>
  <si>
    <t>Katrien De Becker, afdelingshoofd Personeel Secundair Onderwijs en DKO</t>
  </si>
  <si>
    <t>Wannes Verheyen, coördinator cel Personeel Volwassenenonderwijs</t>
  </si>
  <si>
    <r>
      <t>Het tijdstip waarop u een</t>
    </r>
    <r>
      <rPr>
        <b/>
        <i/>
        <u/>
        <sz val="10"/>
        <color rgb="FFFF0000"/>
        <rFont val="Calibri"/>
        <family val="2"/>
        <scheme val="minor"/>
      </rPr>
      <t xml:space="preserve"> volledig en correct</t>
    </r>
    <r>
      <rPr>
        <b/>
        <i/>
        <u/>
        <sz val="10"/>
        <rFont val="Calibri"/>
        <family val="2"/>
        <scheme val="minor"/>
      </rPr>
      <t xml:space="preserve"> ingevuld formulier indient, wordt gebruikt om de rangorde van de aanvraag te bepalen in het kader van de contingentbewaking</t>
    </r>
    <r>
      <rPr>
        <b/>
        <i/>
        <sz val="10"/>
        <rFont val="Calibri"/>
        <family val="2"/>
        <scheme val="minor"/>
      </rPr>
      <t>.</t>
    </r>
  </si>
  <si>
    <r>
      <t xml:space="preserve">Vermeld de volgende gegevens in het </t>
    </r>
    <r>
      <rPr>
        <i/>
        <u/>
        <sz val="10"/>
        <rFont val="Calibri"/>
        <family val="2"/>
      </rPr>
      <t>onderwerp</t>
    </r>
    <r>
      <rPr>
        <i/>
        <sz val="10"/>
        <rFont val="Calibri"/>
        <family val="2"/>
      </rPr>
      <t xml:space="preserve"> van uw mail zodat het bericht automatisch wordt verwerkt:</t>
    </r>
  </si>
  <si>
    <t>BAO</t>
  </si>
  <si>
    <t>SO</t>
  </si>
  <si>
    <t>DKO</t>
  </si>
  <si>
    <t>CLB</t>
  </si>
  <si>
    <t>VWO</t>
  </si>
  <si>
    <t>Geef de volgende naam aan het Excelbestand dat u bij uw mail voegt:</t>
  </si>
  <si>
    <t>1F3C8D-13032-01-210215</t>
  </si>
  <si>
    <t>schooljaar 2024-2025</t>
  </si>
  <si>
    <t>schooljaar 2025-2026</t>
  </si>
  <si>
    <t>schooljaar 2026-2027</t>
  </si>
  <si>
    <t>03-880.18.00</t>
  </si>
  <si>
    <t>willy.brion@kobart.be</t>
  </si>
  <si>
    <t>VZW Annuntia Scholen</t>
  </si>
  <si>
    <t>Kerkstraat 1_A</t>
  </si>
  <si>
    <t>Nieuwstraat 122_A</t>
  </si>
  <si>
    <t>diter.denbaes@sgr26.be</t>
  </si>
  <si>
    <t>03/2302233</t>
  </si>
  <si>
    <t>inge.schuurmans@cbe-antw.be</t>
  </si>
  <si>
    <t>info@sintgoedele.brussels</t>
  </si>
  <si>
    <t>03/240 56 93</t>
  </si>
  <si>
    <t>0479/86.05.73</t>
  </si>
  <si>
    <t>info@mastertalent.be</t>
  </si>
  <si>
    <t>056/32 19 19</t>
  </si>
  <si>
    <t>Boudewijnlaan 20_21</t>
  </si>
  <si>
    <t>Kiliaanstraat 71</t>
  </si>
  <si>
    <t>0486-30.85.90</t>
  </si>
  <si>
    <t>Zichtbaar Anders Leren Motiveert scholen VZW</t>
  </si>
  <si>
    <t>De Sterrebloem vzw</t>
  </si>
  <si>
    <t>0477-03.61.00</t>
  </si>
  <si>
    <t>Federatie van Onafhankelijke Pluralistische EmancipatorischeMethodescholen</t>
  </si>
  <si>
    <t>SYNTRUM VZW</t>
  </si>
  <si>
    <t>Federatie van Rudolf Steinerscholen in Vlaanderen</t>
  </si>
  <si>
    <t>Gitschotellei 188</t>
  </si>
  <si>
    <t>v.o.o.p-pedagogische begeleidingsdienst &amp; navormingscentrum</t>
  </si>
  <si>
    <t>Pleinlaan 9</t>
  </si>
  <si>
    <t>Vlaams Onderwijs Overleg Platform</t>
  </si>
  <si>
    <t>KC GROEI</t>
  </si>
  <si>
    <t>Pollenusstraat 12</t>
  </si>
  <si>
    <t>0474-45.45.69</t>
  </si>
  <si>
    <t>lucbeck@outlook.com</t>
  </si>
  <si>
    <t>vzw Steinerschool Geel</t>
  </si>
  <si>
    <t>Larum 8</t>
  </si>
  <si>
    <t>014-59.44.21</t>
  </si>
  <si>
    <t>directie@steinerschoolnovalis.be</t>
  </si>
  <si>
    <t>DURV]</t>
  </si>
  <si>
    <t>Vosdonkenstraat 2</t>
  </si>
  <si>
    <t>0499-94.21.81</t>
  </si>
  <si>
    <t>schoolbestuur@durv.org</t>
  </si>
  <si>
    <t>VZW 't Vindingrijk</t>
  </si>
  <si>
    <t>Leopold II straat 5</t>
  </si>
  <si>
    <t>0471-85.01.60</t>
  </si>
  <si>
    <t>nieuwefreinetschool@gmail.com</t>
  </si>
  <si>
    <t>vzw CDO Noorderkempen</t>
  </si>
  <si>
    <t>Prins Boudewijnlaan 9</t>
  </si>
  <si>
    <t>Katholiek Basisonderwijs Zonhoven</t>
  </si>
  <si>
    <t>Dorpsstraat 62</t>
  </si>
  <si>
    <t>Provincie Antwerpen</t>
  </si>
  <si>
    <t>09-267.74.23</t>
  </si>
  <si>
    <t>011/30.58.70</t>
  </si>
  <si>
    <t>info@limburg.be</t>
  </si>
  <si>
    <t>ann.francken@essen.be</t>
  </si>
  <si>
    <t>gemeente@heusden-zolder.be</t>
  </si>
  <si>
    <t>089-76.96.00</t>
  </si>
  <si>
    <t>sabine.bervaes@maasmechelen.be</t>
  </si>
  <si>
    <t>directie@hhc.world</t>
  </si>
  <si>
    <t>0484 28 62 66</t>
  </si>
  <si>
    <t>info@skobo.be</t>
  </si>
  <si>
    <t>Scholen Molenland</t>
  </si>
  <si>
    <t>vzw@molenland.be</t>
  </si>
  <si>
    <t>VZW Katholiek Onderwijs Zuid-Limburg</t>
  </si>
  <si>
    <t>dienst.onderwijs@brugge.be</t>
  </si>
  <si>
    <t>info@klimopvilvoorde.be</t>
  </si>
  <si>
    <t>directeur@desterrenhemel.be</t>
  </si>
  <si>
    <t>Festraerts Audry</t>
  </si>
  <si>
    <t>DE RUIJTER Elke</t>
  </si>
  <si>
    <t>directie@dubbelsprong.be</t>
  </si>
  <si>
    <t>begga.willems@huis11.be</t>
  </si>
  <si>
    <t>directie@go-spectrum.be</t>
  </si>
  <si>
    <t>ludo.van.meensel@huis11.be</t>
  </si>
  <si>
    <t>directie@bsleerplein.be</t>
  </si>
  <si>
    <t>sarah.candreva@gmail.com</t>
  </si>
  <si>
    <t>ophetboseind@scholengroep14.be</t>
  </si>
  <si>
    <t>Segers Jessica</t>
  </si>
  <si>
    <t>info.delettertuin@scholengroep14.be</t>
  </si>
  <si>
    <t>deduizendpoot@scholengroep14.be</t>
  </si>
  <si>
    <t>directie.despringplank@scholengroep14.be</t>
  </si>
  <si>
    <t>directie@desprongmaaseik.be</t>
  </si>
  <si>
    <t>klimaatschool@scholengroep14.be</t>
  </si>
  <si>
    <t>Kastelenlaan 109</t>
  </si>
  <si>
    <t>GO! BS De Valke</t>
  </si>
  <si>
    <t>directie.permeke@sgimpact.be</t>
  </si>
  <si>
    <t>GO!Freinet Context</t>
  </si>
  <si>
    <t>info@freinetcontext.be</t>
  </si>
  <si>
    <t>Weidestraat 81 bus D</t>
  </si>
  <si>
    <t>info@bloeiweide.be</t>
  </si>
  <si>
    <t>VANHEDDEGEM Sylvie</t>
  </si>
  <si>
    <t>secretariaat@bsdriehofsteden.be</t>
  </si>
  <si>
    <t>info@tergavers.be</t>
  </si>
  <si>
    <t>GO! Basisschool Ring Campus Groenestraat</t>
  </si>
  <si>
    <t>GO! BS De Ster</t>
  </si>
  <si>
    <t>Rekhof 36</t>
  </si>
  <si>
    <t>info@bsdester.be</t>
  </si>
  <si>
    <t>info@bshofkouter.be</t>
  </si>
  <si>
    <t>info@bsklavertjevier.be</t>
  </si>
  <si>
    <t>bsbomikado@scholengroep14.be</t>
  </si>
  <si>
    <t>VKS Sint-Jan Berchmanscollege</t>
  </si>
  <si>
    <t>VBS LEO XIII</t>
  </si>
  <si>
    <t>VBS Heilige Familie Schaarbeek</t>
  </si>
  <si>
    <t>VBS Maria Schaarbeek</t>
  </si>
  <si>
    <t>VBS Ten Nude</t>
  </si>
  <si>
    <t>VBS Sint-Pieterscollege</t>
  </si>
  <si>
    <t>VBS Lutgardis Elsene</t>
  </si>
  <si>
    <t>directie.lutgardis@katoba.be</t>
  </si>
  <si>
    <t>VBS Sint-Gillis</t>
  </si>
  <si>
    <t>VLS Sint-Karel</t>
  </si>
  <si>
    <t>024-11.73.14</t>
  </si>
  <si>
    <t>VBS Heilig-Hart Jette</t>
  </si>
  <si>
    <t>VBS Sint-Jozef Evere</t>
  </si>
  <si>
    <t>VBS OLV Evere</t>
  </si>
  <si>
    <t>VBS Sint-Paulus Ukkel</t>
  </si>
  <si>
    <t>VBS Sint-Jozef Ukkel</t>
  </si>
  <si>
    <t>VBS HHC Vondel</t>
  </si>
  <si>
    <t>directie@sanctamariakleuterschool.be</t>
  </si>
  <si>
    <t>els.cobbaert@sccg.be</t>
  </si>
  <si>
    <t>VBS Sint-Stevensschool Negenmanneke</t>
  </si>
  <si>
    <t>Lemaire Christine</t>
  </si>
  <si>
    <t>02-532.43.87</t>
  </si>
  <si>
    <t>Van Heghe Nathalie</t>
  </si>
  <si>
    <t>VBS De Knipoog 2</t>
  </si>
  <si>
    <t>VBS De Knipoog 1</t>
  </si>
  <si>
    <t>directie@kleuterschoolterdreef.be</t>
  </si>
  <si>
    <t>directie@gkls-maleizen.be</t>
  </si>
  <si>
    <t>VBS O.L.V. Jezus- Eik</t>
  </si>
  <si>
    <t>Verfaillie Caroline</t>
  </si>
  <si>
    <t>heidi.mondelaers@gbsdeklimboom.be</t>
  </si>
  <si>
    <t>MONDELAERS Heidi</t>
  </si>
  <si>
    <t>Kerkepad 27</t>
  </si>
  <si>
    <t>Baetens Jo</t>
  </si>
  <si>
    <t>GBS De Kiekeboes</t>
  </si>
  <si>
    <t>De Wilde Bert</t>
  </si>
  <si>
    <t>Kerkblokstraat 14</t>
  </si>
  <si>
    <t>De Muyter Koen</t>
  </si>
  <si>
    <t>directie@bs-windekind.be</t>
  </si>
  <si>
    <t>administratie@denegensprong.be</t>
  </si>
  <si>
    <t>Wagemans Jennis</t>
  </si>
  <si>
    <t>directie@toermalijn-olen.be</t>
  </si>
  <si>
    <t>Van Looy Evy</t>
  </si>
  <si>
    <t>Vinken Peter</t>
  </si>
  <si>
    <t>Schoovaerts Anne-Marie - Van Hoof Veerle</t>
  </si>
  <si>
    <t>VBS Berlaar (CKG)</t>
  </si>
  <si>
    <t>Pastorijstraat 60</t>
  </si>
  <si>
    <t>VBS Sint-Jan Berchmans</t>
  </si>
  <si>
    <t>reet@wingerd.be</t>
  </si>
  <si>
    <t>VBS Libos</t>
  </si>
  <si>
    <t>bs.watermolendreef@olvp.be</t>
  </si>
  <si>
    <t>directeur-ilse@sintcamillus.be</t>
  </si>
  <si>
    <t>015-41.45.26</t>
  </si>
  <si>
    <t>Smets Tom</t>
  </si>
  <si>
    <t>VBS Grasheide</t>
  </si>
  <si>
    <t>VBS Putte</t>
  </si>
  <si>
    <t>dominique.lambrechts@vrijebasisschoolputte.be</t>
  </si>
  <si>
    <t>Lambrechts Dominique</t>
  </si>
  <si>
    <t>De Clerck Farah</t>
  </si>
  <si>
    <t>directie@basisschooldehei.be</t>
  </si>
  <si>
    <t>directie@speelkriebel.be</t>
  </si>
  <si>
    <t>Segers Lieve</t>
  </si>
  <si>
    <t>VBS 't Hagekind</t>
  </si>
  <si>
    <t>VBS 't Minnepoortje</t>
  </si>
  <si>
    <t>Melotte Ann</t>
  </si>
  <si>
    <t>VKS De Kleurdoos</t>
  </si>
  <si>
    <t>tcentrum@houthalen-helchteren.be</t>
  </si>
  <si>
    <t>renata.hauben@heusden-zolder.be</t>
  </si>
  <si>
    <t>Vrije Basisschool Picard</t>
  </si>
  <si>
    <t>SBS Dilsen</t>
  </si>
  <si>
    <t>Vanholsaet Carine- Giacomi R.</t>
  </si>
  <si>
    <t>secretariaat@donbosco-gerdingen.be</t>
  </si>
  <si>
    <t>personeel@scholengroepkbt.be</t>
  </si>
  <si>
    <t>VBS Spelenderwijs - De 2-Sprong</t>
  </si>
  <si>
    <t>VBS Wonderwijs KODB vzw</t>
  </si>
  <si>
    <t>secretariaat.wonderwijs@kodb.be</t>
  </si>
  <si>
    <t>VBS 't Nederwijsje-Het Opwermerke</t>
  </si>
  <si>
    <t>petra.zwerts@kodb.be</t>
  </si>
  <si>
    <t>directie@strafschoolmetlef.be</t>
  </si>
  <si>
    <t>VKS Wiebelwoud Schoot</t>
  </si>
  <si>
    <t>iris.vanpachtenbeke@vrijeschoolsintjoris.be</t>
  </si>
  <si>
    <t>Vandevoorde Mathieu</t>
  </si>
  <si>
    <t>VBS De Loopbrug Zerkegem-Snellegem</t>
  </si>
  <si>
    <t>myriam.monstrey@vbsdeloopbrug.be</t>
  </si>
  <si>
    <t>DEPREZ Carl</t>
  </si>
  <si>
    <t>VBS - OLVA De Touwladder</t>
  </si>
  <si>
    <t>CLAEYS Chris</t>
  </si>
  <si>
    <t>VBS Lapscheure</t>
  </si>
  <si>
    <t>Vredestraat 1 bus 2</t>
  </si>
  <si>
    <t>VBS OLV College</t>
  </si>
  <si>
    <t>info.olgo@bewonderwijs.be</t>
  </si>
  <si>
    <t>GBS 't Polderhart Zuienkerke</t>
  </si>
  <si>
    <t>directie.stluwe@zeemeeuw.be</t>
  </si>
  <si>
    <t>directie@vbs-sint-pieter.be</t>
  </si>
  <si>
    <t>Maton Jaak - Geldof Mieke</t>
  </si>
  <si>
    <t>VBS Sint-Amands Noord</t>
  </si>
  <si>
    <t>directeur.noord@sabko.be</t>
  </si>
  <si>
    <t>Vanwynsberghe Koen</t>
  </si>
  <si>
    <t>Burgemeester Felix de Bethunelaa 1_A</t>
  </si>
  <si>
    <t>VBS Kaspar</t>
  </si>
  <si>
    <t>0491-61.30.70</t>
  </si>
  <si>
    <t>heiligefamilie@prizma.be</t>
  </si>
  <si>
    <t>GBS Wijzer</t>
  </si>
  <si>
    <t>directie.wijzer@kuurne.be</t>
  </si>
  <si>
    <t>Devinck Sandra</t>
  </si>
  <si>
    <t>Leenknegt Mia</t>
  </si>
  <si>
    <t>directeur@vbslangemark.be</t>
  </si>
  <si>
    <t>Dujardin Hobie</t>
  </si>
  <si>
    <t>VBS Sint-Paulus - De Wonderboom</t>
  </si>
  <si>
    <t>directie@mariavreugde.be</t>
  </si>
  <si>
    <t>GBS Belzele</t>
  </si>
  <si>
    <t>GBS Evergem</t>
  </si>
  <si>
    <t>GBS De Krekel</t>
  </si>
  <si>
    <t>De Mulder Wesley</t>
  </si>
  <si>
    <t>directie@gbsdestelbergen.be</t>
  </si>
  <si>
    <t>directie@sterrenkind.be</t>
  </si>
  <si>
    <t>directie.deparel@ksdh.be</t>
  </si>
  <si>
    <t>Pontstraat 20</t>
  </si>
  <si>
    <t>Eikstraat 2</t>
  </si>
  <si>
    <t>directeur@vbszwalm.be</t>
  </si>
  <si>
    <t>VBS De Talentenboog</t>
  </si>
  <si>
    <t>Van Cauwenberghe Lieve</t>
  </si>
  <si>
    <t>De Regge Inneke</t>
  </si>
  <si>
    <t>VKS Emmaüs</t>
  </si>
  <si>
    <t>VBS Sint-Paulus Hansbeke</t>
  </si>
  <si>
    <t>VLS Emmaüs</t>
  </si>
  <si>
    <t>GBS Lievegem</t>
  </si>
  <si>
    <t>VBS Beke</t>
  </si>
  <si>
    <t>GBS Sleidinge</t>
  </si>
  <si>
    <t>directie@regenboogschool.be</t>
  </si>
  <si>
    <t>Vande Ryse Wim</t>
  </si>
  <si>
    <t>VAN DER MARLIERE Kim</t>
  </si>
  <si>
    <t>GILLIS Maarten</t>
  </si>
  <si>
    <t>school@demostheuvel.be</t>
  </si>
  <si>
    <t>VBSBO De Ark Oosterlo</t>
  </si>
  <si>
    <t>nele.beckers@kids.be</t>
  </si>
  <si>
    <t>Beckers Nele</t>
  </si>
  <si>
    <t>VANOSMAEL Ann</t>
  </si>
  <si>
    <t>secretariaat@kabot.be</t>
  </si>
  <si>
    <t>TINLOT Erika</t>
  </si>
  <si>
    <t>directie.rietzang@bewonderwijs.be</t>
  </si>
  <si>
    <t>emily.baert@basisschoolaanzee.be</t>
  </si>
  <si>
    <t>COLMAN Naan</t>
  </si>
  <si>
    <t>nadine.vandesompel@GREG.broedersvanliefde.be</t>
  </si>
  <si>
    <t>Carette Ria</t>
  </si>
  <si>
    <t>HBS Leidstar</t>
  </si>
  <si>
    <t>secretariaat@sbsdegeluksvogel.com</t>
  </si>
  <si>
    <t>Vanausloos W. - Keulemans K.</t>
  </si>
  <si>
    <t>GO! BS De Nova Kids</t>
  </si>
  <si>
    <t>directeur@deschool.be</t>
  </si>
  <si>
    <t>Van Den Berge Petra</t>
  </si>
  <si>
    <t>bieke.dewulf@bewonderwijs.be</t>
  </si>
  <si>
    <t>VKS De Zevensprong</t>
  </si>
  <si>
    <t>VBS Sint-Cajetanusschool</t>
  </si>
  <si>
    <t>directie.passendale@moorsledegem.be</t>
  </si>
  <si>
    <t>Europastraat 2</t>
  </si>
  <si>
    <t>van Baarle Jurgen</t>
  </si>
  <si>
    <t>VKS Sint-Andreaslyceum</t>
  </si>
  <si>
    <t>vnb@broeders.be</t>
  </si>
  <si>
    <t>lievendelanghe@koronse.be</t>
  </si>
  <si>
    <t>De Langhe Lieven</t>
  </si>
  <si>
    <t>lievenlandries@koronse.be</t>
  </si>
  <si>
    <t>Lieven L. Tonneau K.</t>
  </si>
  <si>
    <t>lievenandries@koronse.be</t>
  </si>
  <si>
    <t>Vermeire Cathérine Cornelis Geert</t>
  </si>
  <si>
    <t>BLEUS Marijke</t>
  </si>
  <si>
    <t>directie@dekleurenplaneet.be</t>
  </si>
  <si>
    <t>renilde.dewaelheyns@huis11.be</t>
  </si>
  <si>
    <t>De Winter Anne</t>
  </si>
  <si>
    <t>info@deteunisbloem.be</t>
  </si>
  <si>
    <t>REDANT Barbara</t>
  </si>
  <si>
    <t>Gemeentelijke Basisschool Het Anker</t>
  </si>
  <si>
    <t>GO! Basisschool Freinet De Ark</t>
  </si>
  <si>
    <t>Vanhove Anja</t>
  </si>
  <si>
    <t>GBS Wippelgem</t>
  </si>
  <si>
    <t>VBS Moerkerke</t>
  </si>
  <si>
    <t>catharina.meremans@sccg.be</t>
  </si>
  <si>
    <t>089-38.36.45</t>
  </si>
  <si>
    <t>directie.herentals@bsarkades.be</t>
  </si>
  <si>
    <t>Loosveldt Romy</t>
  </si>
  <si>
    <t>gfsdebeverboom@anderlecht.brussels</t>
  </si>
  <si>
    <t>Vangheluwe Carl</t>
  </si>
  <si>
    <t>VANDECAVEYE Ine</t>
  </si>
  <si>
    <t>GO! BS Leefschool de WonderWijzer</t>
  </si>
  <si>
    <t>Dalli Cardillo Carmen</t>
  </si>
  <si>
    <t>0477-83.05.70</t>
  </si>
  <si>
    <t>GO! BS Klim Op</t>
  </si>
  <si>
    <t>VBS 't Spoor</t>
  </si>
  <si>
    <t>VANDE MOORTEL Peter</t>
  </si>
  <si>
    <t>VBS Sint-Elooi</t>
  </si>
  <si>
    <t>Rozendalestraat 125</t>
  </si>
  <si>
    <t>051-65.75.78</t>
  </si>
  <si>
    <t>sintelooi.wingene@3span.be</t>
  </si>
  <si>
    <t>Koroknai Ann</t>
  </si>
  <si>
    <t>GO!BS tienerschool Tangram</t>
  </si>
  <si>
    <t>Broekplein 9</t>
  </si>
  <si>
    <t>info@tangramvilvoorde.be</t>
  </si>
  <si>
    <t>Diepestraat 28</t>
  </si>
  <si>
    <t>02-342.01.60</t>
  </si>
  <si>
    <t>directie.kameleon@ringscholen.be</t>
  </si>
  <si>
    <t>Hanquet Isabelle</t>
  </si>
  <si>
    <t>GO! Basisschool Freinet De Kolibrie</t>
  </si>
  <si>
    <t>03-771.39.31.</t>
  </si>
  <si>
    <t>0490-45.90.30</t>
  </si>
  <si>
    <t>anja.devos@springintveldbellingen.be</t>
  </si>
  <si>
    <t>Devos Anja</t>
  </si>
  <si>
    <t>GO! BS De Wollewei</t>
  </si>
  <si>
    <t>Zandstraat 26 bus B</t>
  </si>
  <si>
    <t>Serrien Mariet</t>
  </si>
  <si>
    <t>VBS 't Zarlarhartje</t>
  </si>
  <si>
    <t>Rekestraat 60</t>
  </si>
  <si>
    <t>054-41.00.33</t>
  </si>
  <si>
    <t>VBS Dromenvanger</t>
  </si>
  <si>
    <t>Coeveltstraat 7_A</t>
  </si>
  <si>
    <t>033-24.00.63</t>
  </si>
  <si>
    <t>directie.dromenvanger@sgkod.be</t>
  </si>
  <si>
    <t>De Ranter Kristel</t>
  </si>
  <si>
    <t>GBS Berlaar-Heikant</t>
  </si>
  <si>
    <t>VBS Groei</t>
  </si>
  <si>
    <t>Zwaluwstraat 2</t>
  </si>
  <si>
    <t>Sint-Hubertusstraat 12</t>
  </si>
  <si>
    <t>0478-53.85.85</t>
  </si>
  <si>
    <t>VLSBO De Springplank</t>
  </si>
  <si>
    <t>Hakelbracht Evelien</t>
  </si>
  <si>
    <t>Willekens Joris</t>
  </si>
  <si>
    <t>VBS De Nieuwe Maan</t>
  </si>
  <si>
    <t>Mertens Julie</t>
  </si>
  <si>
    <t>VBS Kompas</t>
  </si>
  <si>
    <t>Gallaitstraat 58</t>
  </si>
  <si>
    <t>0476-61.24.51</t>
  </si>
  <si>
    <t>Van Mol David</t>
  </si>
  <si>
    <t>GBS Zwevegem</t>
  </si>
  <si>
    <t>Maria Bernardastraat 1_A</t>
  </si>
  <si>
    <t>056-28.54.95</t>
  </si>
  <si>
    <t>Herremans Nathalie</t>
  </si>
  <si>
    <t>VBS 't Vindingrijk</t>
  </si>
  <si>
    <t>Vertessen Goedele</t>
  </si>
  <si>
    <t>VBS School met de Bijbel Mijn Oogappel</t>
  </si>
  <si>
    <t>Peter Benoitstraat 17</t>
  </si>
  <si>
    <t>056-18.57.60</t>
  </si>
  <si>
    <t>Boelens Nele</t>
  </si>
  <si>
    <t>STES Karine</t>
  </si>
  <si>
    <t>De Leerexpert_Burchtse Weel</t>
  </si>
  <si>
    <t>Meynendonckx Stef</t>
  </si>
  <si>
    <t>schotensesteenweg252@leerexpert.be</t>
  </si>
  <si>
    <t>GO! SBSO Campus Heemschool</t>
  </si>
  <si>
    <t>Bockx Kristien</t>
  </si>
  <si>
    <t>Dierickx Filip</t>
  </si>
  <si>
    <t>colla.mia@scholengroep14.be</t>
  </si>
  <si>
    <t>Colla Mia</t>
  </si>
  <si>
    <t>DRIESSENS Carine</t>
  </si>
  <si>
    <t>ann.van.riet@busoaanzee.be</t>
  </si>
  <si>
    <t>02 430 67 00</t>
  </si>
  <si>
    <t>info@sjikerkstraat.be</t>
  </si>
  <si>
    <t>LAFORCE Tom</t>
  </si>
  <si>
    <t>dullingen.secundair@leerexpert.be</t>
  </si>
  <si>
    <t>info@sint-janshof.be</t>
  </si>
  <si>
    <t>Ovaere Damiaan</t>
  </si>
  <si>
    <t>info.ov3@img-heist.be</t>
  </si>
  <si>
    <t>secretariaat@busodebremberg.com</t>
  </si>
  <si>
    <t>011-35.01.42</t>
  </si>
  <si>
    <t>CAPIOT Ellen</t>
  </si>
  <si>
    <t>SEGERS Melissa</t>
  </si>
  <si>
    <t>LEENDERS Hilde</t>
  </si>
  <si>
    <t>info@provilion.be</t>
  </si>
  <si>
    <t>dewissel@tordale.be</t>
  </si>
  <si>
    <t>info@derozenkransbuso.be</t>
  </si>
  <si>
    <t>dester@molenland.be</t>
  </si>
  <si>
    <t>Regina Pacis</t>
  </si>
  <si>
    <t>COTTRY Steve</t>
  </si>
  <si>
    <t>directeur@waterkant.be</t>
  </si>
  <si>
    <t>ibc.dir@onderwijs.gent.be</t>
  </si>
  <si>
    <t>De Pauw Jaklien</t>
  </si>
  <si>
    <t>De Wilde Jan</t>
  </si>
  <si>
    <t>krista.verniest@op-weg.net</t>
  </si>
  <si>
    <t>Verniest Krista</t>
  </si>
  <si>
    <t>info.piva@provincieantwerpen.be</t>
  </si>
  <si>
    <t>info@olvcplus.be</t>
  </si>
  <si>
    <t>Groenendaal 1</t>
  </si>
  <si>
    <t>Baert Eve</t>
  </si>
  <si>
    <t>Smets Geert</t>
  </si>
  <si>
    <t>Berghmans Eric</t>
  </si>
  <si>
    <t>Groenendaal 2</t>
  </si>
  <si>
    <t>De Smedt Wouter</t>
  </si>
  <si>
    <t>GO! SIMA Aarschot</t>
  </si>
  <si>
    <t>onthaal@sima-aarschot.be</t>
  </si>
  <si>
    <t>info@atheneumanderlecht.be</t>
  </si>
  <si>
    <t>Watermolenstraat 33</t>
  </si>
  <si>
    <t>info@imelda-instituut.be</t>
  </si>
  <si>
    <t>Van Buggenhout Tom</t>
  </si>
  <si>
    <t>Stellamans Filiep</t>
  </si>
  <si>
    <t>Coppejans Tim</t>
  </si>
  <si>
    <t>info@immaculata-brugge.be</t>
  </si>
  <si>
    <t>SJI</t>
  </si>
  <si>
    <t>sji@molenland.be</t>
  </si>
  <si>
    <t>reginapacis@molenland.be</t>
  </si>
  <si>
    <t>vti@molenland.be</t>
  </si>
  <si>
    <t>De Coninck Kristof</t>
  </si>
  <si>
    <t>De Schinckel Jethro</t>
  </si>
  <si>
    <t>Janssens Melissa</t>
  </si>
  <si>
    <t>Haverbeke Eva</t>
  </si>
  <si>
    <t>Schockaert Yves</t>
  </si>
  <si>
    <t>Van Riebeke Dieter</t>
  </si>
  <si>
    <t>katty.vandesteene@stellamatutina.be</t>
  </si>
  <si>
    <t>Snijers Joke</t>
  </si>
  <si>
    <t>Bogaerts Peter</t>
  </si>
  <si>
    <t>Collegestraat 27</t>
  </si>
  <si>
    <t>Stevoortse kiezel 425</t>
  </si>
  <si>
    <t>Campus MAX STEM</t>
  </si>
  <si>
    <t>stem@campusmax.be</t>
  </si>
  <si>
    <t>directie@atheneumliedekerke.be</t>
  </si>
  <si>
    <t>Atheneum Brugge</t>
  </si>
  <si>
    <t>info@atheneumbrugge.be</t>
  </si>
  <si>
    <t>info@atheneumieper.be</t>
  </si>
  <si>
    <t>info.ms@campusminneplein.be</t>
  </si>
  <si>
    <t>dir.ktaieper@go-scholengroepwesthoek.be</t>
  </si>
  <si>
    <t>Maricau Kimberly</t>
  </si>
  <si>
    <t>info@campusbellevue.be</t>
  </si>
  <si>
    <t>bjorn@futurascholen.be</t>
  </si>
  <si>
    <t>kevin@futurascholen.be</t>
  </si>
  <si>
    <t>info.cms@groenhoveschool.be</t>
  </si>
  <si>
    <t>pedagogischdirecteur@technigo.be</t>
  </si>
  <si>
    <t>personeelsdirecteur@technigo.be</t>
  </si>
  <si>
    <t>financieeldirecteur@technigo.be</t>
  </si>
  <si>
    <t>Van Huynegem Kris</t>
  </si>
  <si>
    <t>Terra</t>
  </si>
  <si>
    <t>info@terratemse.be</t>
  </si>
  <si>
    <t>089-56.04.80</t>
  </si>
  <si>
    <t>directie@kamaaseik.be</t>
  </si>
  <si>
    <t>Merlo Daisy</t>
  </si>
  <si>
    <t>infotamaaseik@campusvaneyck.be</t>
  </si>
  <si>
    <t>0493 40 55 08</t>
  </si>
  <si>
    <t>greet.boeykens@blijdorp.be</t>
  </si>
  <si>
    <t>Campus MAX Middenschool</t>
  </si>
  <si>
    <t>middenschool@campusmax.be</t>
  </si>
  <si>
    <t>Beckers Bregje</t>
  </si>
  <si>
    <t>Campus MAX College</t>
  </si>
  <si>
    <t>college@campusmax.be</t>
  </si>
  <si>
    <t>gitok1@gitok.be</t>
  </si>
  <si>
    <t>buso-spermalie@de-kade.be</t>
  </si>
  <si>
    <t>JOMA 2</t>
  </si>
  <si>
    <t>JOMA 1</t>
  </si>
  <si>
    <t>Koen.quaghebeur@guldensporencollege.be</t>
  </si>
  <si>
    <t>QUAGHEBEUR Koen</t>
  </si>
  <si>
    <t>wispelberg@onderwijs.gent.be</t>
  </si>
  <si>
    <t>GHIESMANS Ilse</t>
  </si>
  <si>
    <t>Van Craen Joke</t>
  </si>
  <si>
    <t>carla.triest@olviboom.be</t>
  </si>
  <si>
    <t>info@campusfenix.be</t>
  </si>
  <si>
    <t>nicole.vandormael@hgi-bilzen.be</t>
  </si>
  <si>
    <t>pieterjan.veldeman@sijo.be</t>
  </si>
  <si>
    <t>Druyts Jan</t>
  </si>
  <si>
    <t>de Roeck Bart</t>
  </si>
  <si>
    <t>Vounckx Katrien</t>
  </si>
  <si>
    <t>Stael Eva</t>
  </si>
  <si>
    <t>Wevers Gijs</t>
  </si>
  <si>
    <t>dany.van.bossuyt@vhorta.be</t>
  </si>
  <si>
    <t>info@snorduffel.be</t>
  </si>
  <si>
    <t>Van den Wyngaert Filip</t>
  </si>
  <si>
    <t>junior@wico.be</t>
  </si>
  <si>
    <t>directiems@hhc.world</t>
  </si>
  <si>
    <t>STERKMANS Anne</t>
  </si>
  <si>
    <t>directie@sintmartinusscholen.be</t>
  </si>
  <si>
    <t>Dewinter Dirk</t>
  </si>
  <si>
    <t>info@sijo.be</t>
  </si>
  <si>
    <t>Buysrogge Hilde</t>
  </si>
  <si>
    <t>directie1gr@marisstella.be</t>
  </si>
  <si>
    <t>Geusens Ulrike</t>
  </si>
  <si>
    <t>tom.cox@kjhasselt.be</t>
  </si>
  <si>
    <t>dries.vandergunst@sint-michiel.be</t>
  </si>
  <si>
    <t>Lysens Bart</t>
  </si>
  <si>
    <t>rani.tkint@sintpietersgent.be</t>
  </si>
  <si>
    <t>'T Kint Rani</t>
  </si>
  <si>
    <t>secretariaat@busodetjalk.be</t>
  </si>
  <si>
    <t>Vanmoortel Ine</t>
  </si>
  <si>
    <t>helene.melle@dbgroenveld.be</t>
  </si>
  <si>
    <t>03-500.20.01</t>
  </si>
  <si>
    <t>directeur@cdo-newton.be</t>
  </si>
  <si>
    <t>Windey Marijke</t>
  </si>
  <si>
    <t>059-29.54.45</t>
  </si>
  <si>
    <t>0484-18.68.33</t>
  </si>
  <si>
    <t>02-735 40 85</t>
  </si>
  <si>
    <t>info.pito@provincieantwerpen.be</t>
  </si>
  <si>
    <t>info@richtpuntbuggenhout.net</t>
  </si>
  <si>
    <t>hoge@kouterkortrijk.be</t>
  </si>
  <si>
    <t>Eerstegraadsschool Heilige Familie</t>
  </si>
  <si>
    <t>Coupé Peter</t>
  </si>
  <si>
    <t>Broederscholen Hiëronymus 5</t>
  </si>
  <si>
    <t>03-779.67.94</t>
  </si>
  <si>
    <t>x x</t>
  </si>
  <si>
    <t>Onze-Lieve-Vrouw-Presentatie SecundOnd 2</t>
  </si>
  <si>
    <t>Sint-Carolus Secundair Onderwijs - 2</t>
  </si>
  <si>
    <t>Mijs Ariane</t>
  </si>
  <si>
    <t>ZAVO brede eerste graad</t>
  </si>
  <si>
    <t>info@zavo.be</t>
  </si>
  <si>
    <t>Campus Kompas</t>
  </si>
  <si>
    <t>Gallaitstraat 58_60</t>
  </si>
  <si>
    <t>brunodelille@sint-goedele.brussels</t>
  </si>
  <si>
    <t>Óscar Romerocollege 6</t>
  </si>
  <si>
    <t>ZALMscholen</t>
  </si>
  <si>
    <t>Douaneplein</t>
  </si>
  <si>
    <t>0494-25.17.04</t>
  </si>
  <si>
    <t>Ellen Huyge Jamila Hadri</t>
  </si>
  <si>
    <t>Twoape</t>
  </si>
  <si>
    <t>Boterstraat 6</t>
  </si>
  <si>
    <t>0486-82.68.72</t>
  </si>
  <si>
    <t>GO! athena OV4</t>
  </si>
  <si>
    <t>Bruyningstraat 20</t>
  </si>
  <si>
    <t>BUYL Jan</t>
  </si>
  <si>
    <t>Berkenbeek SO 2 (buso)</t>
  </si>
  <si>
    <t>Nieuwmoerse Steenweg 113 bus c</t>
  </si>
  <si>
    <t>academiesab@berchem.brussels</t>
  </si>
  <si>
    <t>Georges Desirsteeg</t>
  </si>
  <si>
    <t>academieslwu@gmail.com</t>
  </si>
  <si>
    <t>saskiavankeer@academiezaventem.be</t>
  </si>
  <si>
    <t>Podiumacad. Lier</t>
  </si>
  <si>
    <t>info@podiumacademielier.be</t>
  </si>
  <si>
    <t>Beeldacad. Lier</t>
  </si>
  <si>
    <t>info@beeldacademielier.be</t>
  </si>
  <si>
    <t>secretariaat@academienijlen.be</t>
  </si>
  <si>
    <t>VAN DYCK Caroline</t>
  </si>
  <si>
    <t>Conservatorium MWD</t>
  </si>
  <si>
    <t>VANCLUYSEN Katelijne COUVENT Dirk</t>
  </si>
  <si>
    <t>LAMBRECHT Sara COUVENT Dirk</t>
  </si>
  <si>
    <t>Kunstkoepel, Acad. Muz. en Theater</t>
  </si>
  <si>
    <t>info@conservatorium-brugge.be</t>
  </si>
  <si>
    <t>De Leenheer An</t>
  </si>
  <si>
    <t>apk.bureau@onderwijs.gent.be</t>
  </si>
  <si>
    <t>samwd@dendermonde.be</t>
  </si>
  <si>
    <t>samwd@oudenaarde.be</t>
  </si>
  <si>
    <t>BETTENS Stijn</t>
  </si>
  <si>
    <t>Verheyden Christine</t>
  </si>
  <si>
    <t>BOLLIOU Michiel VANDOMME Viola</t>
  </si>
  <si>
    <t>03/334 34 34</t>
  </si>
  <si>
    <t>03/242 26 19</t>
  </si>
  <si>
    <t>089/77 09 55</t>
  </si>
  <si>
    <t>016/31 99 20</t>
  </si>
  <si>
    <t>056/25 47 13</t>
  </si>
  <si>
    <t>de Bavaylei 134 bus 2</t>
  </si>
  <si>
    <t>Mollestraat 59</t>
  </si>
  <si>
    <t>asse@clbnoordwestbrabant.be</t>
  </si>
  <si>
    <t>Bermstraat 9 bus 1</t>
  </si>
  <si>
    <t>De Houborn 45_1 bus 2</t>
  </si>
  <si>
    <t>050-67.16.71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</si>
</sst>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yyyy;@"/>
    <numFmt numFmtId="165" formatCode="00&quot;.&quot;00&quot;.&quot;00&quot;-&quot;000&quot;.&quot;00"/>
  </numFmts>
  <fonts count="54" x14ac:knownFonts="1">
    <font>
      <sz val="10"/>
      <name val="Arial"/>
    </font>
    <font>
      <sz val="10"/>
      <name val="Arial"/>
      <family val="2"/>
    </font>
    <font>
      <sz val="8"/>
      <name val="Arial"/>
      <family val="2"/>
    </font>
    <font>
      <u/>
      <sz val="7.5"/>
      <color indexed="12"/>
      <name val="Arial"/>
      <family val="2"/>
    </font>
    <font>
      <sz val="8"/>
      <name val="Arial"/>
      <family val="2"/>
    </font>
    <font>
      <i/>
      <sz val="10"/>
      <name val="Calibri"/>
      <family val="2"/>
    </font>
    <font>
      <sz val="11"/>
      <name val="Calibri"/>
      <family val="2"/>
      <scheme val="minor"/>
    </font>
    <font>
      <sz val="10"/>
      <name val="Calibri"/>
      <family val="2"/>
      <scheme val="minor"/>
    </font>
    <font>
      <b/>
      <sz val="11"/>
      <name val="Calibri"/>
      <family val="2"/>
      <scheme val="minor"/>
    </font>
    <font>
      <b/>
      <sz val="10"/>
      <name val="Calibri"/>
      <family val="2"/>
      <scheme val="minor"/>
    </font>
    <font>
      <sz val="11"/>
      <color indexed="10"/>
      <name val="Calibri"/>
      <family val="2"/>
      <scheme val="minor"/>
    </font>
    <font>
      <b/>
      <sz val="11"/>
      <color indexed="9"/>
      <name val="Calibri"/>
      <family val="2"/>
      <scheme val="minor"/>
    </font>
    <font>
      <b/>
      <sz val="9"/>
      <color indexed="10"/>
      <name val="Calibri"/>
      <family val="2"/>
      <scheme val="minor"/>
    </font>
    <font>
      <sz val="9"/>
      <color indexed="10"/>
      <name val="Calibri"/>
      <family val="2"/>
      <scheme val="minor"/>
    </font>
    <font>
      <b/>
      <i/>
      <sz val="10"/>
      <name val="Calibri"/>
      <family val="2"/>
      <scheme val="minor"/>
    </font>
    <font>
      <i/>
      <sz val="10"/>
      <name val="Calibri"/>
      <family val="2"/>
      <scheme val="minor"/>
    </font>
    <font>
      <sz val="10"/>
      <color indexed="10"/>
      <name val="Calibri"/>
      <family val="2"/>
      <scheme val="minor"/>
    </font>
    <font>
      <b/>
      <sz val="10"/>
      <color indexed="10"/>
      <name val="Calibri"/>
      <family val="2"/>
      <scheme val="minor"/>
    </font>
    <font>
      <b/>
      <sz val="18"/>
      <name val="Calibri"/>
      <family val="2"/>
      <scheme val="minor"/>
    </font>
    <font>
      <sz val="18"/>
      <name val="Calibri"/>
      <family val="2"/>
      <scheme val="minor"/>
    </font>
    <font>
      <b/>
      <sz val="8"/>
      <name val="Calibri"/>
      <family val="2"/>
      <scheme val="minor"/>
    </font>
    <font>
      <b/>
      <sz val="12"/>
      <color theme="0"/>
      <name val="Calibri"/>
      <family val="2"/>
      <scheme val="minor"/>
    </font>
    <font>
      <sz val="12"/>
      <color theme="0"/>
      <name val="Calibri"/>
      <family val="2"/>
      <scheme val="minor"/>
    </font>
    <font>
      <i/>
      <u/>
      <sz val="10"/>
      <color indexed="12"/>
      <name val="Calibri"/>
      <family val="2"/>
      <scheme val="minor"/>
    </font>
    <font>
      <b/>
      <sz val="10"/>
      <color rgb="FFFF0000"/>
      <name val="Calibri"/>
      <family val="2"/>
      <scheme val="minor"/>
    </font>
    <font>
      <b/>
      <sz val="10"/>
      <color rgb="FFFF0000"/>
      <name val="Arial"/>
      <family val="2"/>
    </font>
    <font>
      <b/>
      <sz val="8"/>
      <color rgb="FFFF0000"/>
      <name val="Arial"/>
      <family val="2"/>
    </font>
    <font>
      <b/>
      <sz val="11"/>
      <color rgb="FF000000"/>
      <name val="Calibri"/>
      <family val="2"/>
    </font>
    <font>
      <sz val="11"/>
      <color rgb="FF000000"/>
      <name val="Calibri"/>
      <family val="2"/>
    </font>
    <font>
      <b/>
      <sz val="11"/>
      <color rgb="FFFF0000"/>
      <name val="Calibri"/>
      <family val="2"/>
      <scheme val="minor"/>
    </font>
    <font>
      <sz val="10"/>
      <color rgb="FF00B050"/>
      <name val="Calibri"/>
      <family val="2"/>
      <scheme val="minor"/>
    </font>
    <font>
      <i/>
      <sz val="11"/>
      <color rgb="FF00B050"/>
      <name val="Calibri"/>
      <family val="2"/>
      <scheme val="minor"/>
    </font>
    <font>
      <b/>
      <i/>
      <u/>
      <sz val="10"/>
      <name val="Calibri"/>
      <family val="2"/>
      <scheme val="minor"/>
    </font>
    <font>
      <sz val="8"/>
      <color rgb="FF00B050"/>
      <name val="Calibri"/>
      <family val="2"/>
      <scheme val="minor"/>
    </font>
    <font>
      <sz val="8"/>
      <color rgb="FF00B050"/>
      <name val="Arial"/>
      <family val="2"/>
    </font>
    <font>
      <b/>
      <sz val="28"/>
      <color rgb="FFFF0000"/>
      <name val="Calibri"/>
      <family val="2"/>
      <scheme val="minor"/>
    </font>
    <font>
      <sz val="6"/>
      <color rgb="FFFF0000"/>
      <name val="Calibri"/>
      <family val="2"/>
      <scheme val="minor"/>
    </font>
    <font>
      <sz val="10"/>
      <color rgb="FFFF0000"/>
      <name val="Arial"/>
      <family val="2"/>
    </font>
    <font>
      <i/>
      <sz val="10"/>
      <color rgb="FFFF0000"/>
      <name val="Calibri"/>
      <family val="2"/>
      <scheme val="minor"/>
    </font>
    <font>
      <i/>
      <sz val="10"/>
      <color rgb="FF000000"/>
      <name val="Calibri"/>
      <family val="2"/>
    </font>
    <font>
      <i/>
      <u/>
      <sz val="10"/>
      <name val="Calibri"/>
      <family val="2"/>
      <scheme val="minor"/>
    </font>
    <font>
      <sz val="9"/>
      <name val="Arial"/>
      <family val="2"/>
    </font>
    <font>
      <u/>
      <sz val="10"/>
      <color indexed="12"/>
      <name val="Arial"/>
      <family val="2"/>
    </font>
    <font>
      <b/>
      <sz val="9"/>
      <color rgb="FFFF0000"/>
      <name val="Calibri"/>
      <family val="2"/>
      <scheme val="minor"/>
    </font>
    <font>
      <b/>
      <sz val="26"/>
      <color rgb="FFFF0000"/>
      <name val="Calibri"/>
      <family val="2"/>
      <scheme val="minor"/>
    </font>
    <font>
      <sz val="26"/>
      <name val="Arial"/>
      <family val="2"/>
    </font>
    <font>
      <b/>
      <sz val="10"/>
      <color rgb="FF00B050"/>
      <name val="Calibri"/>
      <family val="2"/>
      <scheme val="minor"/>
    </font>
    <font>
      <sz val="10"/>
      <color rgb="FF00B050"/>
      <name val="Arial"/>
      <family val="2"/>
    </font>
    <font>
      <b/>
      <i/>
      <u/>
      <sz val="10"/>
      <color rgb="FFFF0000"/>
      <name val="Calibri"/>
      <family val="2"/>
      <scheme val="minor"/>
    </font>
    <font>
      <b/>
      <u/>
      <sz val="10"/>
      <name val="Arial"/>
      <family val="2"/>
    </font>
    <font>
      <sz val="10"/>
      <color rgb="FFFF0000"/>
      <name val="Calibri"/>
      <family val="2"/>
      <scheme val="minor"/>
    </font>
    <font>
      <sz val="1"/>
      <name val="Calibri"/>
      <family val="2"/>
      <scheme val="minor"/>
    </font>
    <font>
      <sz val="6"/>
      <name val="Calibri"/>
      <family val="2"/>
      <scheme val="minor"/>
    </font>
    <font>
      <i/>
      <u/>
      <sz val="10"/>
      <name val="Calibri"/>
      <family val="2"/>
    </font>
  </fonts>
  <fills count="8">
    <fill>
      <patternFill patternType="none"/>
    </fill>
    <fill>
      <patternFill patternType="gray125"/>
    </fill>
    <fill>
      <patternFill patternType="solid">
        <fgColor indexed="47"/>
        <bgColor indexed="64"/>
      </patternFill>
    </fill>
    <fill>
      <patternFill patternType="solid">
        <fgColor theme="1" tint="0.34998626667073579"/>
        <bgColor indexed="64"/>
      </patternFill>
    </fill>
    <fill>
      <patternFill patternType="solid">
        <fgColor theme="0" tint="-0.14996795556505021"/>
        <bgColor indexed="64"/>
      </patternFill>
    </fill>
    <fill>
      <patternFill patternType="solid">
        <fgColor rgb="FFC0C0C0"/>
        <bgColor rgb="FFC0C0C0"/>
      </patternFill>
    </fill>
    <fill>
      <patternFill patternType="solid">
        <fgColor rgb="FFFFFF00"/>
        <bgColor indexed="64"/>
      </patternFill>
    </fill>
    <fill>
      <patternFill patternType="solid">
        <fgColor rgb="FF00B0F0"/>
        <bgColor indexed="64"/>
      </patternFill>
    </fill>
  </fills>
  <borders count="24">
    <border>
      <left/>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ck">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thin">
        <color auto="1"/>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257">
    <xf numFmtId="0" fontId="0" fillId="0" borderId="0" xfId="0"/>
    <xf numFmtId="0" fontId="1" fillId="0" borderId="0" xfId="0" applyFont="1"/>
    <xf numFmtId="1" fontId="0" fillId="0" borderId="0" xfId="0" applyNumberFormat="1"/>
    <xf numFmtId="164" fontId="0" fillId="0" borderId="0" xfId="0" applyNumberFormat="1"/>
    <xf numFmtId="14" fontId="0" fillId="0" borderId="0" xfId="0" applyNumberFormat="1"/>
    <xf numFmtId="0" fontId="6" fillId="0" borderId="0" xfId="0" applyFont="1" applyBorder="1" applyProtection="1">
      <protection hidden="1"/>
    </xf>
    <xf numFmtId="0" fontId="6" fillId="0" borderId="0" xfId="0" applyFont="1" applyProtection="1">
      <protection hidden="1"/>
    </xf>
    <xf numFmtId="0" fontId="10" fillId="0" borderId="0" xfId="0" applyFont="1" applyProtection="1">
      <protection hidden="1"/>
    </xf>
    <xf numFmtId="0" fontId="6" fillId="0" borderId="0" xfId="0" applyFont="1" applyFill="1" applyBorder="1" applyProtection="1">
      <protection hidden="1"/>
    </xf>
    <xf numFmtId="0" fontId="11" fillId="0" borderId="0" xfId="0" applyFont="1" applyFill="1" applyProtection="1">
      <protection hidden="1"/>
    </xf>
    <xf numFmtId="0" fontId="6" fillId="0" borderId="0" xfId="0" applyFont="1" applyFill="1" applyProtection="1">
      <protection hidden="1"/>
    </xf>
    <xf numFmtId="0" fontId="7" fillId="0" borderId="0" xfId="0" applyFont="1" applyBorder="1" applyAlignment="1" applyProtection="1">
      <alignment horizontal="center"/>
      <protection hidden="1"/>
    </xf>
    <xf numFmtId="0" fontId="7" fillId="0" borderId="0" xfId="0" applyFont="1" applyFill="1" applyBorder="1" applyAlignment="1" applyProtection="1">
      <alignment horizontal="center"/>
      <protection hidden="1"/>
    </xf>
    <xf numFmtId="0" fontId="7" fillId="0" borderId="0" xfId="0" applyFont="1" applyBorder="1" applyAlignment="1" applyProtection="1">
      <protection hidden="1"/>
    </xf>
    <xf numFmtId="0" fontId="7" fillId="0" borderId="0" xfId="0" applyFont="1" applyBorder="1" applyProtection="1">
      <protection hidden="1"/>
    </xf>
    <xf numFmtId="0" fontId="12" fillId="0" borderId="0" xfId="0" applyFont="1" applyBorder="1" applyAlignment="1" applyProtection="1">
      <alignment vertical="center"/>
      <protection hidden="1"/>
    </xf>
    <xf numFmtId="0" fontId="12" fillId="0" borderId="0" xfId="0" applyFont="1" applyAlignment="1" applyProtection="1">
      <alignment vertical="center"/>
      <protection hidden="1"/>
    </xf>
    <xf numFmtId="0" fontId="13" fillId="0" borderId="0" xfId="0" applyFont="1" applyProtection="1">
      <protection hidden="1"/>
    </xf>
    <xf numFmtId="0" fontId="7" fillId="0" borderId="0" xfId="0" applyFont="1" applyProtection="1">
      <protection hidden="1"/>
    </xf>
    <xf numFmtId="0" fontId="9" fillId="0" borderId="0" xfId="0" applyFont="1" applyProtection="1">
      <protection hidden="1"/>
    </xf>
    <xf numFmtId="0" fontId="14" fillId="0" borderId="0" xfId="0" applyFont="1" applyAlignment="1" applyProtection="1">
      <alignment vertical="top"/>
      <protection hidden="1"/>
    </xf>
    <xf numFmtId="0" fontId="15" fillId="0" borderId="0" xfId="0" applyFont="1" applyAlignment="1" applyProtection="1">
      <alignment horizontal="justify" vertical="top"/>
      <protection hidden="1"/>
    </xf>
    <xf numFmtId="0" fontId="9" fillId="0" borderId="0" xfId="0" applyFont="1" applyBorder="1" applyAlignment="1" applyProtection="1">
      <alignment horizontal="right"/>
      <protection hidden="1"/>
    </xf>
    <xf numFmtId="0" fontId="7" fillId="0" borderId="0" xfId="0" applyFont="1" applyAlignment="1" applyProtection="1">
      <alignment horizontal="right"/>
      <protection hidden="1"/>
    </xf>
    <xf numFmtId="0" fontId="7" fillId="0" borderId="0" xfId="0" applyFont="1" applyFill="1" applyBorder="1" applyProtection="1">
      <protection hidden="1"/>
    </xf>
    <xf numFmtId="0" fontId="7" fillId="0" borderId="0" xfId="0" applyFont="1" applyFill="1" applyProtection="1">
      <protection hidden="1"/>
    </xf>
    <xf numFmtId="0" fontId="7" fillId="0" borderId="0" xfId="0" applyFont="1" applyFill="1" applyAlignment="1" applyProtection="1">
      <alignment horizontal="left" vertical="justify"/>
      <protection hidden="1"/>
    </xf>
    <xf numFmtId="0" fontId="9" fillId="0" borderId="0" xfId="0" applyFont="1" applyAlignment="1" applyProtection="1">
      <protection hidden="1"/>
    </xf>
    <xf numFmtId="0" fontId="16" fillId="0" borderId="0" xfId="0" applyFont="1" applyProtection="1">
      <protection hidden="1"/>
    </xf>
    <xf numFmtId="0" fontId="16" fillId="0" borderId="0" xfId="0" applyFont="1" applyBorder="1" applyProtection="1">
      <protection hidden="1"/>
    </xf>
    <xf numFmtId="0" fontId="17" fillId="0" borderId="0" xfId="0" applyFont="1" applyFill="1" applyBorder="1" applyAlignment="1" applyProtection="1">
      <alignment horizontal="left" vertical="top" wrapText="1"/>
      <protection hidden="1"/>
    </xf>
    <xf numFmtId="0" fontId="17" fillId="0" borderId="0" xfId="0" applyFont="1" applyFill="1" applyAlignment="1" applyProtection="1">
      <alignment horizontal="right" vertical="top" wrapText="1"/>
      <protection hidden="1"/>
    </xf>
    <xf numFmtId="0" fontId="9" fillId="0" borderId="0" xfId="0" applyFont="1" applyAlignment="1" applyProtection="1">
      <alignment vertical="top"/>
      <protection hidden="1"/>
    </xf>
    <xf numFmtId="0" fontId="5" fillId="0" borderId="0" xfId="0" applyFont="1" applyAlignment="1" applyProtection="1">
      <alignment vertical="top" wrapText="1"/>
      <protection hidden="1"/>
    </xf>
    <xf numFmtId="0" fontId="7" fillId="0" borderId="0" xfId="0" applyFont="1" applyFill="1" applyAlignment="1" applyProtection="1">
      <alignment horizontal="right" vertical="center"/>
      <protection hidden="1"/>
    </xf>
    <xf numFmtId="0" fontId="29" fillId="0" borderId="0" xfId="0" applyFont="1" applyProtection="1">
      <protection hidden="1"/>
    </xf>
    <xf numFmtId="0" fontId="7" fillId="0" borderId="0" xfId="0" applyFont="1" applyFill="1" applyAlignment="1" applyProtection="1">
      <alignment horizontal="center"/>
      <protection hidden="1"/>
    </xf>
    <xf numFmtId="0" fontId="7" fillId="0" borderId="0" xfId="0" applyFont="1" applyFill="1" applyAlignment="1" applyProtection="1">
      <alignment horizontal="left"/>
      <protection hidden="1"/>
    </xf>
    <xf numFmtId="0" fontId="9" fillId="0" borderId="0" xfId="0" applyFont="1" applyAlignment="1" applyProtection="1">
      <alignment vertical="center"/>
      <protection hidden="1"/>
    </xf>
    <xf numFmtId="0" fontId="21" fillId="0" borderId="0" xfId="0" applyFont="1" applyFill="1" applyAlignment="1" applyProtection="1">
      <protection hidden="1"/>
    </xf>
    <xf numFmtId="0" fontId="22" fillId="0" borderId="0" xfId="0" applyFont="1" applyFill="1" applyAlignment="1" applyProtection="1">
      <protection hidden="1"/>
    </xf>
    <xf numFmtId="0" fontId="9" fillId="0" borderId="0" xfId="0" applyFont="1" applyBorder="1" applyAlignment="1" applyProtection="1">
      <alignment horizontal="right" vertical="center"/>
      <protection hidden="1"/>
    </xf>
    <xf numFmtId="0" fontId="1" fillId="0" borderId="0" xfId="0" applyFont="1" applyProtection="1">
      <protection hidden="1"/>
    </xf>
    <xf numFmtId="0" fontId="0" fillId="0" borderId="0" xfId="0" applyProtection="1">
      <protection hidden="1"/>
    </xf>
    <xf numFmtId="0" fontId="1" fillId="0" borderId="12" xfId="0" applyFont="1" applyBorder="1" applyAlignment="1" applyProtection="1">
      <alignment horizontal="center" vertical="top" wrapText="1"/>
      <protection hidden="1"/>
    </xf>
    <xf numFmtId="0" fontId="30" fillId="0" borderId="0" xfId="0" applyFont="1" applyProtection="1">
      <protection hidden="1"/>
    </xf>
    <xf numFmtId="0" fontId="31" fillId="0" borderId="0" xfId="0" applyFont="1" applyProtection="1">
      <protection hidden="1"/>
    </xf>
    <xf numFmtId="0" fontId="7" fillId="0" borderId="0" xfId="0" applyFont="1" applyAlignment="1" applyProtection="1">
      <alignment horizontal="left"/>
      <protection hidden="1"/>
    </xf>
    <xf numFmtId="0" fontId="15" fillId="0" borderId="0" xfId="0" applyFont="1" applyBorder="1" applyAlignment="1" applyProtection="1">
      <alignment vertical="top" wrapText="1"/>
      <protection hidden="1"/>
    </xf>
    <xf numFmtId="0" fontId="0" fillId="0" borderId="0" xfId="0" applyBorder="1" applyAlignment="1" applyProtection="1">
      <protection hidden="1"/>
    </xf>
    <xf numFmtId="0" fontId="27" fillId="5" borderId="12" xfId="0" applyFont="1" applyFill="1" applyBorder="1" applyAlignment="1">
      <alignment horizontal="center" vertical="center"/>
    </xf>
    <xf numFmtId="0" fontId="28" fillId="0" borderId="13" xfId="0" applyFont="1" applyBorder="1" applyAlignment="1">
      <alignment horizontal="right" vertical="center" wrapText="1"/>
    </xf>
    <xf numFmtId="0" fontId="28" fillId="0" borderId="13" xfId="0" applyFont="1" applyBorder="1" applyAlignment="1">
      <alignment vertical="center" wrapText="1"/>
    </xf>
    <xf numFmtId="0" fontId="15" fillId="0" borderId="0" xfId="0" applyFont="1" applyAlignment="1" applyProtection="1">
      <alignment horizontal="justify" vertical="top" wrapText="1"/>
      <protection hidden="1"/>
    </xf>
    <xf numFmtId="0" fontId="24" fillId="0" borderId="0" xfId="0" applyFont="1" applyFill="1" applyAlignment="1" applyProtection="1">
      <alignment horizontal="left" vertical="center"/>
      <protection hidden="1"/>
    </xf>
    <xf numFmtId="0" fontId="6" fillId="0" borderId="0" xfId="0" applyFont="1" applyBorder="1" applyAlignment="1" applyProtection="1">
      <protection hidden="1"/>
    </xf>
    <xf numFmtId="0" fontId="7" fillId="0" borderId="0" xfId="0" applyNumberFormat="1" applyFont="1" applyFill="1" applyAlignment="1" applyProtection="1">
      <alignment horizontal="left"/>
      <protection hidden="1"/>
    </xf>
    <xf numFmtId="0" fontId="0" fillId="6" borderId="0" xfId="0" applyFill="1" applyProtection="1">
      <protection hidden="1"/>
    </xf>
    <xf numFmtId="0" fontId="0" fillId="7" borderId="0" xfId="0" applyFill="1" applyProtection="1">
      <protection hidden="1"/>
    </xf>
    <xf numFmtId="164" fontId="24" fillId="0" borderId="0" xfId="0" applyNumberFormat="1" applyFont="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24" fillId="0" borderId="0" xfId="0" applyNumberFormat="1" applyFont="1" applyFill="1" applyAlignment="1" applyProtection="1">
      <alignment horizontal="left"/>
      <protection hidden="1"/>
    </xf>
    <xf numFmtId="0" fontId="15" fillId="0" borderId="0" xfId="0" applyFont="1" applyFill="1" applyAlignment="1" applyProtection="1">
      <protection hidden="1"/>
    </xf>
    <xf numFmtId="0" fontId="0" fillId="0" borderId="0" xfId="0" applyAlignment="1" applyProtection="1">
      <alignment vertical="center"/>
      <protection hidden="1"/>
    </xf>
    <xf numFmtId="0" fontId="24" fillId="0" borderId="0" xfId="0" applyFont="1" applyAlignment="1" applyProtection="1">
      <alignment vertical="top"/>
      <protection hidden="1"/>
    </xf>
    <xf numFmtId="0" fontId="1" fillId="0" borderId="17" xfId="0" applyFont="1" applyBorder="1" applyAlignment="1" applyProtection="1">
      <alignment horizontal="center" vertical="top" wrapText="1"/>
      <protection hidden="1"/>
    </xf>
    <xf numFmtId="0" fontId="0" fillId="0" borderId="12" xfId="0" applyBorder="1" applyAlignment="1" applyProtection="1">
      <alignment horizontal="left" vertical="top"/>
      <protection hidden="1"/>
    </xf>
    <xf numFmtId="0" fontId="0" fillId="0" borderId="12" xfId="0" applyBorder="1" applyAlignment="1" applyProtection="1">
      <alignment horizontal="center" vertical="top"/>
      <protection hidden="1"/>
    </xf>
    <xf numFmtId="0" fontId="0" fillId="0" borderId="17" xfId="0" applyBorder="1" applyAlignment="1" applyProtection="1">
      <alignment horizontal="center" vertical="top"/>
      <protection hidden="1"/>
    </xf>
    <xf numFmtId="0" fontId="1" fillId="0" borderId="19" xfId="0" applyFont="1" applyBorder="1" applyAlignment="1" applyProtection="1">
      <alignment horizontal="center" vertical="top" wrapText="1"/>
      <protection hidden="1"/>
    </xf>
    <xf numFmtId="0" fontId="0" fillId="0" borderId="0" xfId="0" applyAlignment="1" applyProtection="1">
      <alignment vertical="top"/>
      <protection hidden="1"/>
    </xf>
    <xf numFmtId="0" fontId="17" fillId="0" borderId="0" xfId="0" applyFont="1" applyAlignment="1" applyProtection="1">
      <alignment horizontal="center" vertical="center"/>
      <protection hidden="1"/>
    </xf>
    <xf numFmtId="0" fontId="24" fillId="0" borderId="0" xfId="0" applyFont="1" applyProtection="1">
      <protection hidden="1"/>
    </xf>
    <xf numFmtId="0" fontId="0" fillId="0" borderId="18" xfId="0" applyBorder="1" applyAlignment="1" applyProtection="1">
      <alignment horizontal="left" vertical="top"/>
      <protection hidden="1"/>
    </xf>
    <xf numFmtId="0" fontId="8" fillId="0" borderId="0" xfId="0"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7" fillId="0" borderId="0" xfId="0" applyFont="1" applyAlignment="1" applyProtection="1">
      <alignment horizontal="right" vertical="center"/>
      <protection hidden="1"/>
    </xf>
    <xf numFmtId="0" fontId="7" fillId="0" borderId="0" xfId="0" applyFont="1" applyAlignment="1" applyProtection="1">
      <alignment vertical="center"/>
      <protection hidden="1"/>
    </xf>
    <xf numFmtId="0" fontId="7" fillId="0" borderId="0" xfId="0" applyFont="1" applyFill="1" applyBorder="1" applyAlignment="1" applyProtection="1">
      <protection hidden="1"/>
    </xf>
    <xf numFmtId="0" fontId="7" fillId="0" borderId="0" xfId="0" applyFont="1" applyAlignment="1" applyProtection="1">
      <alignment horizontal="left" vertical="top"/>
      <protection hidden="1"/>
    </xf>
    <xf numFmtId="0" fontId="7" fillId="0" borderId="0" xfId="0" applyFont="1" applyFill="1" applyBorder="1" applyAlignment="1" applyProtection="1">
      <alignment horizontal="left"/>
      <protection hidden="1"/>
    </xf>
    <xf numFmtId="0" fontId="7" fillId="0" borderId="0" xfId="0" applyFont="1" applyAlignment="1" applyProtection="1">
      <protection hidden="1"/>
    </xf>
    <xf numFmtId="0" fontId="0" fillId="0" borderId="0" xfId="0" applyAlignment="1" applyProtection="1">
      <alignment wrapText="1"/>
      <protection hidden="1"/>
    </xf>
    <xf numFmtId="0" fontId="0" fillId="0" borderId="0" xfId="0" applyAlignment="1" applyProtection="1">
      <alignment horizontal="left" vertical="top" wrapText="1"/>
      <protection hidden="1"/>
    </xf>
    <xf numFmtId="0" fontId="0" fillId="0" borderId="0" xfId="0" applyAlignment="1" applyProtection="1">
      <alignment wrapText="1"/>
      <protection hidden="1"/>
    </xf>
    <xf numFmtId="0" fontId="7" fillId="0" borderId="0" xfId="0" applyFont="1" applyFill="1" applyAlignment="1" applyProtection="1">
      <alignment horizontal="right"/>
      <protection hidden="1"/>
    </xf>
    <xf numFmtId="0" fontId="0" fillId="0" borderId="0" xfId="0" applyFill="1" applyBorder="1" applyAlignment="1" applyProtection="1">
      <alignment horizontal="left" vertical="top"/>
      <protection hidden="1"/>
    </xf>
    <xf numFmtId="0" fontId="7" fillId="4" borderId="20" xfId="0" applyFont="1" applyFill="1" applyBorder="1" applyAlignment="1" applyProtection="1">
      <alignment horizontal="center" vertical="center"/>
      <protection locked="0"/>
    </xf>
    <xf numFmtId="0" fontId="30" fillId="0" borderId="0" xfId="0" applyFont="1" applyFill="1" applyBorder="1" applyAlignment="1" applyProtection="1">
      <alignment horizontal="left" vertical="top"/>
      <protection hidden="1"/>
    </xf>
    <xf numFmtId="0" fontId="30" fillId="0" borderId="0" xfId="0" applyFont="1" applyFill="1" applyProtection="1">
      <protection hidden="1"/>
    </xf>
    <xf numFmtId="0" fontId="30" fillId="0" borderId="21" xfId="0" applyFont="1" applyBorder="1" applyAlignment="1" applyProtection="1">
      <alignment vertical="center"/>
      <protection hidden="1"/>
    </xf>
    <xf numFmtId="0" fontId="39" fillId="0" borderId="0" xfId="0" applyFont="1" applyAlignment="1" applyProtection="1">
      <alignment vertical="top"/>
      <protection hidden="1"/>
    </xf>
    <xf numFmtId="0" fontId="15" fillId="0" borderId="0" xfId="0" applyFont="1" applyBorder="1" applyAlignment="1" applyProtection="1">
      <alignment vertical="top"/>
      <protection hidden="1"/>
    </xf>
    <xf numFmtId="0" fontId="0" fillId="0" borderId="19" xfId="0" applyBorder="1" applyAlignment="1" applyProtection="1">
      <alignment horizontal="left" vertical="top"/>
      <protection hidden="1"/>
    </xf>
    <xf numFmtId="164" fontId="0" fillId="0" borderId="12" xfId="0" applyNumberFormat="1" applyBorder="1" applyAlignment="1" applyProtection="1">
      <alignment horizontal="center" vertical="top"/>
      <protection hidden="1"/>
    </xf>
    <xf numFmtId="0" fontId="15" fillId="0" borderId="0" xfId="0" applyFont="1" applyAlignment="1" applyProtection="1">
      <alignment vertical="top" wrapText="1"/>
      <protection hidden="1"/>
    </xf>
    <xf numFmtId="0" fontId="0" fillId="0" borderId="0" xfId="0" applyAlignment="1" applyProtection="1">
      <protection hidden="1"/>
    </xf>
    <xf numFmtId="0" fontId="15" fillId="0" borderId="0" xfId="0" applyFont="1" applyAlignment="1" applyProtection="1">
      <protection hidden="1"/>
    </xf>
    <xf numFmtId="0" fontId="23" fillId="0" borderId="0" xfId="1" applyFont="1" applyAlignment="1" applyProtection="1">
      <alignment vertical="top"/>
      <protection hidden="1"/>
    </xf>
    <xf numFmtId="0" fontId="15" fillId="0" borderId="0" xfId="0" applyFont="1" applyAlignment="1" applyProtection="1">
      <alignment vertical="top"/>
      <protection hidden="1"/>
    </xf>
    <xf numFmtId="0" fontId="15" fillId="0" borderId="0" xfId="0" applyFont="1" applyProtection="1">
      <protection hidden="1"/>
    </xf>
    <xf numFmtId="0" fontId="7" fillId="0" borderId="0" xfId="0" applyFont="1" applyAlignment="1" applyProtection="1">
      <alignment horizontal="left" vertical="center"/>
      <protection hidden="1"/>
    </xf>
    <xf numFmtId="0" fontId="1" fillId="0" borderId="0" xfId="0" applyFont="1" applyBorder="1" applyAlignment="1" applyProtection="1">
      <alignment horizontal="left"/>
      <protection hidden="1"/>
    </xf>
    <xf numFmtId="0" fontId="7" fillId="0" borderId="5" xfId="0" applyFont="1" applyBorder="1" applyProtection="1">
      <protection hidden="1"/>
    </xf>
    <xf numFmtId="0" fontId="9" fillId="0" borderId="0" xfId="0" applyFont="1" applyBorder="1" applyAlignment="1" applyProtection="1">
      <alignment horizontal="left" vertical="top"/>
      <protection hidden="1"/>
    </xf>
    <xf numFmtId="0" fontId="17" fillId="0" borderId="0" xfId="0" applyFont="1" applyAlignment="1" applyProtection="1">
      <alignment vertical="center"/>
      <protection hidden="1"/>
    </xf>
    <xf numFmtId="0" fontId="29" fillId="0" borderId="0" xfId="0" applyFont="1" applyAlignment="1" applyProtection="1">
      <alignment horizontal="right" vertical="center"/>
      <protection hidden="1"/>
    </xf>
    <xf numFmtId="0" fontId="29" fillId="0" borderId="0" xfId="0" applyFont="1" applyAlignment="1" applyProtection="1">
      <alignment horizontal="right"/>
      <protection hidden="1"/>
    </xf>
    <xf numFmtId="0" fontId="24" fillId="0" borderId="0" xfId="0" applyFont="1" applyAlignment="1" applyProtection="1">
      <protection hidden="1"/>
    </xf>
    <xf numFmtId="0" fontId="30" fillId="0" borderId="0" xfId="0" applyFont="1" applyAlignment="1" applyProtection="1">
      <alignment vertical="center"/>
      <protection hidden="1"/>
    </xf>
    <xf numFmtId="0" fontId="7" fillId="4" borderId="22" xfId="0" applyFont="1" applyFill="1" applyBorder="1" applyAlignment="1" applyProtection="1">
      <alignment horizontal="center" vertical="center"/>
      <protection locked="0"/>
    </xf>
    <xf numFmtId="0" fontId="0" fillId="0" borderId="0" xfId="0" applyAlignment="1" applyProtection="1">
      <alignment horizontal="center"/>
      <protection hidden="1"/>
    </xf>
    <xf numFmtId="1" fontId="7" fillId="0" borderId="0" xfId="0" applyNumberFormat="1" applyFont="1" applyProtection="1">
      <protection hidden="1"/>
    </xf>
    <xf numFmtId="2" fontId="6" fillId="0" borderId="0" xfId="0" applyNumberFormat="1" applyFont="1" applyProtection="1">
      <protection hidden="1"/>
    </xf>
    <xf numFmtId="0" fontId="24" fillId="0" borderId="0" xfId="0" applyFont="1" applyAlignment="1" applyProtection="1">
      <alignment horizontal="right"/>
      <protection hidden="1"/>
    </xf>
    <xf numFmtId="0" fontId="43" fillId="0" borderId="0" xfId="0" applyFont="1" applyProtection="1">
      <protection hidden="1"/>
    </xf>
    <xf numFmtId="0" fontId="35" fillId="0" borderId="0" xfId="0" applyFont="1" applyBorder="1" applyAlignment="1" applyProtection="1">
      <alignment horizontal="left" vertical="center" wrapText="1"/>
      <protection hidden="1"/>
    </xf>
    <xf numFmtId="0" fontId="15" fillId="0" borderId="0" xfId="0" applyFont="1" applyAlignment="1" applyProtection="1">
      <alignment vertical="top" wrapText="1"/>
      <protection hidden="1"/>
    </xf>
    <xf numFmtId="0" fontId="1" fillId="0" borderId="0" xfId="0" applyFont="1" applyAlignment="1" applyProtection="1">
      <alignment vertical="top"/>
      <protection hidden="1"/>
    </xf>
    <xf numFmtId="0" fontId="27" fillId="5" borderId="23" xfId="0" applyFont="1" applyFill="1" applyBorder="1" applyAlignment="1">
      <alignment horizontal="center" vertical="center"/>
    </xf>
    <xf numFmtId="0" fontId="24" fillId="0" borderId="0" xfId="0" applyFont="1" applyAlignment="1" applyProtection="1">
      <alignment horizontal="left" vertical="center"/>
      <protection hidden="1"/>
    </xf>
    <xf numFmtId="0" fontId="1" fillId="0" borderId="11" xfId="0" applyFont="1" applyBorder="1" applyAlignment="1" applyProtection="1">
      <alignment horizontal="left"/>
      <protection hidden="1"/>
    </xf>
    <xf numFmtId="0" fontId="7" fillId="0" borderId="4" xfId="0" applyFont="1" applyFill="1" applyBorder="1" applyAlignment="1" applyProtection="1">
      <alignment vertical="center"/>
      <protection locked="0"/>
    </xf>
    <xf numFmtId="0" fontId="7" fillId="0" borderId="5" xfId="0" applyFont="1" applyFill="1" applyBorder="1" applyAlignment="1" applyProtection="1">
      <alignment vertical="center"/>
      <protection locked="0"/>
    </xf>
    <xf numFmtId="0" fontId="7" fillId="0" borderId="6" xfId="0" applyFont="1" applyFill="1" applyBorder="1" applyAlignment="1" applyProtection="1">
      <alignment vertical="center"/>
      <protection locked="0"/>
    </xf>
    <xf numFmtId="0" fontId="7" fillId="0" borderId="0" xfId="0" applyFont="1" applyAlignment="1" applyProtection="1">
      <alignment horizontal="right" vertical="top"/>
      <protection hidden="1"/>
    </xf>
    <xf numFmtId="0" fontId="7" fillId="0" borderId="0" xfId="0" applyFont="1" applyFill="1" applyBorder="1" applyAlignment="1" applyProtection="1">
      <alignment vertical="center"/>
      <protection locked="0"/>
    </xf>
    <xf numFmtId="0" fontId="7" fillId="0" borderId="10"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7" xfId="0" applyFont="1" applyFill="1" applyBorder="1" applyAlignment="1" applyProtection="1">
      <alignment vertical="center"/>
      <protection locked="0"/>
    </xf>
    <xf numFmtId="0" fontId="7" fillId="0" borderId="8" xfId="0" applyFont="1" applyFill="1" applyBorder="1" applyAlignment="1" applyProtection="1">
      <alignment vertical="center"/>
      <protection locked="0"/>
    </xf>
    <xf numFmtId="0" fontId="7" fillId="0" borderId="9" xfId="0" applyFont="1" applyFill="1" applyBorder="1" applyAlignment="1" applyProtection="1">
      <alignment vertical="center"/>
      <protection locked="0"/>
    </xf>
    <xf numFmtId="0" fontId="42" fillId="0" borderId="0" xfId="1" applyFont="1" applyAlignment="1" applyProtection="1">
      <protection hidden="1"/>
    </xf>
    <xf numFmtId="0" fontId="24" fillId="0" borderId="0" xfId="0" applyFont="1" applyFill="1" applyAlignment="1" applyProtection="1">
      <alignment horizontal="center" vertical="center"/>
      <protection hidden="1"/>
    </xf>
    <xf numFmtId="0" fontId="50" fillId="0" borderId="0" xfId="0" applyFont="1" applyAlignment="1" applyProtection="1">
      <alignment horizontal="right"/>
      <protection hidden="1"/>
    </xf>
    <xf numFmtId="0" fontId="51" fillId="0" borderId="0" xfId="0" applyFont="1" applyProtection="1">
      <protection locked="0"/>
    </xf>
    <xf numFmtId="0" fontId="7" fillId="0" borderId="0" xfId="0" applyFont="1" applyAlignment="1" applyProtection="1">
      <alignment horizontal="right" vertical="center"/>
      <protection hidden="1"/>
    </xf>
    <xf numFmtId="0" fontId="7" fillId="0" borderId="0" xfId="0" applyFont="1" applyAlignment="1" applyProtection="1">
      <alignment vertical="center"/>
      <protection hidden="1"/>
    </xf>
    <xf numFmtId="0" fontId="0" fillId="0" borderId="0" xfId="0" applyAlignment="1" applyProtection="1">
      <alignment vertical="center"/>
      <protection hidden="1"/>
    </xf>
    <xf numFmtId="0" fontId="24" fillId="0" borderId="0" xfId="0" applyFont="1" applyAlignment="1" applyProtection="1">
      <alignment horizontal="left" vertical="top"/>
      <protection hidden="1"/>
    </xf>
    <xf numFmtId="0" fontId="1" fillId="0" borderId="12" xfId="0" applyFont="1" applyBorder="1" applyAlignment="1" applyProtection="1">
      <alignment vertical="top"/>
      <protection hidden="1"/>
    </xf>
    <xf numFmtId="0" fontId="0" fillId="0" borderId="12" xfId="0" applyBorder="1" applyAlignment="1" applyProtection="1">
      <alignment horizontal="center" vertical="center"/>
      <protection hidden="1"/>
    </xf>
    <xf numFmtId="164" fontId="0" fillId="0" borderId="12" xfId="0" applyNumberFormat="1" applyBorder="1" applyAlignment="1" applyProtection="1">
      <alignment horizontal="center" vertical="center"/>
      <protection hidden="1"/>
    </xf>
    <xf numFmtId="0" fontId="0" fillId="0" borderId="12" xfId="0" applyBorder="1" applyAlignment="1" applyProtection="1">
      <alignment vertical="center"/>
      <protection hidden="1"/>
    </xf>
    <xf numFmtId="0" fontId="1" fillId="0" borderId="0" xfId="0" applyFont="1" applyAlignment="1" applyProtection="1">
      <alignment vertical="center"/>
      <protection locked="0"/>
    </xf>
    <xf numFmtId="0" fontId="24" fillId="0" borderId="0" xfId="0" applyFont="1" applyAlignment="1" applyProtection="1">
      <alignment vertical="center"/>
      <protection hidden="1"/>
    </xf>
    <xf numFmtId="0" fontId="6" fillId="0" borderId="0" xfId="0" applyFont="1" applyAlignment="1" applyProtection="1">
      <alignment vertical="center"/>
      <protection hidden="1"/>
    </xf>
    <xf numFmtId="0" fontId="7" fillId="0" borderId="0" xfId="0" applyFont="1" applyBorder="1" applyAlignment="1" applyProtection="1">
      <alignment vertical="center"/>
      <protection hidden="1"/>
    </xf>
    <xf numFmtId="0" fontId="15" fillId="0" borderId="0" xfId="0" applyFont="1" applyAlignment="1" applyProtection="1">
      <alignment vertical="top" wrapText="1"/>
      <protection hidden="1"/>
    </xf>
    <xf numFmtId="0" fontId="49" fillId="0" borderId="0" xfId="0" applyFont="1" applyAlignment="1">
      <alignment vertical="top" wrapText="1"/>
    </xf>
    <xf numFmtId="0" fontId="21" fillId="3" borderId="0" xfId="0" applyFont="1" applyFill="1" applyAlignment="1" applyProtection="1">
      <protection hidden="1"/>
    </xf>
    <xf numFmtId="0" fontId="22" fillId="3" borderId="0" xfId="0" applyFont="1" applyFill="1" applyAlignment="1" applyProtection="1">
      <protection hidden="1"/>
    </xf>
    <xf numFmtId="164" fontId="7" fillId="2" borderId="1" xfId="0" applyNumberFormat="1" applyFont="1" applyFill="1" applyBorder="1" applyAlignment="1" applyProtection="1">
      <alignment horizontal="center" vertical="center"/>
      <protection locked="0"/>
    </xf>
    <xf numFmtId="164" fontId="0" fillId="0" borderId="2" xfId="0" applyNumberFormat="1" applyBorder="1" applyAlignment="1" applyProtection="1">
      <protection locked="0"/>
    </xf>
    <xf numFmtId="164" fontId="0" fillId="0" borderId="3" xfId="0" applyNumberFormat="1" applyBorder="1" applyAlignment="1" applyProtection="1">
      <protection locked="0"/>
    </xf>
    <xf numFmtId="0" fontId="7" fillId="2" borderId="1" xfId="0" applyFont="1" applyFill="1" applyBorder="1" applyProtection="1">
      <protection locked="0"/>
    </xf>
    <xf numFmtId="0" fontId="7" fillId="2" borderId="2" xfId="0" applyFont="1" applyFill="1" applyBorder="1" applyProtection="1">
      <protection locked="0"/>
    </xf>
    <xf numFmtId="0" fontId="7" fillId="2" borderId="3" xfId="0" applyFont="1" applyFill="1" applyBorder="1" applyProtection="1">
      <protection locked="0"/>
    </xf>
    <xf numFmtId="0" fontId="24" fillId="0" borderId="4" xfId="0" applyFont="1" applyBorder="1" applyAlignment="1" applyProtection="1">
      <protection hidden="1"/>
    </xf>
    <xf numFmtId="0" fontId="25" fillId="0" borderId="5" xfId="0" applyFont="1" applyBorder="1" applyAlignment="1" applyProtection="1">
      <protection hidden="1"/>
    </xf>
    <xf numFmtId="0" fontId="25" fillId="0" borderId="6" xfId="0" applyFont="1" applyBorder="1" applyAlignment="1" applyProtection="1">
      <protection hidden="1"/>
    </xf>
    <xf numFmtId="0" fontId="24" fillId="0" borderId="10" xfId="0" applyFont="1" applyBorder="1" applyAlignment="1" applyProtection="1">
      <protection hidden="1"/>
    </xf>
    <xf numFmtId="0" fontId="25" fillId="0" borderId="0" xfId="0" applyFont="1" applyBorder="1" applyAlignment="1"/>
    <xf numFmtId="0" fontId="25" fillId="0" borderId="11" xfId="0" applyFont="1" applyBorder="1" applyAlignment="1"/>
    <xf numFmtId="0" fontId="24" fillId="0" borderId="7" xfId="0" applyFont="1" applyBorder="1" applyAlignment="1" applyProtection="1">
      <protection hidden="1"/>
    </xf>
    <xf numFmtId="0" fontId="0" fillId="0" borderId="8" xfId="0" applyBorder="1" applyAlignment="1" applyProtection="1">
      <protection hidden="1"/>
    </xf>
    <xf numFmtId="0" fontId="0" fillId="0" borderId="9" xfId="0" applyBorder="1" applyAlignment="1" applyProtection="1">
      <protection hidden="1"/>
    </xf>
    <xf numFmtId="0" fontId="15" fillId="0" borderId="0" xfId="0" applyFont="1" applyFill="1" applyAlignment="1" applyProtection="1">
      <alignment vertical="top" wrapText="1"/>
      <protection hidden="1"/>
    </xf>
    <xf numFmtId="0" fontId="1" fillId="0" borderId="0" xfId="0" applyFont="1" applyAlignment="1" applyProtection="1">
      <alignment vertical="top" wrapText="1"/>
      <protection hidden="1"/>
    </xf>
    <xf numFmtId="0" fontId="39" fillId="0" borderId="0" xfId="0" applyFont="1" applyAlignment="1" applyProtection="1">
      <alignment vertical="top" wrapText="1"/>
      <protection hidden="1"/>
    </xf>
    <xf numFmtId="0" fontId="0" fillId="0" borderId="0" xfId="0" applyAlignment="1" applyProtection="1">
      <alignment vertical="top" wrapText="1"/>
      <protection hidden="1"/>
    </xf>
    <xf numFmtId="0" fontId="23" fillId="0" borderId="0" xfId="1" applyFont="1" applyAlignment="1" applyProtection="1">
      <alignment vertical="top" wrapText="1"/>
      <protection hidden="1"/>
    </xf>
    <xf numFmtId="0" fontId="23" fillId="0" borderId="0" xfId="1" applyNumberFormat="1" applyFont="1" applyAlignment="1" applyProtection="1">
      <alignment horizontal="left"/>
      <protection hidden="1"/>
    </xf>
    <xf numFmtId="0" fontId="23" fillId="0" borderId="0" xfId="1" applyFont="1" applyAlignment="1" applyProtection="1">
      <protection hidden="1"/>
    </xf>
    <xf numFmtId="0" fontId="48" fillId="0" borderId="0" xfId="0" applyFont="1" applyFill="1" applyAlignment="1" applyProtection="1">
      <alignment vertical="top"/>
      <protection hidden="1"/>
    </xf>
    <xf numFmtId="0" fontId="0" fillId="0" borderId="0" xfId="0" applyAlignment="1">
      <alignment vertical="top"/>
    </xf>
    <xf numFmtId="0" fontId="32" fillId="0" borderId="0" xfId="0" applyFont="1" applyFill="1" applyAlignment="1" applyProtection="1">
      <alignment vertical="top" wrapText="1"/>
      <protection hidden="1"/>
    </xf>
    <xf numFmtId="0" fontId="49" fillId="0" borderId="0" xfId="0" applyFont="1" applyAlignment="1">
      <alignment vertical="top" wrapText="1"/>
    </xf>
    <xf numFmtId="0" fontId="5" fillId="0" borderId="0" xfId="0" applyFont="1" applyAlignment="1" applyProtection="1">
      <alignment vertical="top" wrapText="1"/>
      <protection hidden="1"/>
    </xf>
    <xf numFmtId="0" fontId="0" fillId="0" borderId="0" xfId="0" applyAlignment="1">
      <alignment vertical="top" wrapText="1"/>
    </xf>
    <xf numFmtId="0" fontId="33" fillId="0" borderId="0" xfId="0"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7" fillId="4" borderId="14" xfId="0" applyFont="1" applyFill="1" applyBorder="1" applyAlignment="1" applyProtection="1">
      <alignment horizontal="center" vertical="center"/>
      <protection locked="0"/>
    </xf>
    <xf numFmtId="0" fontId="0" fillId="0" borderId="16" xfId="0" applyBorder="1" applyAlignment="1" applyProtection="1">
      <protection locked="0"/>
    </xf>
    <xf numFmtId="0" fontId="7" fillId="4" borderId="14" xfId="0" applyFont="1" applyFill="1" applyBorder="1" applyAlignment="1" applyProtection="1">
      <alignment horizontal="left" vertical="center"/>
      <protection locked="0"/>
    </xf>
    <xf numFmtId="0" fontId="1" fillId="4" borderId="15" xfId="0" applyFont="1" applyFill="1" applyBorder="1" applyAlignment="1" applyProtection="1">
      <alignment horizontal="left" vertical="center"/>
      <protection locked="0"/>
    </xf>
    <xf numFmtId="0" fontId="1" fillId="4" borderId="16" xfId="0" applyFont="1" applyFill="1" applyBorder="1" applyAlignment="1" applyProtection="1">
      <alignment horizontal="left" vertical="center"/>
      <protection locked="0"/>
    </xf>
    <xf numFmtId="0" fontId="1" fillId="4" borderId="15" xfId="0" applyFont="1" applyFill="1" applyBorder="1" applyAlignment="1" applyProtection="1">
      <alignment vertical="center"/>
      <protection locked="0"/>
    </xf>
    <xf numFmtId="0" fontId="1" fillId="4" borderId="16" xfId="0" applyFont="1" applyFill="1" applyBorder="1" applyAlignment="1" applyProtection="1">
      <alignment vertical="center"/>
      <protection locked="0"/>
    </xf>
    <xf numFmtId="0" fontId="7" fillId="4" borderId="14" xfId="0" applyFont="1" applyFill="1" applyBorder="1" applyAlignment="1" applyProtection="1">
      <protection locked="0"/>
    </xf>
    <xf numFmtId="0" fontId="1" fillId="4" borderId="15" xfId="0" applyFont="1" applyFill="1" applyBorder="1" applyAlignment="1" applyProtection="1">
      <protection locked="0"/>
    </xf>
    <xf numFmtId="0" fontId="1" fillId="4" borderId="16" xfId="0" applyFont="1" applyFill="1" applyBorder="1" applyAlignment="1" applyProtection="1">
      <protection locked="0"/>
    </xf>
    <xf numFmtId="0" fontId="15" fillId="0" borderId="0" xfId="0" applyFont="1" applyAlignment="1" applyProtection="1">
      <alignment horizontal="left" vertical="top" wrapText="1"/>
      <protection hidden="1"/>
    </xf>
    <xf numFmtId="0" fontId="1" fillId="0" borderId="0" xfId="0" applyFont="1" applyAlignment="1">
      <alignment wrapText="1"/>
    </xf>
    <xf numFmtId="0" fontId="1" fillId="0" borderId="0" xfId="0" applyFont="1" applyAlignment="1">
      <alignment horizontal="left" vertical="top" wrapText="1"/>
    </xf>
    <xf numFmtId="0" fontId="1" fillId="0" borderId="15" xfId="0" applyFont="1" applyBorder="1" applyAlignment="1" applyProtection="1">
      <protection locked="0"/>
    </xf>
    <xf numFmtId="0" fontId="1" fillId="0" borderId="16" xfId="0" applyFont="1" applyBorder="1" applyAlignment="1" applyProtection="1">
      <protection locked="0"/>
    </xf>
    <xf numFmtId="0" fontId="40" fillId="0" borderId="0" xfId="0" applyFont="1" applyBorder="1" applyAlignment="1" applyProtection="1">
      <alignment horizontal="left" vertical="top" wrapText="1"/>
      <protection hidden="1"/>
    </xf>
    <xf numFmtId="0" fontId="40" fillId="0" borderId="0" xfId="0" applyFont="1" applyAlignment="1" applyProtection="1">
      <alignment horizontal="left" vertical="top" wrapText="1"/>
      <protection hidden="1"/>
    </xf>
    <xf numFmtId="164" fontId="7" fillId="4" borderId="14" xfId="0" applyNumberFormat="1" applyFont="1" applyFill="1" applyBorder="1" applyAlignment="1" applyProtection="1">
      <alignment horizontal="left" vertical="center"/>
      <protection locked="0"/>
    </xf>
    <xf numFmtId="164" fontId="1" fillId="4" borderId="15" xfId="0" applyNumberFormat="1" applyFont="1" applyFill="1" applyBorder="1" applyAlignment="1" applyProtection="1">
      <alignment horizontal="left" vertical="center"/>
      <protection locked="0"/>
    </xf>
    <xf numFmtId="164" fontId="1" fillId="4" borderId="16" xfId="0" applyNumberFormat="1" applyFont="1" applyFill="1" applyBorder="1" applyAlignment="1" applyProtection="1">
      <alignment horizontal="left" vertical="center"/>
      <protection locked="0"/>
    </xf>
    <xf numFmtId="165" fontId="7" fillId="4" borderId="14" xfId="0" applyNumberFormat="1" applyFont="1" applyFill="1" applyBorder="1" applyAlignment="1" applyProtection="1">
      <alignment horizontal="left" vertical="center"/>
      <protection locked="0"/>
    </xf>
    <xf numFmtId="165" fontId="0" fillId="4" borderId="15" xfId="0" applyNumberFormat="1" applyFill="1" applyBorder="1" applyAlignment="1" applyProtection="1">
      <alignment horizontal="left" vertical="center"/>
      <protection locked="0"/>
    </xf>
    <xf numFmtId="165" fontId="0" fillId="4" borderId="16" xfId="0" applyNumberFormat="1" applyFill="1" applyBorder="1" applyAlignment="1" applyProtection="1">
      <alignment horizontal="left" vertical="center"/>
      <protection locked="0"/>
    </xf>
    <xf numFmtId="0" fontId="7" fillId="0" borderId="1" xfId="0" applyFont="1" applyFill="1" applyBorder="1" applyAlignment="1" applyProtection="1">
      <alignment vertical="center"/>
      <protection hidden="1"/>
    </xf>
    <xf numFmtId="0" fontId="7" fillId="0" borderId="2" xfId="0" applyFont="1" applyFill="1" applyBorder="1" applyAlignment="1" applyProtection="1">
      <alignment vertical="center"/>
      <protection hidden="1"/>
    </xf>
    <xf numFmtId="0" fontId="7" fillId="0" borderId="3" xfId="0" applyFont="1" applyFill="1" applyBorder="1" applyAlignment="1" applyProtection="1">
      <alignment vertical="center"/>
      <protection hidden="1"/>
    </xf>
    <xf numFmtId="0" fontId="23" fillId="0" borderId="0" xfId="1" applyFont="1" applyAlignment="1" applyProtection="1">
      <alignment vertical="top"/>
      <protection hidden="1"/>
    </xf>
    <xf numFmtId="0" fontId="7" fillId="0" borderId="0" xfId="0" applyFont="1" applyFill="1" applyBorder="1" applyAlignment="1" applyProtection="1">
      <protection hidden="1"/>
    </xf>
    <xf numFmtId="0" fontId="15" fillId="0" borderId="0" xfId="0" applyFont="1" applyBorder="1" applyAlignment="1" applyProtection="1">
      <alignment horizontal="left" vertical="top" wrapText="1"/>
      <protection hidden="1"/>
    </xf>
    <xf numFmtId="0" fontId="1" fillId="0" borderId="0" xfId="0" applyFont="1" applyAlignment="1" applyProtection="1">
      <alignment horizontal="left" vertical="top" wrapText="1"/>
      <protection hidden="1"/>
    </xf>
    <xf numFmtId="0" fontId="7" fillId="4" borderId="14" xfId="0" applyFont="1" applyFill="1" applyBorder="1" applyAlignment="1" applyProtection="1">
      <alignment horizontal="left" vertical="top"/>
      <protection locked="0"/>
    </xf>
    <xf numFmtId="0" fontId="0" fillId="4" borderId="15" xfId="0" applyFill="1" applyBorder="1" applyAlignment="1" applyProtection="1">
      <alignment horizontal="left" vertical="top"/>
      <protection locked="0"/>
    </xf>
    <xf numFmtId="0" fontId="0" fillId="4" borderId="16" xfId="0" applyFill="1" applyBorder="1" applyAlignment="1" applyProtection="1">
      <alignment horizontal="left" vertical="top"/>
      <protection locked="0"/>
    </xf>
    <xf numFmtId="49" fontId="7" fillId="4" borderId="14" xfId="0" quotePrefix="1" applyNumberFormat="1" applyFont="1" applyFill="1" applyBorder="1" applyAlignment="1" applyProtection="1">
      <alignment horizontal="left" vertical="center" wrapText="1"/>
      <protection locked="0"/>
    </xf>
    <xf numFmtId="49" fontId="0" fillId="4" borderId="15" xfId="0" applyNumberFormat="1" applyFill="1" applyBorder="1" applyAlignment="1" applyProtection="1">
      <alignment horizontal="left" vertical="center" wrapText="1"/>
      <protection locked="0"/>
    </xf>
    <xf numFmtId="49" fontId="0" fillId="4" borderId="16" xfId="0" applyNumberFormat="1" applyFill="1" applyBorder="1" applyAlignment="1" applyProtection="1">
      <alignment horizontal="left" vertical="center" wrapText="1"/>
      <protection locked="0"/>
    </xf>
    <xf numFmtId="0" fontId="7" fillId="0" borderId="0" xfId="0" applyFont="1" applyAlignment="1" applyProtection="1">
      <alignment horizontal="right" vertical="center"/>
      <protection hidden="1"/>
    </xf>
    <xf numFmtId="0" fontId="7" fillId="0" borderId="0" xfId="0" applyFont="1" applyAlignment="1" applyProtection="1">
      <alignment vertical="center"/>
      <protection hidden="1"/>
    </xf>
    <xf numFmtId="0" fontId="43" fillId="0" borderId="0" xfId="0" applyFont="1" applyAlignment="1" applyProtection="1">
      <alignment horizontal="center" vertical="center" wrapText="1"/>
      <protection hidden="1"/>
    </xf>
    <xf numFmtId="0" fontId="41" fillId="0" borderId="0" xfId="0" applyFont="1" applyAlignment="1">
      <alignment horizontal="center" wrapText="1"/>
    </xf>
    <xf numFmtId="0" fontId="44" fillId="0" borderId="0" xfId="0" applyFont="1" applyBorder="1" applyAlignment="1" applyProtection="1">
      <alignment horizontal="left" vertical="center" wrapText="1"/>
      <protection hidden="1"/>
    </xf>
    <xf numFmtId="0" fontId="45" fillId="0" borderId="0" xfId="0" applyFont="1" applyAlignment="1">
      <alignment wrapText="1"/>
    </xf>
    <xf numFmtId="0" fontId="15" fillId="0" borderId="0" xfId="0" applyFont="1" applyAlignment="1" applyProtection="1">
      <alignment vertical="top"/>
      <protection hidden="1"/>
    </xf>
    <xf numFmtId="0" fontId="7" fillId="0" borderId="0" xfId="0" applyFont="1" applyFill="1" applyBorder="1" applyAlignment="1" applyProtection="1">
      <alignment horizontal="left"/>
      <protection hidden="1"/>
    </xf>
    <xf numFmtId="0" fontId="7" fillId="0" borderId="0" xfId="0" applyFont="1" applyAlignment="1" applyProtection="1">
      <protection hidden="1"/>
    </xf>
    <xf numFmtId="0" fontId="8" fillId="0" borderId="0" xfId="0"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7" fillId="0" borderId="0" xfId="0" applyFont="1" applyAlignment="1" applyProtection="1">
      <alignment horizontal="left" vertical="top" wrapText="1"/>
      <protection hidden="1"/>
    </xf>
    <xf numFmtId="0" fontId="15" fillId="0" borderId="0" xfId="0" applyFont="1" applyAlignment="1" applyProtection="1">
      <alignment vertical="top" wrapText="1"/>
      <protection hidden="1"/>
    </xf>
    <xf numFmtId="0" fontId="7" fillId="0" borderId="0" xfId="0" applyFont="1" applyFill="1" applyBorder="1" applyAlignment="1" applyProtection="1">
      <alignment horizontal="left" vertical="top"/>
      <protection hidden="1"/>
    </xf>
    <xf numFmtId="0" fontId="0" fillId="0" borderId="0" xfId="0" applyAlignment="1" applyProtection="1">
      <alignment horizontal="left" vertical="top"/>
      <protection hidden="1"/>
    </xf>
    <xf numFmtId="0" fontId="0" fillId="0" borderId="0" xfId="0" applyAlignment="1" applyProtection="1">
      <alignment vertical="center"/>
      <protection hidden="1"/>
    </xf>
    <xf numFmtId="0" fontId="9" fillId="2" borderId="1" xfId="0" applyFont="1" applyFill="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7" fillId="0" borderId="0" xfId="0" applyFont="1" applyFill="1" applyBorder="1" applyAlignment="1" applyProtection="1">
      <alignment horizontal="left" vertical="center"/>
      <protection hidden="1"/>
    </xf>
    <xf numFmtId="0" fontId="0" fillId="0" borderId="0" xfId="0" applyAlignment="1" applyProtection="1">
      <alignment horizontal="left"/>
      <protection hidden="1"/>
    </xf>
    <xf numFmtId="0" fontId="46" fillId="0" borderId="0" xfId="0" applyFont="1" applyAlignment="1" applyProtection="1">
      <alignment horizontal="right" vertical="center"/>
      <protection hidden="1"/>
    </xf>
    <xf numFmtId="0" fontId="47" fillId="0" borderId="11" xfId="0" applyFont="1" applyBorder="1" applyAlignment="1">
      <alignment horizontal="right"/>
    </xf>
    <xf numFmtId="0" fontId="52" fillId="0" borderId="0" xfId="0" applyFont="1" applyBorder="1" applyAlignment="1" applyProtection="1">
      <alignment horizontal="right" vertical="center"/>
      <protection hidden="1"/>
    </xf>
    <xf numFmtId="0" fontId="1" fillId="0" borderId="0" xfId="0" applyFont="1" applyAlignment="1" applyProtection="1">
      <alignment vertical="center"/>
      <protection hidden="1"/>
    </xf>
    <xf numFmtId="0" fontId="20" fillId="0" borderId="0" xfId="0" quotePrefix="1" applyFont="1" applyBorder="1" applyAlignment="1" applyProtection="1">
      <alignment vertical="center"/>
      <protection hidden="1"/>
    </xf>
    <xf numFmtId="0" fontId="18" fillId="0" borderId="0" xfId="0" applyFont="1" applyBorder="1" applyAlignment="1" applyProtection="1">
      <alignment horizontal="left" vertical="top" wrapText="1"/>
      <protection hidden="1"/>
    </xf>
    <xf numFmtId="0" fontId="19" fillId="0" borderId="0" xfId="0" applyFont="1" applyAlignment="1" applyProtection="1">
      <alignment vertical="top" wrapText="1"/>
      <protection hidden="1"/>
    </xf>
    <xf numFmtId="0" fontId="19" fillId="0" borderId="0" xfId="0" applyFont="1" applyAlignment="1" applyProtection="1">
      <alignment wrapText="1"/>
      <protection hidden="1"/>
    </xf>
    <xf numFmtId="0" fontId="36" fillId="0" borderId="0" xfId="0" applyFont="1" applyBorder="1" applyAlignment="1" applyProtection="1">
      <alignment horizontal="right" vertical="center"/>
      <protection hidden="1"/>
    </xf>
    <xf numFmtId="0" fontId="37" fillId="0" borderId="0" xfId="0" applyFont="1" applyAlignment="1" applyProtection="1">
      <alignment vertical="center"/>
      <protection hidden="1"/>
    </xf>
    <xf numFmtId="0" fontId="1" fillId="0" borderId="0" xfId="0" applyFont="1" applyAlignment="1" applyProtection="1">
      <protection hidden="1"/>
    </xf>
    <xf numFmtId="0" fontId="26" fillId="0" borderId="0" xfId="0" applyFont="1" applyAlignment="1" applyProtection="1">
      <alignment horizontal="center" vertical="center" wrapText="1"/>
      <protection hidden="1"/>
    </xf>
    <xf numFmtId="0" fontId="0" fillId="0" borderId="0" xfId="0" applyAlignment="1">
      <alignment horizontal="left" vertical="top" wrapText="1"/>
    </xf>
    <xf numFmtId="0" fontId="0" fillId="0" borderId="0" xfId="0" applyAlignment="1" applyProtection="1">
      <alignment horizontal="left" vertical="top" wrapText="1"/>
      <protection hidden="1"/>
    </xf>
    <xf numFmtId="0" fontId="7" fillId="0" borderId="0" xfId="0" applyFont="1" applyFill="1"/>
    <xf numFmtId="0" fontId="17" fillId="0" borderId="0" xfId="0" applyFont="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0" fillId="0" borderId="0" xfId="0" applyAlignment="1" applyProtection="1">
      <alignment horizontal="left" vertical="center"/>
      <protection hidden="1"/>
    </xf>
  </cellXfs>
  <cellStyles count="2">
    <cellStyle name="Hyperlink" xfId="1" builtinId="8"/>
    <cellStyle name="Standaard" xfId="0" builtinId="0"/>
  </cellStyles>
  <dxfs count="21">
    <dxf>
      <font>
        <b val="0"/>
        <i/>
        <color rgb="FFFF0000"/>
      </font>
      <fill>
        <patternFill>
          <bgColor rgb="FFFFFF00"/>
        </patternFill>
      </fill>
    </dxf>
    <dxf>
      <font>
        <b val="0"/>
        <i/>
        <color rgb="FFFF0000"/>
      </font>
      <fill>
        <patternFill>
          <bgColor rgb="FFFFFF00"/>
        </patternFill>
      </fill>
    </dxf>
    <dxf>
      <font>
        <b val="0"/>
        <i/>
        <color rgb="FFFF0000"/>
      </font>
      <fill>
        <patternFill>
          <bgColor rgb="FFFFFF00"/>
        </patternFill>
      </fill>
    </dxf>
    <dxf>
      <font>
        <b val="0"/>
        <i/>
        <color rgb="FFFF0000"/>
      </font>
      <fill>
        <patternFill>
          <bgColor rgb="FFFFFF00"/>
        </patternFill>
      </fill>
    </dxf>
    <dxf>
      <font>
        <b val="0"/>
        <i/>
        <color rgb="FFFF0000"/>
      </font>
      <fill>
        <patternFill>
          <bgColor rgb="FFFFFF00"/>
        </patternFill>
      </fill>
    </dxf>
    <dxf>
      <font>
        <b val="0"/>
        <i/>
        <color rgb="FFFF0000"/>
      </font>
      <fill>
        <patternFill>
          <bgColor rgb="FFFFFF00"/>
        </patternFill>
      </fill>
    </dxf>
    <dxf>
      <font>
        <b val="0"/>
        <i/>
        <color rgb="FFFF0000"/>
      </font>
      <fill>
        <patternFill>
          <bgColor rgb="FFFFFF00"/>
        </patternFill>
      </fill>
    </dxf>
    <dxf>
      <font>
        <b val="0"/>
        <i val="0"/>
        <color rgb="FFFF0000"/>
      </font>
    </dxf>
    <dxf>
      <font>
        <b/>
        <i val="0"/>
        <color rgb="FFFF0000"/>
      </font>
    </dxf>
    <dxf>
      <fill>
        <patternFill>
          <bgColor rgb="FFFFFF00"/>
        </patternFill>
      </fill>
    </dxf>
    <dxf>
      <font>
        <b/>
        <i val="0"/>
        <color rgb="FFFF0000"/>
      </font>
    </dxf>
    <dxf>
      <font>
        <b/>
        <i val="0"/>
        <color rgb="FFFF0000"/>
      </font>
      <fill>
        <patternFill patternType="none">
          <bgColor auto="1"/>
        </patternFill>
      </fill>
    </dxf>
    <dxf>
      <fill>
        <patternFill>
          <bgColor rgb="FFFFFF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color rgb="FF00B05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mailto:meelooptraject.ahovoks@vlaanderen.be" TargetMode="External"/><Relationship Id="rId7" Type="http://schemas.openxmlformats.org/officeDocument/2006/relationships/printerSettings" Target="../printerSettings/printerSettings19.bin"/><Relationship Id="rId2" Type="http://schemas.openxmlformats.org/officeDocument/2006/relationships/hyperlink" Target="mailto:meelooptraject.agodi@ond.vlaanderen.be" TargetMode="External"/><Relationship Id="rId1" Type="http://schemas.openxmlformats.org/officeDocument/2006/relationships/hyperlink" Target="mailto:meelooptraject.agodi@vlaanderen.be" TargetMode="External"/><Relationship Id="rId6" Type="http://schemas.openxmlformats.org/officeDocument/2006/relationships/hyperlink" Target="mailto:meelooptraject.agodi@vlaanderen.be" TargetMode="External"/><Relationship Id="rId5" Type="http://schemas.openxmlformats.org/officeDocument/2006/relationships/hyperlink" Target="mailto:meelooptraject.agodi@vlaanderen.be" TargetMode="External"/><Relationship Id="rId4" Type="http://schemas.openxmlformats.org/officeDocument/2006/relationships/hyperlink" Target="mailto:meelooptraject.ahovoks@vlaanderen.be"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dpo.agodi@ond.vlaanderen.be." TargetMode="External"/><Relationship Id="rId7" Type="http://schemas.openxmlformats.org/officeDocument/2006/relationships/hyperlink" Target="https://www.onderwijs.vlaanderen.be/sites/default/files/atoms/files/Privacyverklaring%20AHOVOKS_0.pdf" TargetMode="External"/><Relationship Id="rId2" Type="http://schemas.openxmlformats.org/officeDocument/2006/relationships/hyperlink" Target="mailto:ict.samenwerkingsplatform@ond.vlaanderen.be" TargetMode="External"/><Relationship Id="rId1" Type="http://schemas.openxmlformats.org/officeDocument/2006/relationships/hyperlink" Target="mailto:xxx@ond.vlaanderen.be." TargetMode="External"/><Relationship Id="rId6" Type="http://schemas.openxmlformats.org/officeDocument/2006/relationships/hyperlink" Target="https://www.onderwijs.vlaanderen.be/sites/default/files/atoms/files/Privacyverklaring%20AHOVOKS_0.pdf." TargetMode="External"/><Relationship Id="rId5" Type="http://schemas.openxmlformats.org/officeDocument/2006/relationships/hyperlink" Target="http://www.agodi.be/over-ons/privacyverklaring" TargetMode="External"/><Relationship Id="rId4" Type="http://schemas.openxmlformats.org/officeDocument/2006/relationships/hyperlink" Target="mailto:dpo.agodi@ond.vlaanderen.be" TargetMode="External"/><Relationship Id="rId9"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DE6B8-DDB3-4EE0-98B1-DD6BFD8D2C1A}">
  <dimension ref="A1:H1433"/>
  <sheetViews>
    <sheetView workbookViewId="0">
      <pane xSplit="1" ySplit="1" topLeftCell="B2" activePane="bottomRight" state="frozen"/>
      <selection pane="topRight" activeCell="B1" sqref="B1"/>
      <selection pane="bottomLeft" activeCell="A2" sqref="A2"/>
      <selection pane="bottomRight" activeCell="A2" sqref="A2"/>
    </sheetView>
  </sheetViews>
  <sheetFormatPr defaultRowHeight="13.2" x14ac:dyDescent="0.25"/>
  <cols>
    <col min="1" max="1" width="9.5546875" bestFit="1" customWidth="1"/>
    <col min="2" max="2" width="54.5546875" bestFit="1" customWidth="1"/>
    <col min="3" max="3" width="35.33203125" bestFit="1" customWidth="1"/>
    <col min="4" max="4" width="12.109375" bestFit="1" customWidth="1"/>
    <col min="5" max="5" width="26.109375" bestFit="1" customWidth="1"/>
    <col min="6" max="6" width="13.44140625" bestFit="1" customWidth="1"/>
    <col min="7" max="7" width="47.109375" bestFit="1" customWidth="1"/>
    <col min="8" max="8" width="16" bestFit="1" customWidth="1"/>
  </cols>
  <sheetData>
    <row r="1" spans="1:8" ht="14.4" x14ac:dyDescent="0.25">
      <c r="A1" s="50" t="s">
        <v>20590</v>
      </c>
      <c r="B1" s="50" t="s">
        <v>17165</v>
      </c>
      <c r="C1" s="50" t="s">
        <v>884</v>
      </c>
      <c r="D1" s="50" t="s">
        <v>885</v>
      </c>
      <c r="E1" s="50" t="s">
        <v>886</v>
      </c>
      <c r="F1" s="50" t="s">
        <v>887</v>
      </c>
      <c r="G1" s="50" t="s">
        <v>7572</v>
      </c>
      <c r="H1" s="119" t="s">
        <v>21923</v>
      </c>
    </row>
    <row r="2" spans="1:8" ht="14.4" x14ac:dyDescent="0.25">
      <c r="A2" s="51">
        <v>53223</v>
      </c>
      <c r="B2" s="52" t="s">
        <v>17166</v>
      </c>
      <c r="C2" s="52" t="s">
        <v>3931</v>
      </c>
      <c r="D2" s="51">
        <v>3600</v>
      </c>
      <c r="E2" s="52" t="s">
        <v>96</v>
      </c>
      <c r="F2" s="52" t="s">
        <v>17167</v>
      </c>
      <c r="G2" s="52" t="s">
        <v>17168</v>
      </c>
    </row>
    <row r="3" spans="1:8" ht="14.4" x14ac:dyDescent="0.25">
      <c r="A3" s="51">
        <v>53231</v>
      </c>
      <c r="B3" s="52" t="s">
        <v>17169</v>
      </c>
      <c r="C3" s="52" t="s">
        <v>17170</v>
      </c>
      <c r="D3" s="51">
        <v>3660</v>
      </c>
      <c r="E3" s="52" t="s">
        <v>817</v>
      </c>
      <c r="F3" s="52" t="s">
        <v>17171</v>
      </c>
      <c r="G3" s="52" t="s">
        <v>17172</v>
      </c>
    </row>
    <row r="4" spans="1:8" ht="14.4" x14ac:dyDescent="0.25">
      <c r="A4" s="51">
        <v>53249</v>
      </c>
      <c r="B4" s="52" t="s">
        <v>20591</v>
      </c>
      <c r="C4" s="52" t="s">
        <v>20592</v>
      </c>
      <c r="D4" s="51">
        <v>8300</v>
      </c>
      <c r="E4" s="52" t="s">
        <v>1421</v>
      </c>
      <c r="F4" s="52" t="s">
        <v>20593</v>
      </c>
      <c r="G4" s="52" t="s">
        <v>7571</v>
      </c>
    </row>
    <row r="5" spans="1:8" ht="14.4" x14ac:dyDescent="0.25">
      <c r="A5" s="51">
        <v>53264</v>
      </c>
      <c r="B5" s="52" t="s">
        <v>20594</v>
      </c>
      <c r="C5" s="52" t="s">
        <v>3160</v>
      </c>
      <c r="D5" s="51">
        <v>2870</v>
      </c>
      <c r="E5" s="52" t="s">
        <v>3161</v>
      </c>
      <c r="F5" s="52" t="s">
        <v>3162</v>
      </c>
      <c r="G5" s="52" t="s">
        <v>20595</v>
      </c>
    </row>
    <row r="6" spans="1:8" ht="14.4" x14ac:dyDescent="0.25">
      <c r="A6" s="51">
        <v>53281</v>
      </c>
      <c r="B6" s="52" t="s">
        <v>20596</v>
      </c>
      <c r="C6" s="52" t="s">
        <v>20597</v>
      </c>
      <c r="D6" s="51">
        <v>3001</v>
      </c>
      <c r="E6" s="52" t="s">
        <v>434</v>
      </c>
      <c r="F6" s="52" t="s">
        <v>20598</v>
      </c>
      <c r="G6" s="52" t="s">
        <v>20599</v>
      </c>
    </row>
    <row r="7" spans="1:8" ht="14.4" x14ac:dyDescent="0.25">
      <c r="A7" s="51">
        <v>53629</v>
      </c>
      <c r="B7" s="52" t="s">
        <v>17173</v>
      </c>
      <c r="C7" s="52" t="s">
        <v>3712</v>
      </c>
      <c r="D7" s="51">
        <v>3300</v>
      </c>
      <c r="E7" s="52" t="s">
        <v>311</v>
      </c>
      <c r="F7" s="52" t="s">
        <v>3714</v>
      </c>
      <c r="G7" s="52" t="s">
        <v>9682</v>
      </c>
    </row>
    <row r="8" spans="1:8" ht="14.4" x14ac:dyDescent="0.25">
      <c r="A8" s="51">
        <v>53637</v>
      </c>
      <c r="B8" s="52" t="s">
        <v>17174</v>
      </c>
      <c r="C8" s="52" t="s">
        <v>5012</v>
      </c>
      <c r="D8" s="51">
        <v>8920</v>
      </c>
      <c r="E8" s="52" t="s">
        <v>688</v>
      </c>
      <c r="F8" s="52" t="s">
        <v>5013</v>
      </c>
      <c r="G8" s="52" t="s">
        <v>17175</v>
      </c>
    </row>
    <row r="9" spans="1:8" ht="14.4" x14ac:dyDescent="0.25">
      <c r="A9" s="51">
        <v>53652</v>
      </c>
      <c r="B9" s="52" t="s">
        <v>17176</v>
      </c>
      <c r="C9" s="52" t="s">
        <v>17177</v>
      </c>
      <c r="D9" s="51">
        <v>8780</v>
      </c>
      <c r="E9" s="52" t="s">
        <v>478</v>
      </c>
      <c r="F9" s="52" t="s">
        <v>17178</v>
      </c>
      <c r="G9" s="52" t="s">
        <v>17179</v>
      </c>
    </row>
    <row r="10" spans="1:8" ht="14.4" x14ac:dyDescent="0.25">
      <c r="A10" s="51">
        <v>53678</v>
      </c>
      <c r="B10" s="52" t="s">
        <v>20600</v>
      </c>
      <c r="C10" s="52" t="s">
        <v>20601</v>
      </c>
      <c r="D10" s="51">
        <v>1210</v>
      </c>
      <c r="E10" s="52" t="s">
        <v>1833</v>
      </c>
      <c r="F10" s="52" t="s">
        <v>7571</v>
      </c>
      <c r="G10" s="52" t="s">
        <v>7571</v>
      </c>
    </row>
    <row r="11" spans="1:8" ht="14.4" x14ac:dyDescent="0.25">
      <c r="A11" s="51">
        <v>53702</v>
      </c>
      <c r="B11" s="52" t="s">
        <v>20602</v>
      </c>
      <c r="C11" s="52" t="s">
        <v>6506</v>
      </c>
      <c r="D11" s="51">
        <v>9660</v>
      </c>
      <c r="E11" s="52" t="s">
        <v>1672</v>
      </c>
      <c r="F11" s="52" t="s">
        <v>7571</v>
      </c>
      <c r="G11" s="52" t="s">
        <v>7571</v>
      </c>
    </row>
    <row r="12" spans="1:8" ht="14.4" x14ac:dyDescent="0.25">
      <c r="A12" s="51">
        <v>53711</v>
      </c>
      <c r="B12" s="52" t="s">
        <v>17180</v>
      </c>
      <c r="C12" s="52" t="s">
        <v>17181</v>
      </c>
      <c r="D12" s="51">
        <v>9500</v>
      </c>
      <c r="E12" s="52" t="s">
        <v>229</v>
      </c>
      <c r="F12" s="52" t="s">
        <v>230</v>
      </c>
      <c r="G12" s="52" t="s">
        <v>7571</v>
      </c>
    </row>
    <row r="13" spans="1:8" ht="14.4" x14ac:dyDescent="0.25">
      <c r="A13" s="51">
        <v>53819</v>
      </c>
      <c r="B13" s="52" t="s">
        <v>17182</v>
      </c>
      <c r="C13" s="52" t="s">
        <v>8561</v>
      </c>
      <c r="D13" s="51">
        <v>3550</v>
      </c>
      <c r="E13" s="52" t="s">
        <v>217</v>
      </c>
      <c r="F13" s="52" t="s">
        <v>7571</v>
      </c>
      <c r="G13" s="52" t="s">
        <v>17183</v>
      </c>
    </row>
    <row r="14" spans="1:8" ht="14.4" x14ac:dyDescent="0.25">
      <c r="A14" s="51">
        <v>53827</v>
      </c>
      <c r="B14" s="52" t="s">
        <v>17184</v>
      </c>
      <c r="C14" s="52" t="s">
        <v>11093</v>
      </c>
      <c r="D14" s="51">
        <v>8790</v>
      </c>
      <c r="E14" s="52" t="s">
        <v>268</v>
      </c>
      <c r="F14" s="52" t="s">
        <v>11940</v>
      </c>
      <c r="G14" s="52" t="s">
        <v>7571</v>
      </c>
    </row>
    <row r="15" spans="1:8" ht="14.4" x14ac:dyDescent="0.25">
      <c r="A15" s="51">
        <v>53835</v>
      </c>
      <c r="B15" s="52" t="s">
        <v>17185</v>
      </c>
      <c r="C15" s="52" t="s">
        <v>5355</v>
      </c>
      <c r="D15" s="51">
        <v>9090</v>
      </c>
      <c r="E15" s="52" t="s">
        <v>351</v>
      </c>
      <c r="F15" s="52" t="s">
        <v>5356</v>
      </c>
      <c r="G15" s="52" t="s">
        <v>17186</v>
      </c>
    </row>
    <row r="16" spans="1:8" ht="14.4" x14ac:dyDescent="0.25">
      <c r="A16" s="51">
        <v>53843</v>
      </c>
      <c r="B16" s="52" t="s">
        <v>17187</v>
      </c>
      <c r="C16" s="52" t="s">
        <v>6712</v>
      </c>
      <c r="D16" s="51">
        <v>9500</v>
      </c>
      <c r="E16" s="52" t="s">
        <v>229</v>
      </c>
      <c r="F16" s="52" t="s">
        <v>12008</v>
      </c>
      <c r="G16" s="52" t="s">
        <v>17188</v>
      </c>
    </row>
    <row r="17" spans="1:7" ht="14.4" x14ac:dyDescent="0.25">
      <c r="A17" s="51">
        <v>53926</v>
      </c>
      <c r="B17" s="52" t="s">
        <v>17189</v>
      </c>
      <c r="C17" s="52" t="s">
        <v>4589</v>
      </c>
      <c r="D17" s="51">
        <v>8420</v>
      </c>
      <c r="E17" s="52" t="s">
        <v>16</v>
      </c>
      <c r="F17" s="52" t="s">
        <v>627</v>
      </c>
      <c r="G17" s="52" t="s">
        <v>8361</v>
      </c>
    </row>
    <row r="18" spans="1:7" ht="14.4" x14ac:dyDescent="0.25">
      <c r="A18" s="51">
        <v>53991</v>
      </c>
      <c r="B18" s="52" t="s">
        <v>20603</v>
      </c>
      <c r="C18" s="52" t="s">
        <v>2876</v>
      </c>
      <c r="D18" s="51">
        <v>2440</v>
      </c>
      <c r="E18" s="52" t="s">
        <v>122</v>
      </c>
      <c r="F18" s="52" t="s">
        <v>422</v>
      </c>
      <c r="G18" s="52" t="s">
        <v>20604</v>
      </c>
    </row>
    <row r="19" spans="1:7" ht="14.4" x14ac:dyDescent="0.25">
      <c r="A19" s="51">
        <v>54007</v>
      </c>
      <c r="B19" s="52" t="s">
        <v>17190</v>
      </c>
      <c r="C19" s="52" t="s">
        <v>6284</v>
      </c>
      <c r="D19" s="51">
        <v>2440</v>
      </c>
      <c r="E19" s="52" t="s">
        <v>122</v>
      </c>
      <c r="F19" s="52" t="s">
        <v>6285</v>
      </c>
      <c r="G19" s="52" t="s">
        <v>10491</v>
      </c>
    </row>
    <row r="20" spans="1:7" ht="14.4" x14ac:dyDescent="0.25">
      <c r="A20" s="51">
        <v>54461</v>
      </c>
      <c r="B20" s="52" t="s">
        <v>20605</v>
      </c>
      <c r="C20" s="52" t="s">
        <v>4473</v>
      </c>
      <c r="D20" s="51">
        <v>8480</v>
      </c>
      <c r="E20" s="52" t="s">
        <v>215</v>
      </c>
      <c r="F20" s="52" t="s">
        <v>216</v>
      </c>
      <c r="G20" s="52" t="s">
        <v>7571</v>
      </c>
    </row>
    <row r="21" spans="1:7" ht="14.4" x14ac:dyDescent="0.25">
      <c r="A21" s="51">
        <v>54502</v>
      </c>
      <c r="B21" s="52" t="s">
        <v>20606</v>
      </c>
      <c r="C21" s="52" t="s">
        <v>3370</v>
      </c>
      <c r="D21" s="51">
        <v>2580</v>
      </c>
      <c r="E21" s="52" t="s">
        <v>420</v>
      </c>
      <c r="F21" s="52" t="s">
        <v>3371</v>
      </c>
      <c r="G21" s="52" t="s">
        <v>9572</v>
      </c>
    </row>
    <row r="22" spans="1:7" ht="14.4" x14ac:dyDescent="0.25">
      <c r="A22" s="51">
        <v>54511</v>
      </c>
      <c r="B22" s="52" t="s">
        <v>17191</v>
      </c>
      <c r="C22" s="52" t="s">
        <v>17192</v>
      </c>
      <c r="D22" s="51">
        <v>3700</v>
      </c>
      <c r="E22" s="52" t="s">
        <v>105</v>
      </c>
      <c r="F22" s="52" t="s">
        <v>6040</v>
      </c>
      <c r="G22" s="52" t="s">
        <v>17193</v>
      </c>
    </row>
    <row r="23" spans="1:7" ht="14.4" x14ac:dyDescent="0.25">
      <c r="A23" s="51">
        <v>54536</v>
      </c>
      <c r="B23" s="52" t="s">
        <v>20607</v>
      </c>
      <c r="C23" s="52" t="s">
        <v>4876</v>
      </c>
      <c r="D23" s="51">
        <v>8720</v>
      </c>
      <c r="E23" s="52" t="s">
        <v>4985</v>
      </c>
      <c r="F23" s="52" t="s">
        <v>4878</v>
      </c>
      <c r="G23" s="52" t="s">
        <v>10059</v>
      </c>
    </row>
    <row r="24" spans="1:7" ht="14.4" x14ac:dyDescent="0.25">
      <c r="A24" s="51">
        <v>54544</v>
      </c>
      <c r="B24" s="52" t="s">
        <v>20608</v>
      </c>
      <c r="C24" s="52" t="s">
        <v>20609</v>
      </c>
      <c r="D24" s="51">
        <v>3910</v>
      </c>
      <c r="E24" s="52" t="s">
        <v>840</v>
      </c>
      <c r="F24" s="52" t="s">
        <v>7571</v>
      </c>
      <c r="G24" s="52" t="s">
        <v>19871</v>
      </c>
    </row>
    <row r="25" spans="1:7" ht="14.4" x14ac:dyDescent="0.25">
      <c r="A25" s="51">
        <v>54601</v>
      </c>
      <c r="B25" s="52" t="s">
        <v>17194</v>
      </c>
      <c r="C25" s="52" t="s">
        <v>7024</v>
      </c>
      <c r="D25" s="51">
        <v>9300</v>
      </c>
      <c r="E25" s="52" t="s">
        <v>639</v>
      </c>
      <c r="F25" s="52" t="s">
        <v>7025</v>
      </c>
      <c r="G25" s="52" t="s">
        <v>14150</v>
      </c>
    </row>
    <row r="26" spans="1:7" ht="14.4" x14ac:dyDescent="0.25">
      <c r="A26" s="51">
        <v>54643</v>
      </c>
      <c r="B26" s="52" t="s">
        <v>17195</v>
      </c>
      <c r="C26" s="52" t="s">
        <v>5522</v>
      </c>
      <c r="D26" s="51">
        <v>9570</v>
      </c>
      <c r="E26" s="52" t="s">
        <v>17196</v>
      </c>
      <c r="F26" s="52" t="s">
        <v>7571</v>
      </c>
      <c r="G26" s="52" t="s">
        <v>10280</v>
      </c>
    </row>
    <row r="27" spans="1:7" ht="14.4" x14ac:dyDescent="0.25">
      <c r="A27" s="51">
        <v>54651</v>
      </c>
      <c r="B27" s="52" t="s">
        <v>20610</v>
      </c>
      <c r="C27" s="52" t="s">
        <v>5646</v>
      </c>
      <c r="D27" s="51">
        <v>9840</v>
      </c>
      <c r="E27" s="52" t="s">
        <v>5647</v>
      </c>
      <c r="F27" s="52" t="s">
        <v>5648</v>
      </c>
      <c r="G27" s="52" t="s">
        <v>10311</v>
      </c>
    </row>
    <row r="28" spans="1:7" ht="14.4" x14ac:dyDescent="0.25">
      <c r="A28" s="51">
        <v>54718</v>
      </c>
      <c r="B28" s="52" t="s">
        <v>17197</v>
      </c>
      <c r="C28" s="52" t="s">
        <v>2268</v>
      </c>
      <c r="D28" s="51">
        <v>1933</v>
      </c>
      <c r="E28" s="52" t="s">
        <v>2269</v>
      </c>
      <c r="F28" s="52" t="s">
        <v>7571</v>
      </c>
      <c r="G28" s="52" t="s">
        <v>7571</v>
      </c>
    </row>
    <row r="29" spans="1:7" ht="14.4" x14ac:dyDescent="0.25">
      <c r="A29" s="51">
        <v>54734</v>
      </c>
      <c r="B29" s="52" t="s">
        <v>20611</v>
      </c>
      <c r="C29" s="52" t="s">
        <v>3154</v>
      </c>
      <c r="D29" s="51">
        <v>2870</v>
      </c>
      <c r="E29" s="52" t="s">
        <v>831</v>
      </c>
      <c r="F29" s="52" t="s">
        <v>3155</v>
      </c>
      <c r="G29" s="52" t="s">
        <v>20612</v>
      </c>
    </row>
    <row r="30" spans="1:7" ht="14.4" x14ac:dyDescent="0.25">
      <c r="A30" s="51">
        <v>54759</v>
      </c>
      <c r="B30" s="52" t="s">
        <v>20613</v>
      </c>
      <c r="C30" s="52" t="s">
        <v>2604</v>
      </c>
      <c r="D30" s="51">
        <v>2980</v>
      </c>
      <c r="E30" s="52" t="s">
        <v>177</v>
      </c>
      <c r="F30" s="52" t="s">
        <v>7571</v>
      </c>
      <c r="G30" s="52" t="s">
        <v>7571</v>
      </c>
    </row>
    <row r="31" spans="1:7" ht="14.4" x14ac:dyDescent="0.25">
      <c r="A31" s="51">
        <v>54767</v>
      </c>
      <c r="B31" s="52" t="s">
        <v>17198</v>
      </c>
      <c r="C31" s="52" t="s">
        <v>2942</v>
      </c>
      <c r="D31" s="51">
        <v>2500</v>
      </c>
      <c r="E31" s="52" t="s">
        <v>429</v>
      </c>
      <c r="F31" s="52" t="s">
        <v>2943</v>
      </c>
      <c r="G31" s="52" t="s">
        <v>7571</v>
      </c>
    </row>
    <row r="32" spans="1:7" ht="14.4" x14ac:dyDescent="0.25">
      <c r="A32" s="51">
        <v>54791</v>
      </c>
      <c r="B32" s="52" t="s">
        <v>20614</v>
      </c>
      <c r="C32" s="52" t="s">
        <v>3180</v>
      </c>
      <c r="D32" s="51">
        <v>2880</v>
      </c>
      <c r="E32" s="52" t="s">
        <v>675</v>
      </c>
      <c r="F32" s="52" t="s">
        <v>676</v>
      </c>
      <c r="G32" s="52" t="s">
        <v>20615</v>
      </c>
    </row>
    <row r="33" spans="1:7" ht="14.4" x14ac:dyDescent="0.25">
      <c r="A33" s="51">
        <v>54825</v>
      </c>
      <c r="B33" s="52" t="s">
        <v>20616</v>
      </c>
      <c r="C33" s="52" t="s">
        <v>4256</v>
      </c>
      <c r="D33" s="51">
        <v>3560</v>
      </c>
      <c r="E33" s="52" t="s">
        <v>102</v>
      </c>
      <c r="F33" s="52" t="s">
        <v>4257</v>
      </c>
      <c r="G33" s="52" t="s">
        <v>20617</v>
      </c>
    </row>
    <row r="34" spans="1:7" ht="14.4" x14ac:dyDescent="0.25">
      <c r="A34" s="51">
        <v>54833</v>
      </c>
      <c r="B34" s="52" t="s">
        <v>17199</v>
      </c>
      <c r="C34" s="52" t="s">
        <v>1168</v>
      </c>
      <c r="D34" s="51">
        <v>3680</v>
      </c>
      <c r="E34" s="52" t="s">
        <v>4020</v>
      </c>
      <c r="F34" s="52" t="s">
        <v>17200</v>
      </c>
      <c r="G34" s="52" t="s">
        <v>17201</v>
      </c>
    </row>
    <row r="35" spans="1:7" ht="14.4" x14ac:dyDescent="0.25">
      <c r="A35" s="51">
        <v>55038</v>
      </c>
      <c r="B35" s="52" t="s">
        <v>17202</v>
      </c>
      <c r="C35" s="52" t="s">
        <v>5506</v>
      </c>
      <c r="D35" s="51">
        <v>9420</v>
      </c>
      <c r="E35" s="52" t="s">
        <v>5507</v>
      </c>
      <c r="F35" s="52" t="s">
        <v>5508</v>
      </c>
      <c r="G35" s="52" t="s">
        <v>7571</v>
      </c>
    </row>
    <row r="36" spans="1:7" ht="14.4" x14ac:dyDescent="0.25">
      <c r="A36" s="51">
        <v>55046</v>
      </c>
      <c r="B36" s="52" t="s">
        <v>20618</v>
      </c>
      <c r="C36" s="52" t="s">
        <v>20619</v>
      </c>
      <c r="D36" s="51">
        <v>8000</v>
      </c>
      <c r="E36" s="52" t="s">
        <v>273</v>
      </c>
      <c r="F36" s="52" t="s">
        <v>7571</v>
      </c>
      <c r="G36" s="52" t="s">
        <v>7571</v>
      </c>
    </row>
    <row r="37" spans="1:7" ht="14.4" x14ac:dyDescent="0.25">
      <c r="A37" s="51">
        <v>55053</v>
      </c>
      <c r="B37" s="52" t="s">
        <v>17203</v>
      </c>
      <c r="C37" s="52" t="s">
        <v>1914</v>
      </c>
      <c r="D37" s="51">
        <v>1080</v>
      </c>
      <c r="E37" s="52" t="s">
        <v>146</v>
      </c>
      <c r="F37" s="52" t="s">
        <v>1915</v>
      </c>
      <c r="G37" s="52" t="s">
        <v>17204</v>
      </c>
    </row>
    <row r="38" spans="1:7" ht="14.4" x14ac:dyDescent="0.25">
      <c r="A38" s="51">
        <v>55087</v>
      </c>
      <c r="B38" s="52" t="s">
        <v>17205</v>
      </c>
      <c r="C38" s="52" t="s">
        <v>1962</v>
      </c>
      <c r="D38" s="51">
        <v>1180</v>
      </c>
      <c r="E38" s="52" t="s">
        <v>437</v>
      </c>
      <c r="F38" s="52" t="s">
        <v>438</v>
      </c>
      <c r="G38" s="52" t="s">
        <v>13901</v>
      </c>
    </row>
    <row r="39" spans="1:7" ht="14.4" x14ac:dyDescent="0.25">
      <c r="A39" s="51">
        <v>55111</v>
      </c>
      <c r="B39" s="52" t="s">
        <v>20620</v>
      </c>
      <c r="C39" s="52" t="s">
        <v>3471</v>
      </c>
      <c r="D39" s="51">
        <v>3001</v>
      </c>
      <c r="E39" s="52" t="s">
        <v>434</v>
      </c>
      <c r="F39" s="52" t="s">
        <v>17207</v>
      </c>
      <c r="G39" s="52" t="s">
        <v>20621</v>
      </c>
    </row>
    <row r="40" spans="1:7" ht="14.4" x14ac:dyDescent="0.25">
      <c r="A40" s="51">
        <v>55129</v>
      </c>
      <c r="B40" s="52" t="s">
        <v>17206</v>
      </c>
      <c r="C40" s="52" t="s">
        <v>3471</v>
      </c>
      <c r="D40" s="51">
        <v>3001</v>
      </c>
      <c r="E40" s="52" t="s">
        <v>434</v>
      </c>
      <c r="F40" s="52" t="s">
        <v>17207</v>
      </c>
      <c r="G40" s="52" t="s">
        <v>8050</v>
      </c>
    </row>
    <row r="41" spans="1:7" ht="14.4" x14ac:dyDescent="0.25">
      <c r="A41" s="51">
        <v>55137</v>
      </c>
      <c r="B41" s="52" t="s">
        <v>17208</v>
      </c>
      <c r="C41" s="52" t="s">
        <v>3471</v>
      </c>
      <c r="D41" s="51">
        <v>3001</v>
      </c>
      <c r="E41" s="52" t="s">
        <v>434</v>
      </c>
      <c r="F41" s="52" t="s">
        <v>17207</v>
      </c>
      <c r="G41" s="52" t="s">
        <v>17209</v>
      </c>
    </row>
    <row r="42" spans="1:7" ht="14.4" x14ac:dyDescent="0.25">
      <c r="A42" s="51">
        <v>55145</v>
      </c>
      <c r="B42" s="52" t="s">
        <v>17210</v>
      </c>
      <c r="C42" s="52" t="s">
        <v>3906</v>
      </c>
      <c r="D42" s="51">
        <v>3900</v>
      </c>
      <c r="E42" s="52" t="s">
        <v>840</v>
      </c>
      <c r="F42" s="52" t="s">
        <v>214</v>
      </c>
      <c r="G42" s="52" t="s">
        <v>17211</v>
      </c>
    </row>
    <row r="43" spans="1:7" ht="14.4" x14ac:dyDescent="0.25">
      <c r="A43" s="51">
        <v>55152</v>
      </c>
      <c r="B43" s="52" t="s">
        <v>17212</v>
      </c>
      <c r="C43" s="52" t="s">
        <v>4049</v>
      </c>
      <c r="D43" s="51">
        <v>3960</v>
      </c>
      <c r="E43" s="52" t="s">
        <v>614</v>
      </c>
      <c r="F43" s="52" t="s">
        <v>4050</v>
      </c>
      <c r="G43" s="52" t="s">
        <v>7571</v>
      </c>
    </row>
    <row r="44" spans="1:7" ht="14.4" x14ac:dyDescent="0.25">
      <c r="A44" s="51">
        <v>55228</v>
      </c>
      <c r="B44" s="52" t="s">
        <v>17213</v>
      </c>
      <c r="C44" s="52" t="s">
        <v>6936</v>
      </c>
      <c r="D44" s="51">
        <v>8020</v>
      </c>
      <c r="E44" s="52" t="s">
        <v>314</v>
      </c>
      <c r="F44" s="52" t="s">
        <v>498</v>
      </c>
      <c r="G44" s="52" t="s">
        <v>8385</v>
      </c>
    </row>
    <row r="45" spans="1:7" ht="14.4" x14ac:dyDescent="0.25">
      <c r="A45" s="51">
        <v>55236</v>
      </c>
      <c r="B45" s="52" t="s">
        <v>20622</v>
      </c>
      <c r="C45" s="52" t="s">
        <v>8678</v>
      </c>
      <c r="D45" s="51">
        <v>8680</v>
      </c>
      <c r="E45" s="52" t="s">
        <v>212</v>
      </c>
      <c r="F45" s="52" t="s">
        <v>20623</v>
      </c>
      <c r="G45" s="52" t="s">
        <v>20624</v>
      </c>
    </row>
    <row r="46" spans="1:7" ht="14.4" x14ac:dyDescent="0.25">
      <c r="A46" s="51">
        <v>55269</v>
      </c>
      <c r="B46" s="52" t="s">
        <v>20625</v>
      </c>
      <c r="C46" s="52" t="s">
        <v>3089</v>
      </c>
      <c r="D46" s="51">
        <v>2620</v>
      </c>
      <c r="E46" s="52" t="s">
        <v>3090</v>
      </c>
      <c r="F46" s="52" t="s">
        <v>3091</v>
      </c>
      <c r="G46" s="52" t="s">
        <v>20626</v>
      </c>
    </row>
    <row r="47" spans="1:7" ht="14.4" x14ac:dyDescent="0.25">
      <c r="A47" s="51">
        <v>55277</v>
      </c>
      <c r="B47" s="52" t="s">
        <v>20627</v>
      </c>
      <c r="C47" s="52" t="s">
        <v>6218</v>
      </c>
      <c r="D47" s="51">
        <v>9620</v>
      </c>
      <c r="E47" s="52" t="s">
        <v>289</v>
      </c>
      <c r="F47" s="52" t="s">
        <v>7571</v>
      </c>
      <c r="G47" s="52" t="s">
        <v>20628</v>
      </c>
    </row>
    <row r="48" spans="1:7" ht="14.4" x14ac:dyDescent="0.25">
      <c r="A48" s="51">
        <v>55285</v>
      </c>
      <c r="B48" s="52" t="s">
        <v>17214</v>
      </c>
      <c r="C48" s="52" t="s">
        <v>17215</v>
      </c>
      <c r="D48" s="51">
        <v>3950</v>
      </c>
      <c r="E48" s="52" t="s">
        <v>108</v>
      </c>
      <c r="F48" s="52" t="s">
        <v>17216</v>
      </c>
      <c r="G48" s="52" t="s">
        <v>17217</v>
      </c>
    </row>
    <row r="49" spans="1:7" ht="14.4" x14ac:dyDescent="0.25">
      <c r="A49" s="51">
        <v>55293</v>
      </c>
      <c r="B49" s="52" t="s">
        <v>17218</v>
      </c>
      <c r="C49" s="52" t="s">
        <v>17219</v>
      </c>
      <c r="D49" s="51">
        <v>3950</v>
      </c>
      <c r="E49" s="52" t="s">
        <v>108</v>
      </c>
      <c r="F49" s="52" t="s">
        <v>17220</v>
      </c>
      <c r="G49" s="52" t="s">
        <v>17221</v>
      </c>
    </row>
    <row r="50" spans="1:7" ht="14.4" x14ac:dyDescent="0.25">
      <c r="A50" s="51">
        <v>55368</v>
      </c>
      <c r="B50" s="52" t="s">
        <v>20629</v>
      </c>
      <c r="C50" s="52" t="s">
        <v>4659</v>
      </c>
      <c r="D50" s="51">
        <v>8500</v>
      </c>
      <c r="E50" s="52" t="s">
        <v>276</v>
      </c>
      <c r="F50" s="52" t="s">
        <v>7571</v>
      </c>
      <c r="G50" s="52" t="s">
        <v>7571</v>
      </c>
    </row>
    <row r="51" spans="1:7" ht="14.4" x14ac:dyDescent="0.25">
      <c r="A51" s="51">
        <v>55483</v>
      </c>
      <c r="B51" s="52" t="s">
        <v>20630</v>
      </c>
      <c r="C51" s="52" t="s">
        <v>20631</v>
      </c>
      <c r="D51" s="51">
        <v>3990</v>
      </c>
      <c r="E51" s="52" t="s">
        <v>82</v>
      </c>
      <c r="F51" s="52" t="s">
        <v>7571</v>
      </c>
      <c r="G51" s="52" t="s">
        <v>7571</v>
      </c>
    </row>
    <row r="52" spans="1:7" ht="14.4" x14ac:dyDescent="0.25">
      <c r="A52" s="51">
        <v>55491</v>
      </c>
      <c r="B52" s="52" t="s">
        <v>20632</v>
      </c>
      <c r="C52" s="52" t="s">
        <v>20633</v>
      </c>
      <c r="D52" s="51">
        <v>2500</v>
      </c>
      <c r="E52" s="52" t="s">
        <v>429</v>
      </c>
      <c r="F52" s="52" t="s">
        <v>7571</v>
      </c>
      <c r="G52" s="52" t="s">
        <v>20634</v>
      </c>
    </row>
    <row r="53" spans="1:7" ht="14.4" x14ac:dyDescent="0.25">
      <c r="A53" s="51">
        <v>55509</v>
      </c>
      <c r="B53" s="52" t="s">
        <v>20635</v>
      </c>
      <c r="C53" s="52" t="s">
        <v>8761</v>
      </c>
      <c r="D53" s="51">
        <v>3600</v>
      </c>
      <c r="E53" s="52" t="s">
        <v>96</v>
      </c>
      <c r="F53" s="52" t="s">
        <v>20636</v>
      </c>
      <c r="G53" s="52" t="s">
        <v>20637</v>
      </c>
    </row>
    <row r="54" spans="1:7" ht="14.4" x14ac:dyDescent="0.25">
      <c r="A54" s="51">
        <v>55517</v>
      </c>
      <c r="B54" s="52" t="s">
        <v>20638</v>
      </c>
      <c r="C54" s="52" t="s">
        <v>20639</v>
      </c>
      <c r="D54" s="51">
        <v>9700</v>
      </c>
      <c r="E54" s="52" t="s">
        <v>335</v>
      </c>
      <c r="F54" s="52" t="s">
        <v>7571</v>
      </c>
      <c r="G54" s="52" t="s">
        <v>7571</v>
      </c>
    </row>
    <row r="55" spans="1:7" ht="14.4" x14ac:dyDescent="0.25">
      <c r="A55" s="51">
        <v>55525</v>
      </c>
      <c r="B55" s="52" t="s">
        <v>20640</v>
      </c>
      <c r="C55" s="52" t="s">
        <v>17530</v>
      </c>
      <c r="D55" s="51">
        <v>9800</v>
      </c>
      <c r="E55" s="52" t="s">
        <v>41</v>
      </c>
      <c r="F55" s="52" t="s">
        <v>7571</v>
      </c>
      <c r="G55" s="52" t="s">
        <v>7571</v>
      </c>
    </row>
    <row r="56" spans="1:7" ht="14.4" x14ac:dyDescent="0.25">
      <c r="A56" s="51">
        <v>55533</v>
      </c>
      <c r="B56" s="52" t="s">
        <v>20641</v>
      </c>
      <c r="C56" s="52" t="s">
        <v>20642</v>
      </c>
      <c r="D56" s="51">
        <v>3680</v>
      </c>
      <c r="E56" s="52" t="s">
        <v>97</v>
      </c>
      <c r="F56" s="52" t="s">
        <v>7571</v>
      </c>
      <c r="G56" s="52" t="s">
        <v>7571</v>
      </c>
    </row>
    <row r="57" spans="1:7" ht="14.4" x14ac:dyDescent="0.25">
      <c r="A57" s="51">
        <v>55541</v>
      </c>
      <c r="B57" s="52" t="s">
        <v>20643</v>
      </c>
      <c r="C57" s="52" t="s">
        <v>17861</v>
      </c>
      <c r="D57" s="51">
        <v>9600</v>
      </c>
      <c r="E57" s="52" t="s">
        <v>341</v>
      </c>
      <c r="F57" s="52" t="s">
        <v>20644</v>
      </c>
      <c r="G57" s="52" t="s">
        <v>7571</v>
      </c>
    </row>
    <row r="58" spans="1:7" ht="14.4" x14ac:dyDescent="0.25">
      <c r="A58" s="51">
        <v>55558</v>
      </c>
      <c r="B58" s="52" t="s">
        <v>20645</v>
      </c>
      <c r="C58" s="52" t="s">
        <v>20646</v>
      </c>
      <c r="D58" s="51">
        <v>2850</v>
      </c>
      <c r="E58" s="52" t="s">
        <v>1127</v>
      </c>
      <c r="F58" s="52" t="s">
        <v>21942</v>
      </c>
      <c r="G58" s="52" t="s">
        <v>7571</v>
      </c>
    </row>
    <row r="59" spans="1:7" ht="14.4" x14ac:dyDescent="0.25">
      <c r="A59" s="51">
        <v>55566</v>
      </c>
      <c r="B59" s="52" t="s">
        <v>20647</v>
      </c>
      <c r="C59" s="52" t="s">
        <v>20648</v>
      </c>
      <c r="D59" s="51">
        <v>2880</v>
      </c>
      <c r="E59" s="52" t="s">
        <v>238</v>
      </c>
      <c r="F59" s="52" t="s">
        <v>7571</v>
      </c>
      <c r="G59" s="52" t="s">
        <v>7571</v>
      </c>
    </row>
    <row r="60" spans="1:7" ht="14.4" x14ac:dyDescent="0.25">
      <c r="A60" s="51">
        <v>55574</v>
      </c>
      <c r="B60" s="52" t="s">
        <v>20649</v>
      </c>
      <c r="C60" s="52" t="s">
        <v>20650</v>
      </c>
      <c r="D60" s="51">
        <v>2900</v>
      </c>
      <c r="E60" s="52" t="s">
        <v>385</v>
      </c>
      <c r="F60" s="52" t="s">
        <v>7571</v>
      </c>
      <c r="G60" s="52" t="s">
        <v>7571</v>
      </c>
    </row>
    <row r="61" spans="1:7" ht="14.4" x14ac:dyDescent="0.25">
      <c r="A61" s="51">
        <v>55582</v>
      </c>
      <c r="B61" s="52" t="s">
        <v>20651</v>
      </c>
      <c r="C61" s="52" t="s">
        <v>20652</v>
      </c>
      <c r="D61" s="51">
        <v>3980</v>
      </c>
      <c r="E61" s="52" t="s">
        <v>72</v>
      </c>
      <c r="F61" s="52" t="s">
        <v>7571</v>
      </c>
      <c r="G61" s="52" t="s">
        <v>7571</v>
      </c>
    </row>
    <row r="62" spans="1:7" ht="14.4" x14ac:dyDescent="0.25">
      <c r="A62" s="51">
        <v>55591</v>
      </c>
      <c r="B62" s="52" t="s">
        <v>20653</v>
      </c>
      <c r="C62" s="52" t="s">
        <v>20654</v>
      </c>
      <c r="D62" s="51">
        <v>8370</v>
      </c>
      <c r="E62" s="52" t="s">
        <v>297</v>
      </c>
      <c r="F62" s="52" t="s">
        <v>7571</v>
      </c>
      <c r="G62" s="52" t="s">
        <v>7571</v>
      </c>
    </row>
    <row r="63" spans="1:7" ht="14.4" x14ac:dyDescent="0.25">
      <c r="A63" s="51">
        <v>55616</v>
      </c>
      <c r="B63" s="52" t="s">
        <v>20655</v>
      </c>
      <c r="C63" s="52" t="s">
        <v>17861</v>
      </c>
      <c r="D63" s="51">
        <v>8970</v>
      </c>
      <c r="E63" s="52" t="s">
        <v>278</v>
      </c>
      <c r="F63" s="52" t="s">
        <v>7571</v>
      </c>
      <c r="G63" s="52" t="s">
        <v>7571</v>
      </c>
    </row>
    <row r="64" spans="1:7" ht="14.4" x14ac:dyDescent="0.25">
      <c r="A64" s="51">
        <v>55624</v>
      </c>
      <c r="B64" s="52" t="s">
        <v>20656</v>
      </c>
      <c r="C64" s="52" t="s">
        <v>20657</v>
      </c>
      <c r="D64" s="51">
        <v>9140</v>
      </c>
      <c r="E64" s="52" t="s">
        <v>374</v>
      </c>
      <c r="F64" s="52" t="s">
        <v>7571</v>
      </c>
      <c r="G64" s="52" t="s">
        <v>7571</v>
      </c>
    </row>
    <row r="65" spans="1:7" ht="14.4" x14ac:dyDescent="0.25">
      <c r="A65" s="51">
        <v>55632</v>
      </c>
      <c r="B65" s="52" t="s">
        <v>20658</v>
      </c>
      <c r="C65" s="52" t="s">
        <v>17522</v>
      </c>
      <c r="D65" s="51">
        <v>9340</v>
      </c>
      <c r="E65" s="52" t="s">
        <v>350</v>
      </c>
      <c r="F65" s="52" t="s">
        <v>20659</v>
      </c>
      <c r="G65" s="52" t="s">
        <v>20660</v>
      </c>
    </row>
    <row r="66" spans="1:7" ht="14.4" x14ac:dyDescent="0.25">
      <c r="A66" s="51">
        <v>55665</v>
      </c>
      <c r="B66" s="52" t="s">
        <v>20661</v>
      </c>
      <c r="C66" s="52" t="s">
        <v>20662</v>
      </c>
      <c r="D66" s="51">
        <v>2910</v>
      </c>
      <c r="E66" s="52" t="s">
        <v>407</v>
      </c>
      <c r="F66" s="52" t="s">
        <v>18503</v>
      </c>
      <c r="G66" s="52" t="s">
        <v>7571</v>
      </c>
    </row>
    <row r="67" spans="1:7" ht="14.4" x14ac:dyDescent="0.25">
      <c r="A67" s="51">
        <v>55848</v>
      </c>
      <c r="B67" s="52" t="s">
        <v>17222</v>
      </c>
      <c r="C67" s="52" t="s">
        <v>6429</v>
      </c>
      <c r="D67" s="51">
        <v>8930</v>
      </c>
      <c r="E67" s="52" t="s">
        <v>4725</v>
      </c>
      <c r="F67" s="52" t="s">
        <v>6430</v>
      </c>
      <c r="G67" s="52" t="s">
        <v>7571</v>
      </c>
    </row>
    <row r="68" spans="1:7" ht="14.4" x14ac:dyDescent="0.25">
      <c r="A68" s="51">
        <v>55954</v>
      </c>
      <c r="B68" s="52" t="s">
        <v>20663</v>
      </c>
      <c r="C68" s="52" t="s">
        <v>14059</v>
      </c>
      <c r="D68" s="51">
        <v>9200</v>
      </c>
      <c r="E68" s="52" t="s">
        <v>637</v>
      </c>
      <c r="F68" s="52" t="s">
        <v>20664</v>
      </c>
      <c r="G68" s="52" t="s">
        <v>7571</v>
      </c>
    </row>
    <row r="69" spans="1:7" ht="14.4" x14ac:dyDescent="0.25">
      <c r="A69" s="51">
        <v>56135</v>
      </c>
      <c r="B69" s="52" t="s">
        <v>20665</v>
      </c>
      <c r="C69" s="52" t="s">
        <v>20666</v>
      </c>
      <c r="D69" s="51">
        <v>2030</v>
      </c>
      <c r="E69" s="52" t="s">
        <v>534</v>
      </c>
      <c r="F69" s="52" t="s">
        <v>20667</v>
      </c>
      <c r="G69" s="52" t="s">
        <v>20668</v>
      </c>
    </row>
    <row r="70" spans="1:7" ht="14.4" x14ac:dyDescent="0.25">
      <c r="A70" s="51">
        <v>56143</v>
      </c>
      <c r="B70" s="52" t="s">
        <v>17223</v>
      </c>
      <c r="C70" s="52" t="s">
        <v>17224</v>
      </c>
      <c r="D70" s="51">
        <v>2390</v>
      </c>
      <c r="E70" s="52" t="s">
        <v>2581</v>
      </c>
      <c r="F70" s="52" t="s">
        <v>13828</v>
      </c>
      <c r="G70" s="52" t="s">
        <v>20669</v>
      </c>
    </row>
    <row r="71" spans="1:7" ht="14.4" x14ac:dyDescent="0.25">
      <c r="A71" s="51">
        <v>56151</v>
      </c>
      <c r="B71" s="52" t="s">
        <v>17226</v>
      </c>
      <c r="C71" s="52" t="s">
        <v>4621</v>
      </c>
      <c r="D71" s="51">
        <v>8670</v>
      </c>
      <c r="E71" s="52" t="s">
        <v>210</v>
      </c>
      <c r="F71" s="52" t="s">
        <v>4622</v>
      </c>
      <c r="G71" s="52" t="s">
        <v>17227</v>
      </c>
    </row>
    <row r="72" spans="1:7" ht="14.4" x14ac:dyDescent="0.25">
      <c r="A72" s="51">
        <v>56176</v>
      </c>
      <c r="B72" s="52" t="s">
        <v>20670</v>
      </c>
      <c r="C72" s="52" t="s">
        <v>4969</v>
      </c>
      <c r="D72" s="51">
        <v>8740</v>
      </c>
      <c r="E72" s="52" t="s">
        <v>4970</v>
      </c>
      <c r="F72" s="52" t="s">
        <v>4971</v>
      </c>
      <c r="G72" s="52" t="s">
        <v>20671</v>
      </c>
    </row>
    <row r="73" spans="1:7" ht="14.4" x14ac:dyDescent="0.25">
      <c r="A73" s="51">
        <v>56184</v>
      </c>
      <c r="B73" s="52" t="s">
        <v>17228</v>
      </c>
      <c r="C73" s="52" t="s">
        <v>4893</v>
      </c>
      <c r="D73" s="51">
        <v>8710</v>
      </c>
      <c r="E73" s="52" t="s">
        <v>4894</v>
      </c>
      <c r="F73" s="52" t="s">
        <v>4895</v>
      </c>
      <c r="G73" s="52" t="s">
        <v>17229</v>
      </c>
    </row>
    <row r="74" spans="1:7" ht="14.4" x14ac:dyDescent="0.25">
      <c r="A74" s="51">
        <v>56192</v>
      </c>
      <c r="B74" s="52" t="s">
        <v>17230</v>
      </c>
      <c r="C74" s="52" t="s">
        <v>17231</v>
      </c>
      <c r="D74" s="51">
        <v>8980</v>
      </c>
      <c r="E74" s="52" t="s">
        <v>111</v>
      </c>
      <c r="F74" s="52" t="s">
        <v>4784</v>
      </c>
      <c r="G74" s="52" t="s">
        <v>10025</v>
      </c>
    </row>
    <row r="75" spans="1:7" ht="14.4" x14ac:dyDescent="0.25">
      <c r="A75" s="51">
        <v>56242</v>
      </c>
      <c r="B75" s="52" t="s">
        <v>20672</v>
      </c>
      <c r="C75" s="52" t="s">
        <v>4479</v>
      </c>
      <c r="D75" s="51">
        <v>8480</v>
      </c>
      <c r="E75" s="52" t="s">
        <v>274</v>
      </c>
      <c r="F75" s="52" t="s">
        <v>275</v>
      </c>
      <c r="G75" s="52" t="s">
        <v>20673</v>
      </c>
    </row>
    <row r="76" spans="1:7" ht="14.4" x14ac:dyDescent="0.25">
      <c r="A76" s="51">
        <v>56259</v>
      </c>
      <c r="B76" s="52" t="s">
        <v>20674</v>
      </c>
      <c r="C76" s="52" t="s">
        <v>20675</v>
      </c>
      <c r="D76" s="51">
        <v>8650</v>
      </c>
      <c r="E76" s="52" t="s">
        <v>4411</v>
      </c>
      <c r="F76" s="52" t="s">
        <v>7571</v>
      </c>
      <c r="G76" s="52" t="s">
        <v>7571</v>
      </c>
    </row>
    <row r="77" spans="1:7" ht="14.4" x14ac:dyDescent="0.25">
      <c r="A77" s="51">
        <v>56267</v>
      </c>
      <c r="B77" s="52" t="s">
        <v>20676</v>
      </c>
      <c r="C77" s="52" t="s">
        <v>20666</v>
      </c>
      <c r="D77" s="51">
        <v>2030</v>
      </c>
      <c r="E77" s="52" t="s">
        <v>534</v>
      </c>
      <c r="F77" s="52" t="s">
        <v>20667</v>
      </c>
      <c r="G77" s="52" t="s">
        <v>20668</v>
      </c>
    </row>
    <row r="78" spans="1:7" ht="14.4" x14ac:dyDescent="0.25">
      <c r="A78" s="51">
        <v>56275</v>
      </c>
      <c r="B78" s="52" t="s">
        <v>17232</v>
      </c>
      <c r="C78" s="52" t="s">
        <v>17224</v>
      </c>
      <c r="D78" s="51">
        <v>2390</v>
      </c>
      <c r="E78" s="52" t="s">
        <v>2581</v>
      </c>
      <c r="F78" s="52" t="s">
        <v>13828</v>
      </c>
      <c r="G78" s="52" t="s">
        <v>20677</v>
      </c>
    </row>
    <row r="79" spans="1:7" ht="14.4" x14ac:dyDescent="0.25">
      <c r="A79" s="51">
        <v>56283</v>
      </c>
      <c r="B79" s="52" t="s">
        <v>20678</v>
      </c>
      <c r="C79" s="52" t="s">
        <v>20666</v>
      </c>
      <c r="D79" s="51">
        <v>2030</v>
      </c>
      <c r="E79" s="52" t="s">
        <v>534</v>
      </c>
      <c r="F79" s="52" t="s">
        <v>20667</v>
      </c>
      <c r="G79" s="52" t="s">
        <v>20668</v>
      </c>
    </row>
    <row r="80" spans="1:7" ht="14.4" x14ac:dyDescent="0.25">
      <c r="A80" s="51">
        <v>56291</v>
      </c>
      <c r="B80" s="52" t="s">
        <v>17233</v>
      </c>
      <c r="C80" s="52" t="s">
        <v>17224</v>
      </c>
      <c r="D80" s="51">
        <v>2390</v>
      </c>
      <c r="E80" s="52" t="s">
        <v>2581</v>
      </c>
      <c r="F80" s="52" t="s">
        <v>13828</v>
      </c>
      <c r="G80" s="52" t="s">
        <v>21943</v>
      </c>
    </row>
    <row r="81" spans="1:7" ht="14.4" x14ac:dyDescent="0.25">
      <c r="A81" s="51">
        <v>56309</v>
      </c>
      <c r="B81" s="52" t="s">
        <v>17234</v>
      </c>
      <c r="C81" s="52" t="s">
        <v>17224</v>
      </c>
      <c r="D81" s="51">
        <v>2390</v>
      </c>
      <c r="E81" s="52" t="s">
        <v>2581</v>
      </c>
      <c r="F81" s="52" t="s">
        <v>13828</v>
      </c>
      <c r="G81" s="52" t="s">
        <v>20679</v>
      </c>
    </row>
    <row r="82" spans="1:7" ht="28.8" x14ac:dyDescent="0.25">
      <c r="A82" s="51">
        <v>56333</v>
      </c>
      <c r="B82" s="52" t="s">
        <v>20680</v>
      </c>
      <c r="C82" s="52" t="s">
        <v>2148</v>
      </c>
      <c r="D82" s="51">
        <v>1770</v>
      </c>
      <c r="E82" s="52" t="s">
        <v>308</v>
      </c>
      <c r="F82" s="52" t="s">
        <v>7571</v>
      </c>
      <c r="G82" s="52" t="s">
        <v>7571</v>
      </c>
    </row>
    <row r="83" spans="1:7" ht="14.4" x14ac:dyDescent="0.25">
      <c r="A83" s="51">
        <v>56416</v>
      </c>
      <c r="B83" s="52" t="s">
        <v>20681</v>
      </c>
      <c r="C83" s="52" t="s">
        <v>11752</v>
      </c>
      <c r="D83" s="51">
        <v>8200</v>
      </c>
      <c r="E83" s="52" t="s">
        <v>302</v>
      </c>
      <c r="F83" s="52" t="s">
        <v>7571</v>
      </c>
      <c r="G83" s="52" t="s">
        <v>7571</v>
      </c>
    </row>
    <row r="84" spans="1:7" ht="14.4" x14ac:dyDescent="0.25">
      <c r="A84" s="51">
        <v>56424</v>
      </c>
      <c r="B84" s="52" t="s">
        <v>20682</v>
      </c>
      <c r="C84" s="52" t="s">
        <v>20683</v>
      </c>
      <c r="D84" s="51">
        <v>2320</v>
      </c>
      <c r="E84" s="52" t="s">
        <v>279</v>
      </c>
      <c r="F84" s="52" t="s">
        <v>7571</v>
      </c>
      <c r="G84" s="52" t="s">
        <v>7571</v>
      </c>
    </row>
    <row r="85" spans="1:7" ht="14.4" x14ac:dyDescent="0.25">
      <c r="A85" s="51">
        <v>56432</v>
      </c>
      <c r="B85" s="52" t="s">
        <v>20684</v>
      </c>
      <c r="C85" s="52" t="s">
        <v>20685</v>
      </c>
      <c r="D85" s="51">
        <v>8310</v>
      </c>
      <c r="E85" s="52" t="s">
        <v>749</v>
      </c>
      <c r="F85" s="52" t="s">
        <v>7571</v>
      </c>
      <c r="G85" s="52" t="s">
        <v>7571</v>
      </c>
    </row>
    <row r="86" spans="1:7" ht="14.4" x14ac:dyDescent="0.25">
      <c r="A86" s="51">
        <v>56441</v>
      </c>
      <c r="B86" s="52" t="s">
        <v>20686</v>
      </c>
      <c r="C86" s="52" t="s">
        <v>12989</v>
      </c>
      <c r="D86" s="51">
        <v>9000</v>
      </c>
      <c r="E86" s="52" t="s">
        <v>299</v>
      </c>
      <c r="F86" s="52" t="s">
        <v>7571</v>
      </c>
      <c r="G86" s="52" t="s">
        <v>7571</v>
      </c>
    </row>
    <row r="87" spans="1:7" ht="28.8" x14ac:dyDescent="0.25">
      <c r="A87" s="51">
        <v>58347</v>
      </c>
      <c r="B87" s="52" t="s">
        <v>17235</v>
      </c>
      <c r="C87" s="52" t="s">
        <v>4683</v>
      </c>
      <c r="D87" s="51">
        <v>8550</v>
      </c>
      <c r="E87" s="52" t="s">
        <v>153</v>
      </c>
      <c r="F87" s="52" t="s">
        <v>182</v>
      </c>
      <c r="G87" s="52" t="s">
        <v>17236</v>
      </c>
    </row>
    <row r="88" spans="1:7" ht="14.4" x14ac:dyDescent="0.25">
      <c r="A88" s="51">
        <v>60335</v>
      </c>
      <c r="B88" s="52" t="s">
        <v>20687</v>
      </c>
      <c r="C88" s="52" t="s">
        <v>17323</v>
      </c>
      <c r="D88" s="51">
        <v>2590</v>
      </c>
      <c r="E88" s="52" t="s">
        <v>3042</v>
      </c>
      <c r="F88" s="52" t="s">
        <v>20688</v>
      </c>
      <c r="G88" s="52" t="s">
        <v>17325</v>
      </c>
    </row>
    <row r="89" spans="1:7" ht="14.4" x14ac:dyDescent="0.25">
      <c r="A89" s="51">
        <v>60491</v>
      </c>
      <c r="B89" s="52" t="s">
        <v>20689</v>
      </c>
      <c r="C89" s="52" t="s">
        <v>20690</v>
      </c>
      <c r="D89" s="51">
        <v>3001</v>
      </c>
      <c r="E89" s="52" t="s">
        <v>434</v>
      </c>
      <c r="F89" s="52" t="s">
        <v>7571</v>
      </c>
      <c r="G89" s="52" t="s">
        <v>7571</v>
      </c>
    </row>
    <row r="90" spans="1:7" ht="14.4" x14ac:dyDescent="0.25">
      <c r="A90" s="51">
        <v>60558</v>
      </c>
      <c r="B90" s="52" t="s">
        <v>20691</v>
      </c>
      <c r="C90" s="52" t="s">
        <v>12997</v>
      </c>
      <c r="D90" s="51">
        <v>3000</v>
      </c>
      <c r="E90" s="52" t="s">
        <v>512</v>
      </c>
      <c r="F90" s="52" t="s">
        <v>7571</v>
      </c>
      <c r="G90" s="52" t="s">
        <v>20692</v>
      </c>
    </row>
    <row r="91" spans="1:7" ht="14.4" x14ac:dyDescent="0.25">
      <c r="A91" s="51">
        <v>60715</v>
      </c>
      <c r="B91" s="52" t="s">
        <v>20693</v>
      </c>
      <c r="C91" s="52" t="s">
        <v>20694</v>
      </c>
      <c r="D91" s="51">
        <v>3500</v>
      </c>
      <c r="E91" s="52" t="s">
        <v>92</v>
      </c>
      <c r="F91" s="52" t="s">
        <v>7571</v>
      </c>
      <c r="G91" s="52" t="s">
        <v>7571</v>
      </c>
    </row>
    <row r="92" spans="1:7" ht="14.4" x14ac:dyDescent="0.25">
      <c r="A92" s="51">
        <v>60723</v>
      </c>
      <c r="B92" s="52" t="s">
        <v>17237</v>
      </c>
      <c r="C92" s="52" t="s">
        <v>3927</v>
      </c>
      <c r="D92" s="51">
        <v>3950</v>
      </c>
      <c r="E92" s="52" t="s">
        <v>108</v>
      </c>
      <c r="F92" s="52" t="s">
        <v>3928</v>
      </c>
      <c r="G92" s="52" t="s">
        <v>7571</v>
      </c>
    </row>
    <row r="93" spans="1:7" ht="14.4" x14ac:dyDescent="0.25">
      <c r="A93" s="51">
        <v>60749</v>
      </c>
      <c r="B93" s="52" t="s">
        <v>17238</v>
      </c>
      <c r="C93" s="52" t="s">
        <v>17224</v>
      </c>
      <c r="D93" s="51">
        <v>2390</v>
      </c>
      <c r="E93" s="52" t="s">
        <v>2581</v>
      </c>
      <c r="F93" s="52" t="s">
        <v>13828</v>
      </c>
      <c r="G93" s="52" t="s">
        <v>20695</v>
      </c>
    </row>
    <row r="94" spans="1:7" ht="14.4" x14ac:dyDescent="0.25">
      <c r="A94" s="51">
        <v>60756</v>
      </c>
      <c r="B94" s="52" t="s">
        <v>20696</v>
      </c>
      <c r="C94" s="52" t="s">
        <v>20666</v>
      </c>
      <c r="D94" s="51">
        <v>2030</v>
      </c>
      <c r="E94" s="52" t="s">
        <v>534</v>
      </c>
      <c r="F94" s="52" t="s">
        <v>7571</v>
      </c>
      <c r="G94" s="52" t="s">
        <v>20668</v>
      </c>
    </row>
    <row r="95" spans="1:7" ht="14.4" x14ac:dyDescent="0.25">
      <c r="A95" s="51">
        <v>60764</v>
      </c>
      <c r="B95" s="52" t="s">
        <v>17239</v>
      </c>
      <c r="C95" s="52" t="s">
        <v>17224</v>
      </c>
      <c r="D95" s="51">
        <v>2390</v>
      </c>
      <c r="E95" s="52" t="s">
        <v>2581</v>
      </c>
      <c r="F95" s="52" t="s">
        <v>13828</v>
      </c>
      <c r="G95" s="52" t="s">
        <v>17240</v>
      </c>
    </row>
    <row r="96" spans="1:7" ht="14.4" x14ac:dyDescent="0.25">
      <c r="A96" s="51">
        <v>60781</v>
      </c>
      <c r="B96" s="52" t="s">
        <v>17241</v>
      </c>
      <c r="C96" s="52" t="s">
        <v>3192</v>
      </c>
      <c r="D96" s="51">
        <v>9100</v>
      </c>
      <c r="E96" s="52" t="s">
        <v>326</v>
      </c>
      <c r="F96" s="52" t="s">
        <v>12145</v>
      </c>
      <c r="G96" s="52" t="s">
        <v>12146</v>
      </c>
    </row>
    <row r="97" spans="1:7" ht="14.4" x14ac:dyDescent="0.25">
      <c r="A97" s="51">
        <v>60913</v>
      </c>
      <c r="B97" s="52" t="s">
        <v>20697</v>
      </c>
      <c r="C97" s="52" t="s">
        <v>12989</v>
      </c>
      <c r="D97" s="51">
        <v>9000</v>
      </c>
      <c r="E97" s="52" t="s">
        <v>299</v>
      </c>
      <c r="F97" s="52" t="s">
        <v>7571</v>
      </c>
      <c r="G97" s="52" t="s">
        <v>7571</v>
      </c>
    </row>
    <row r="98" spans="1:7" ht="14.4" x14ac:dyDescent="0.25">
      <c r="A98" s="51">
        <v>60939</v>
      </c>
      <c r="B98" s="52" t="s">
        <v>20698</v>
      </c>
      <c r="C98" s="52" t="s">
        <v>5537</v>
      </c>
      <c r="D98" s="51">
        <v>9550</v>
      </c>
      <c r="E98" s="52" t="s">
        <v>5538</v>
      </c>
      <c r="F98" s="52" t="s">
        <v>20699</v>
      </c>
      <c r="G98" s="52" t="s">
        <v>7571</v>
      </c>
    </row>
    <row r="99" spans="1:7" ht="14.4" x14ac:dyDescent="0.25">
      <c r="A99" s="51">
        <v>60947</v>
      </c>
      <c r="B99" s="52" t="s">
        <v>20700</v>
      </c>
      <c r="C99" s="52" t="s">
        <v>17135</v>
      </c>
      <c r="D99" s="51">
        <v>1000</v>
      </c>
      <c r="E99" s="52" t="s">
        <v>890</v>
      </c>
      <c r="F99" s="52" t="s">
        <v>7571</v>
      </c>
      <c r="G99" s="52" t="s">
        <v>7571</v>
      </c>
    </row>
    <row r="100" spans="1:7" ht="14.4" x14ac:dyDescent="0.25">
      <c r="A100" s="51">
        <v>60971</v>
      </c>
      <c r="B100" s="52" t="s">
        <v>17242</v>
      </c>
      <c r="C100" s="52" t="s">
        <v>4035</v>
      </c>
      <c r="D100" s="51">
        <v>3640</v>
      </c>
      <c r="E100" s="52" t="s">
        <v>17</v>
      </c>
      <c r="F100" s="52" t="s">
        <v>4036</v>
      </c>
      <c r="G100" s="52" t="s">
        <v>17243</v>
      </c>
    </row>
    <row r="101" spans="1:7" ht="14.4" x14ac:dyDescent="0.25">
      <c r="A101" s="51">
        <v>61011</v>
      </c>
      <c r="B101" s="52" t="s">
        <v>20701</v>
      </c>
      <c r="C101" s="52" t="s">
        <v>20702</v>
      </c>
      <c r="D101" s="51">
        <v>8610</v>
      </c>
      <c r="E101" s="52" t="s">
        <v>4392</v>
      </c>
      <c r="F101" s="52" t="s">
        <v>7571</v>
      </c>
      <c r="G101" s="52" t="s">
        <v>7571</v>
      </c>
    </row>
    <row r="102" spans="1:7" ht="14.4" x14ac:dyDescent="0.25">
      <c r="A102" s="51">
        <v>61036</v>
      </c>
      <c r="B102" s="52" t="s">
        <v>20703</v>
      </c>
      <c r="C102" s="52" t="s">
        <v>1879</v>
      </c>
      <c r="D102" s="51">
        <v>1070</v>
      </c>
      <c r="E102" s="52" t="s">
        <v>133</v>
      </c>
      <c r="F102" s="52" t="s">
        <v>1880</v>
      </c>
      <c r="G102" s="52" t="s">
        <v>20704</v>
      </c>
    </row>
    <row r="103" spans="1:7" ht="14.4" x14ac:dyDescent="0.25">
      <c r="A103" s="51">
        <v>61119</v>
      </c>
      <c r="B103" s="52" t="s">
        <v>17244</v>
      </c>
      <c r="C103" s="52" t="s">
        <v>4692</v>
      </c>
      <c r="D103" s="51">
        <v>8570</v>
      </c>
      <c r="E103" s="52" t="s">
        <v>4693</v>
      </c>
      <c r="F103" s="52" t="s">
        <v>4694</v>
      </c>
      <c r="G103" s="52" t="s">
        <v>9994</v>
      </c>
    </row>
    <row r="104" spans="1:7" ht="14.4" x14ac:dyDescent="0.25">
      <c r="A104" s="51">
        <v>61127</v>
      </c>
      <c r="B104" s="52" t="s">
        <v>17245</v>
      </c>
      <c r="C104" s="52" t="s">
        <v>4362</v>
      </c>
      <c r="D104" s="51">
        <v>8750</v>
      </c>
      <c r="E104" s="52" t="s">
        <v>4363</v>
      </c>
      <c r="F104" s="52" t="s">
        <v>4364</v>
      </c>
      <c r="G104" s="52" t="s">
        <v>7571</v>
      </c>
    </row>
    <row r="105" spans="1:7" ht="14.4" x14ac:dyDescent="0.25">
      <c r="A105" s="51">
        <v>61135</v>
      </c>
      <c r="B105" s="52" t="s">
        <v>17246</v>
      </c>
      <c r="C105" s="52" t="s">
        <v>4870</v>
      </c>
      <c r="D105" s="51">
        <v>8710</v>
      </c>
      <c r="E105" s="52" t="s">
        <v>4871</v>
      </c>
      <c r="F105" s="52" t="s">
        <v>4872</v>
      </c>
      <c r="G105" s="52" t="s">
        <v>10056</v>
      </c>
    </row>
    <row r="106" spans="1:7" ht="14.4" x14ac:dyDescent="0.25">
      <c r="A106" s="51">
        <v>61143</v>
      </c>
      <c r="B106" s="52" t="s">
        <v>20705</v>
      </c>
      <c r="C106" s="52" t="s">
        <v>4580</v>
      </c>
      <c r="D106" s="51">
        <v>8420</v>
      </c>
      <c r="E106" s="52" t="s">
        <v>4581</v>
      </c>
      <c r="F106" s="52" t="s">
        <v>20706</v>
      </c>
      <c r="G106" s="52" t="s">
        <v>20707</v>
      </c>
    </row>
    <row r="107" spans="1:7" ht="14.4" x14ac:dyDescent="0.25">
      <c r="A107" s="51">
        <v>61234</v>
      </c>
      <c r="B107" s="52" t="s">
        <v>20708</v>
      </c>
      <c r="C107" s="52" t="s">
        <v>20709</v>
      </c>
      <c r="D107" s="51">
        <v>8730</v>
      </c>
      <c r="E107" s="52" t="s">
        <v>255</v>
      </c>
      <c r="F107" s="52" t="s">
        <v>20710</v>
      </c>
      <c r="G107" s="52" t="s">
        <v>20711</v>
      </c>
    </row>
    <row r="108" spans="1:7" ht="14.4" x14ac:dyDescent="0.25">
      <c r="A108" s="51">
        <v>61333</v>
      </c>
      <c r="B108" s="52" t="s">
        <v>17247</v>
      </c>
      <c r="C108" s="52" t="s">
        <v>4830</v>
      </c>
      <c r="D108" s="51">
        <v>8540</v>
      </c>
      <c r="E108" s="52" t="s">
        <v>500</v>
      </c>
      <c r="F108" s="52" t="s">
        <v>17248</v>
      </c>
      <c r="G108" s="52" t="s">
        <v>17249</v>
      </c>
    </row>
    <row r="109" spans="1:7" ht="14.4" x14ac:dyDescent="0.25">
      <c r="A109" s="51">
        <v>61382</v>
      </c>
      <c r="B109" s="52" t="s">
        <v>20712</v>
      </c>
      <c r="C109" s="52" t="s">
        <v>4248</v>
      </c>
      <c r="D109" s="51">
        <v>3540</v>
      </c>
      <c r="E109" s="52" t="s">
        <v>1354</v>
      </c>
      <c r="F109" s="52" t="s">
        <v>4249</v>
      </c>
      <c r="G109" s="52" t="s">
        <v>9851</v>
      </c>
    </row>
    <row r="110" spans="1:7" ht="14.4" x14ac:dyDescent="0.25">
      <c r="A110" s="51">
        <v>61416</v>
      </c>
      <c r="B110" s="52" t="s">
        <v>17250</v>
      </c>
      <c r="C110" s="52" t="s">
        <v>2787</v>
      </c>
      <c r="D110" s="51">
        <v>2330</v>
      </c>
      <c r="E110" s="52" t="s">
        <v>171</v>
      </c>
      <c r="F110" s="52" t="s">
        <v>496</v>
      </c>
      <c r="G110" s="52" t="s">
        <v>17251</v>
      </c>
    </row>
    <row r="111" spans="1:7" ht="14.4" x14ac:dyDescent="0.25">
      <c r="A111" s="51">
        <v>61465</v>
      </c>
      <c r="B111" s="52" t="s">
        <v>17252</v>
      </c>
      <c r="C111" s="52" t="s">
        <v>2441</v>
      </c>
      <c r="D111" s="51">
        <v>2170</v>
      </c>
      <c r="E111" s="52" t="s">
        <v>405</v>
      </c>
      <c r="F111" s="52" t="s">
        <v>2442</v>
      </c>
      <c r="G111" s="52" t="s">
        <v>17253</v>
      </c>
    </row>
    <row r="112" spans="1:7" ht="14.4" x14ac:dyDescent="0.25">
      <c r="A112" s="51">
        <v>61473</v>
      </c>
      <c r="B112" s="52" t="s">
        <v>20713</v>
      </c>
      <c r="C112" s="52" t="s">
        <v>8704</v>
      </c>
      <c r="D112" s="51">
        <v>2440</v>
      </c>
      <c r="E112" s="52" t="s">
        <v>122</v>
      </c>
      <c r="F112" s="52" t="s">
        <v>7571</v>
      </c>
      <c r="G112" s="52" t="s">
        <v>7571</v>
      </c>
    </row>
    <row r="113" spans="1:7" ht="14.4" x14ac:dyDescent="0.25">
      <c r="A113" s="51">
        <v>61507</v>
      </c>
      <c r="B113" s="52" t="s">
        <v>20714</v>
      </c>
      <c r="C113" s="52" t="s">
        <v>8562</v>
      </c>
      <c r="D113" s="51">
        <v>3630</v>
      </c>
      <c r="E113" s="52" t="s">
        <v>98</v>
      </c>
      <c r="F113" s="52" t="s">
        <v>7571</v>
      </c>
      <c r="G113" s="52" t="s">
        <v>12275</v>
      </c>
    </row>
    <row r="114" spans="1:7" ht="14.4" x14ac:dyDescent="0.25">
      <c r="A114" s="51">
        <v>61523</v>
      </c>
      <c r="B114" s="52" t="s">
        <v>17254</v>
      </c>
      <c r="C114" s="52" t="s">
        <v>8705</v>
      </c>
      <c r="D114" s="51">
        <v>2440</v>
      </c>
      <c r="E114" s="52" t="s">
        <v>122</v>
      </c>
      <c r="F114" s="52" t="s">
        <v>8184</v>
      </c>
      <c r="G114" s="52" t="s">
        <v>17255</v>
      </c>
    </row>
    <row r="115" spans="1:7" ht="14.4" x14ac:dyDescent="0.25">
      <c r="A115" s="51">
        <v>61739</v>
      </c>
      <c r="B115" s="52" t="s">
        <v>20715</v>
      </c>
      <c r="C115" s="52" t="s">
        <v>16939</v>
      </c>
      <c r="D115" s="51">
        <v>1000</v>
      </c>
      <c r="E115" s="52" t="s">
        <v>890</v>
      </c>
      <c r="F115" s="52" t="s">
        <v>7571</v>
      </c>
      <c r="G115" s="52" t="s">
        <v>7571</v>
      </c>
    </row>
    <row r="116" spans="1:7" ht="14.4" x14ac:dyDescent="0.25">
      <c r="A116" s="51">
        <v>61762</v>
      </c>
      <c r="B116" s="52" t="s">
        <v>20716</v>
      </c>
      <c r="C116" s="52" t="s">
        <v>3585</v>
      </c>
      <c r="D116" s="51">
        <v>2235</v>
      </c>
      <c r="E116" s="52" t="s">
        <v>494</v>
      </c>
      <c r="F116" s="52" t="s">
        <v>3587</v>
      </c>
      <c r="G116" s="52" t="s">
        <v>9640</v>
      </c>
    </row>
    <row r="117" spans="1:7" ht="14.4" x14ac:dyDescent="0.25">
      <c r="A117" s="51">
        <v>61788</v>
      </c>
      <c r="B117" s="52" t="s">
        <v>20717</v>
      </c>
      <c r="C117" s="52" t="s">
        <v>6741</v>
      </c>
      <c r="D117" s="51">
        <v>8980</v>
      </c>
      <c r="E117" s="52" t="s">
        <v>6742</v>
      </c>
      <c r="F117" s="52" t="s">
        <v>6743</v>
      </c>
      <c r="G117" s="52" t="s">
        <v>10641</v>
      </c>
    </row>
    <row r="118" spans="1:7" ht="14.4" x14ac:dyDescent="0.25">
      <c r="A118" s="51">
        <v>61796</v>
      </c>
      <c r="B118" s="52" t="s">
        <v>20718</v>
      </c>
      <c r="C118" s="52" t="s">
        <v>4450</v>
      </c>
      <c r="D118" s="51">
        <v>8210</v>
      </c>
      <c r="E118" s="52" t="s">
        <v>849</v>
      </c>
      <c r="F118" s="52" t="s">
        <v>4451</v>
      </c>
      <c r="G118" s="52" t="s">
        <v>7571</v>
      </c>
    </row>
    <row r="119" spans="1:7" ht="14.4" x14ac:dyDescent="0.25">
      <c r="A119" s="51">
        <v>61821</v>
      </c>
      <c r="B119" s="52" t="s">
        <v>17256</v>
      </c>
      <c r="C119" s="52" t="s">
        <v>6882</v>
      </c>
      <c r="D119" s="51">
        <v>8400</v>
      </c>
      <c r="E119" s="52" t="s">
        <v>155</v>
      </c>
      <c r="F119" s="52" t="s">
        <v>303</v>
      </c>
      <c r="G119" s="52" t="s">
        <v>17257</v>
      </c>
    </row>
    <row r="120" spans="1:7" ht="14.4" x14ac:dyDescent="0.25">
      <c r="A120" s="51">
        <v>61838</v>
      </c>
      <c r="B120" s="52" t="s">
        <v>17258</v>
      </c>
      <c r="C120" s="52" t="s">
        <v>2251</v>
      </c>
      <c r="D120" s="51">
        <v>1820</v>
      </c>
      <c r="E120" s="52" t="s">
        <v>287</v>
      </c>
      <c r="F120" s="52" t="s">
        <v>2253</v>
      </c>
      <c r="G120" s="52" t="s">
        <v>7571</v>
      </c>
    </row>
    <row r="121" spans="1:7" ht="14.4" x14ac:dyDescent="0.25">
      <c r="A121" s="51">
        <v>61846</v>
      </c>
      <c r="B121" s="52" t="s">
        <v>17259</v>
      </c>
      <c r="C121" s="52" t="s">
        <v>2076</v>
      </c>
      <c r="D121" s="51">
        <v>1755</v>
      </c>
      <c r="E121" s="52" t="s">
        <v>2077</v>
      </c>
      <c r="F121" s="52" t="s">
        <v>2078</v>
      </c>
      <c r="G121" s="52" t="s">
        <v>17260</v>
      </c>
    </row>
    <row r="122" spans="1:7" ht="14.4" x14ac:dyDescent="0.25">
      <c r="A122" s="51">
        <v>61879</v>
      </c>
      <c r="B122" s="52" t="s">
        <v>17261</v>
      </c>
      <c r="C122" s="52" t="s">
        <v>5651</v>
      </c>
      <c r="D122" s="51">
        <v>9810</v>
      </c>
      <c r="E122" s="52" t="s">
        <v>1683</v>
      </c>
      <c r="F122" s="52" t="s">
        <v>17262</v>
      </c>
      <c r="G122" s="52" t="s">
        <v>7571</v>
      </c>
    </row>
    <row r="123" spans="1:7" ht="14.4" x14ac:dyDescent="0.25">
      <c r="A123" s="51">
        <v>61994</v>
      </c>
      <c r="B123" s="52" t="s">
        <v>20719</v>
      </c>
      <c r="C123" s="52" t="s">
        <v>4481</v>
      </c>
      <c r="D123" s="51">
        <v>8300</v>
      </c>
      <c r="E123" s="52" t="s">
        <v>20720</v>
      </c>
      <c r="F123" s="52" t="s">
        <v>4482</v>
      </c>
      <c r="G123" s="52" t="s">
        <v>20721</v>
      </c>
    </row>
    <row r="124" spans="1:7" ht="14.4" x14ac:dyDescent="0.25">
      <c r="A124" s="51">
        <v>62001</v>
      </c>
      <c r="B124" s="52" t="s">
        <v>20722</v>
      </c>
      <c r="C124" s="52" t="s">
        <v>7137</v>
      </c>
      <c r="D124" s="51">
        <v>8460</v>
      </c>
      <c r="E124" s="52" t="s">
        <v>20723</v>
      </c>
      <c r="F124" s="52" t="s">
        <v>7138</v>
      </c>
      <c r="G124" s="52" t="s">
        <v>20724</v>
      </c>
    </row>
    <row r="125" spans="1:7" ht="14.4" x14ac:dyDescent="0.25">
      <c r="A125" s="51">
        <v>62018</v>
      </c>
      <c r="B125" s="52" t="s">
        <v>20725</v>
      </c>
      <c r="C125" s="52" t="s">
        <v>18650</v>
      </c>
      <c r="D125" s="51">
        <v>8650</v>
      </c>
      <c r="E125" s="52" t="s">
        <v>164</v>
      </c>
      <c r="F125" s="52" t="s">
        <v>165</v>
      </c>
      <c r="G125" s="52" t="s">
        <v>9904</v>
      </c>
    </row>
    <row r="126" spans="1:7" ht="14.4" x14ac:dyDescent="0.25">
      <c r="A126" s="51">
        <v>62109</v>
      </c>
      <c r="B126" s="52" t="s">
        <v>17263</v>
      </c>
      <c r="C126" s="52" t="s">
        <v>17264</v>
      </c>
      <c r="D126" s="51">
        <v>9290</v>
      </c>
      <c r="E126" s="52" t="s">
        <v>364</v>
      </c>
      <c r="F126" s="52" t="s">
        <v>7571</v>
      </c>
      <c r="G126" s="52" t="s">
        <v>7571</v>
      </c>
    </row>
    <row r="127" spans="1:7" ht="14.4" x14ac:dyDescent="0.25">
      <c r="A127" s="51">
        <v>62117</v>
      </c>
      <c r="B127" s="52" t="s">
        <v>17265</v>
      </c>
      <c r="C127" s="52" t="s">
        <v>6678</v>
      </c>
      <c r="D127" s="51">
        <v>9870</v>
      </c>
      <c r="E127" s="52" t="s">
        <v>970</v>
      </c>
      <c r="F127" s="52" t="s">
        <v>6679</v>
      </c>
      <c r="G127" s="52" t="s">
        <v>10622</v>
      </c>
    </row>
    <row r="128" spans="1:7" ht="14.4" x14ac:dyDescent="0.25">
      <c r="A128" s="51">
        <v>62174</v>
      </c>
      <c r="B128" s="52" t="s">
        <v>20726</v>
      </c>
      <c r="C128" s="52" t="s">
        <v>5968</v>
      </c>
      <c r="D128" s="51">
        <v>3000</v>
      </c>
      <c r="E128" s="52" t="s">
        <v>512</v>
      </c>
      <c r="F128" s="52" t="s">
        <v>7571</v>
      </c>
      <c r="G128" s="52" t="s">
        <v>20727</v>
      </c>
    </row>
    <row r="129" spans="1:7" ht="14.4" x14ac:dyDescent="0.25">
      <c r="A129" s="51">
        <v>62191</v>
      </c>
      <c r="B129" s="52" t="s">
        <v>20728</v>
      </c>
      <c r="C129" s="52" t="s">
        <v>8642</v>
      </c>
      <c r="D129" s="51">
        <v>8800</v>
      </c>
      <c r="E129" s="52" t="s">
        <v>266</v>
      </c>
      <c r="F129" s="52" t="s">
        <v>7571</v>
      </c>
      <c r="G129" s="52" t="s">
        <v>7994</v>
      </c>
    </row>
    <row r="130" spans="1:7" ht="14.4" x14ac:dyDescent="0.25">
      <c r="A130" s="51">
        <v>62216</v>
      </c>
      <c r="B130" s="52" t="s">
        <v>17266</v>
      </c>
      <c r="C130" s="52" t="s">
        <v>17267</v>
      </c>
      <c r="D130" s="51">
        <v>8570</v>
      </c>
      <c r="E130" s="52" t="s">
        <v>270</v>
      </c>
      <c r="F130" s="52" t="s">
        <v>4697</v>
      </c>
      <c r="G130" s="52" t="s">
        <v>9996</v>
      </c>
    </row>
    <row r="131" spans="1:7" ht="14.4" x14ac:dyDescent="0.25">
      <c r="A131" s="51">
        <v>62232</v>
      </c>
      <c r="B131" s="52" t="s">
        <v>20729</v>
      </c>
      <c r="C131" s="52" t="s">
        <v>4984</v>
      </c>
      <c r="D131" s="51">
        <v>8720</v>
      </c>
      <c r="E131" s="52" t="s">
        <v>4985</v>
      </c>
      <c r="F131" s="52" t="s">
        <v>4986</v>
      </c>
      <c r="G131" s="52" t="s">
        <v>10093</v>
      </c>
    </row>
    <row r="132" spans="1:7" ht="14.4" x14ac:dyDescent="0.25">
      <c r="A132" s="51">
        <v>62241</v>
      </c>
      <c r="B132" s="52" t="s">
        <v>17268</v>
      </c>
      <c r="C132" s="52" t="s">
        <v>3278</v>
      </c>
      <c r="D132" s="51">
        <v>8570</v>
      </c>
      <c r="E132" s="52" t="s">
        <v>270</v>
      </c>
      <c r="F132" s="52" t="s">
        <v>4695</v>
      </c>
      <c r="G132" s="52" t="s">
        <v>17269</v>
      </c>
    </row>
    <row r="133" spans="1:7" ht="14.4" x14ac:dyDescent="0.25">
      <c r="A133" s="51">
        <v>62265</v>
      </c>
      <c r="B133" s="52" t="s">
        <v>20730</v>
      </c>
      <c r="C133" s="52" t="s">
        <v>17648</v>
      </c>
      <c r="D133" s="51">
        <v>1800</v>
      </c>
      <c r="E133" s="52" t="s">
        <v>457</v>
      </c>
      <c r="F133" s="52" t="s">
        <v>7571</v>
      </c>
      <c r="G133" s="52" t="s">
        <v>7571</v>
      </c>
    </row>
    <row r="134" spans="1:7" ht="14.4" x14ac:dyDescent="0.25">
      <c r="A134" s="51">
        <v>62281</v>
      </c>
      <c r="B134" s="52" t="s">
        <v>20731</v>
      </c>
      <c r="C134" s="52" t="s">
        <v>20732</v>
      </c>
      <c r="D134" s="51">
        <v>2800</v>
      </c>
      <c r="E134" s="52" t="s">
        <v>223</v>
      </c>
      <c r="F134" s="52" t="s">
        <v>7571</v>
      </c>
      <c r="G134" s="52" t="s">
        <v>7571</v>
      </c>
    </row>
    <row r="135" spans="1:7" ht="14.4" x14ac:dyDescent="0.25">
      <c r="A135" s="51">
        <v>102541</v>
      </c>
      <c r="B135" s="52" t="s">
        <v>20733</v>
      </c>
      <c r="C135" s="52" t="s">
        <v>20734</v>
      </c>
      <c r="D135" s="51">
        <v>3380</v>
      </c>
      <c r="E135" s="52" t="s">
        <v>3706</v>
      </c>
      <c r="F135" s="52" t="s">
        <v>20735</v>
      </c>
      <c r="G135" s="52" t="s">
        <v>7571</v>
      </c>
    </row>
    <row r="136" spans="1:7" ht="14.4" x14ac:dyDescent="0.25">
      <c r="A136" s="51">
        <v>102624</v>
      </c>
      <c r="B136" s="52" t="s">
        <v>20736</v>
      </c>
      <c r="C136" s="52" t="s">
        <v>6576</v>
      </c>
      <c r="D136" s="51">
        <v>8000</v>
      </c>
      <c r="E136" s="52" t="s">
        <v>273</v>
      </c>
      <c r="F136" s="52" t="s">
        <v>20737</v>
      </c>
      <c r="G136" s="52" t="s">
        <v>10586</v>
      </c>
    </row>
    <row r="137" spans="1:7" ht="14.4" x14ac:dyDescent="0.25">
      <c r="A137" s="51">
        <v>103051</v>
      </c>
      <c r="B137" s="52" t="s">
        <v>20738</v>
      </c>
      <c r="C137" s="52" t="s">
        <v>20739</v>
      </c>
      <c r="D137" s="51">
        <v>2600</v>
      </c>
      <c r="E137" s="52" t="s">
        <v>414</v>
      </c>
      <c r="F137" s="52" t="s">
        <v>415</v>
      </c>
      <c r="G137" s="52" t="s">
        <v>20740</v>
      </c>
    </row>
    <row r="138" spans="1:7" ht="14.4" x14ac:dyDescent="0.25">
      <c r="A138" s="51">
        <v>103077</v>
      </c>
      <c r="B138" s="52" t="s">
        <v>20741</v>
      </c>
      <c r="C138" s="52" t="s">
        <v>20666</v>
      </c>
      <c r="D138" s="51">
        <v>2030</v>
      </c>
      <c r="E138" s="52" t="s">
        <v>534</v>
      </c>
      <c r="F138" s="52" t="s">
        <v>20667</v>
      </c>
      <c r="G138" s="52" t="s">
        <v>20668</v>
      </c>
    </row>
    <row r="139" spans="1:7" ht="14.4" x14ac:dyDescent="0.25">
      <c r="A139" s="51">
        <v>103101</v>
      </c>
      <c r="B139" s="52" t="s">
        <v>20742</v>
      </c>
      <c r="C139" s="52" t="s">
        <v>13330</v>
      </c>
      <c r="D139" s="51">
        <v>3600</v>
      </c>
      <c r="E139" s="52" t="s">
        <v>96</v>
      </c>
      <c r="F139" s="52" t="s">
        <v>7571</v>
      </c>
      <c r="G139" s="52" t="s">
        <v>20743</v>
      </c>
    </row>
    <row r="140" spans="1:7" ht="14.4" x14ac:dyDescent="0.25">
      <c r="A140" s="51">
        <v>103119</v>
      </c>
      <c r="B140" s="52" t="s">
        <v>17270</v>
      </c>
      <c r="C140" s="52" t="s">
        <v>6850</v>
      </c>
      <c r="D140" s="51">
        <v>8902</v>
      </c>
      <c r="E140" s="52" t="s">
        <v>6851</v>
      </c>
      <c r="F140" s="52" t="s">
        <v>6852</v>
      </c>
      <c r="G140" s="52" t="s">
        <v>17271</v>
      </c>
    </row>
    <row r="141" spans="1:7" ht="14.4" x14ac:dyDescent="0.25">
      <c r="A141" s="51">
        <v>103135</v>
      </c>
      <c r="B141" s="52" t="s">
        <v>17272</v>
      </c>
      <c r="C141" s="52" t="s">
        <v>4457</v>
      </c>
      <c r="D141" s="51">
        <v>8490</v>
      </c>
      <c r="E141" s="52" t="s">
        <v>1408</v>
      </c>
      <c r="F141" s="52" t="s">
        <v>4459</v>
      </c>
      <c r="G141" s="52" t="s">
        <v>7571</v>
      </c>
    </row>
    <row r="142" spans="1:7" ht="14.4" x14ac:dyDescent="0.25">
      <c r="A142" s="51">
        <v>103192</v>
      </c>
      <c r="B142" s="52" t="s">
        <v>17273</v>
      </c>
      <c r="C142" s="52" t="s">
        <v>17224</v>
      </c>
      <c r="D142" s="51">
        <v>2390</v>
      </c>
      <c r="E142" s="52" t="s">
        <v>2581</v>
      </c>
      <c r="F142" s="52" t="s">
        <v>13828</v>
      </c>
      <c r="G142" s="52" t="s">
        <v>20744</v>
      </c>
    </row>
    <row r="143" spans="1:7" ht="14.4" x14ac:dyDescent="0.25">
      <c r="A143" s="51">
        <v>103201</v>
      </c>
      <c r="B143" s="52" t="s">
        <v>20745</v>
      </c>
      <c r="C143" s="52" t="s">
        <v>20666</v>
      </c>
      <c r="D143" s="51">
        <v>2030</v>
      </c>
      <c r="E143" s="52" t="s">
        <v>534</v>
      </c>
      <c r="F143" s="52" t="s">
        <v>20667</v>
      </c>
      <c r="G143" s="52" t="s">
        <v>20668</v>
      </c>
    </row>
    <row r="144" spans="1:7" ht="28.8" x14ac:dyDescent="0.25">
      <c r="A144" s="51">
        <v>103218</v>
      </c>
      <c r="B144" s="52" t="s">
        <v>17274</v>
      </c>
      <c r="C144" s="52" t="s">
        <v>17275</v>
      </c>
      <c r="D144" s="51">
        <v>1000</v>
      </c>
      <c r="E144" s="52" t="s">
        <v>890</v>
      </c>
      <c r="F144" s="52" t="s">
        <v>17276</v>
      </c>
      <c r="G144" s="52" t="s">
        <v>17277</v>
      </c>
    </row>
    <row r="145" spans="1:7" ht="14.4" x14ac:dyDescent="0.25">
      <c r="A145" s="51">
        <v>103366</v>
      </c>
      <c r="B145" s="52" t="s">
        <v>17278</v>
      </c>
      <c r="C145" s="52" t="s">
        <v>5267</v>
      </c>
      <c r="D145" s="51">
        <v>9200</v>
      </c>
      <c r="E145" s="52" t="s">
        <v>637</v>
      </c>
      <c r="F145" s="52" t="s">
        <v>5269</v>
      </c>
      <c r="G145" s="52" t="s">
        <v>10188</v>
      </c>
    </row>
    <row r="146" spans="1:7" ht="43.2" x14ac:dyDescent="0.25">
      <c r="A146" s="51">
        <v>103382</v>
      </c>
      <c r="B146" s="52" t="s">
        <v>20746</v>
      </c>
      <c r="C146" s="52" t="s">
        <v>5912</v>
      </c>
      <c r="D146" s="51">
        <v>2970</v>
      </c>
      <c r="E146" s="52" t="s">
        <v>708</v>
      </c>
      <c r="F146" s="52" t="s">
        <v>5913</v>
      </c>
      <c r="G146" s="52" t="s">
        <v>20747</v>
      </c>
    </row>
    <row r="147" spans="1:7" ht="14.4" x14ac:dyDescent="0.25">
      <c r="A147" s="51">
        <v>103465</v>
      </c>
      <c r="B147" s="52" t="s">
        <v>20748</v>
      </c>
      <c r="C147" s="52" t="s">
        <v>2470</v>
      </c>
      <c r="D147" s="51">
        <v>2950</v>
      </c>
      <c r="E147" s="52" t="s">
        <v>392</v>
      </c>
      <c r="F147" s="52" t="s">
        <v>20749</v>
      </c>
      <c r="G147" s="52" t="s">
        <v>8348</v>
      </c>
    </row>
    <row r="148" spans="1:7" ht="14.4" x14ac:dyDescent="0.25">
      <c r="A148" s="51">
        <v>103507</v>
      </c>
      <c r="B148" s="52" t="s">
        <v>20750</v>
      </c>
      <c r="C148" s="52" t="s">
        <v>4353</v>
      </c>
      <c r="D148" s="51">
        <v>8020</v>
      </c>
      <c r="E148" s="52" t="s">
        <v>1390</v>
      </c>
      <c r="F148" s="52" t="s">
        <v>4354</v>
      </c>
      <c r="G148" s="52" t="s">
        <v>20751</v>
      </c>
    </row>
    <row r="149" spans="1:7" ht="14.4" x14ac:dyDescent="0.25">
      <c r="A149" s="51">
        <v>103895</v>
      </c>
      <c r="B149" s="52" t="s">
        <v>20752</v>
      </c>
      <c r="C149" s="52" t="s">
        <v>20753</v>
      </c>
      <c r="D149" s="51">
        <v>2800</v>
      </c>
      <c r="E149" s="52" t="s">
        <v>223</v>
      </c>
      <c r="F149" s="52" t="s">
        <v>20754</v>
      </c>
      <c r="G149" s="52" t="s">
        <v>7571</v>
      </c>
    </row>
    <row r="150" spans="1:7" ht="14.4" x14ac:dyDescent="0.25">
      <c r="A150" s="51">
        <v>103903</v>
      </c>
      <c r="B150" s="52" t="s">
        <v>20755</v>
      </c>
      <c r="C150" s="52" t="s">
        <v>20756</v>
      </c>
      <c r="D150" s="51">
        <v>2018</v>
      </c>
      <c r="E150" s="52" t="s">
        <v>534</v>
      </c>
      <c r="F150" s="52" t="s">
        <v>20757</v>
      </c>
      <c r="G150" s="52" t="s">
        <v>7571</v>
      </c>
    </row>
    <row r="151" spans="1:7" ht="14.4" x14ac:dyDescent="0.25">
      <c r="A151" s="51">
        <v>103929</v>
      </c>
      <c r="B151" s="52" t="s">
        <v>20758</v>
      </c>
      <c r="C151" s="52" t="s">
        <v>20690</v>
      </c>
      <c r="D151" s="51">
        <v>3001</v>
      </c>
      <c r="E151" s="52" t="s">
        <v>434</v>
      </c>
      <c r="F151" s="52" t="s">
        <v>20759</v>
      </c>
      <c r="G151" s="52" t="s">
        <v>7571</v>
      </c>
    </row>
    <row r="152" spans="1:7" ht="14.4" x14ac:dyDescent="0.25">
      <c r="A152" s="51">
        <v>103945</v>
      </c>
      <c r="B152" s="52" t="s">
        <v>20760</v>
      </c>
      <c r="C152" s="52" t="s">
        <v>20761</v>
      </c>
      <c r="D152" s="51">
        <v>9000</v>
      </c>
      <c r="E152" s="52" t="s">
        <v>299</v>
      </c>
      <c r="F152" s="52" t="s">
        <v>20762</v>
      </c>
      <c r="G152" s="52" t="s">
        <v>7571</v>
      </c>
    </row>
    <row r="153" spans="1:7" ht="14.4" x14ac:dyDescent="0.25">
      <c r="A153" s="51">
        <v>103978</v>
      </c>
      <c r="B153" s="52" t="s">
        <v>20763</v>
      </c>
      <c r="C153" s="52" t="s">
        <v>20764</v>
      </c>
      <c r="D153" s="51">
        <v>3500</v>
      </c>
      <c r="E153" s="52" t="s">
        <v>92</v>
      </c>
      <c r="F153" s="52" t="s">
        <v>20765</v>
      </c>
      <c r="G153" s="52" t="s">
        <v>7571</v>
      </c>
    </row>
    <row r="154" spans="1:7" ht="14.4" x14ac:dyDescent="0.25">
      <c r="A154" s="51">
        <v>103986</v>
      </c>
      <c r="B154" s="52" t="s">
        <v>20766</v>
      </c>
      <c r="C154" s="52" t="s">
        <v>20767</v>
      </c>
      <c r="D154" s="51">
        <v>3590</v>
      </c>
      <c r="E154" s="52" t="s">
        <v>74</v>
      </c>
      <c r="F154" s="52" t="s">
        <v>20768</v>
      </c>
      <c r="G154" s="52" t="s">
        <v>7571</v>
      </c>
    </row>
    <row r="155" spans="1:7" ht="14.4" x14ac:dyDescent="0.25">
      <c r="A155" s="51">
        <v>103994</v>
      </c>
      <c r="B155" s="52" t="s">
        <v>20769</v>
      </c>
      <c r="C155" s="52" t="s">
        <v>20770</v>
      </c>
      <c r="D155" s="51">
        <v>8500</v>
      </c>
      <c r="E155" s="52" t="s">
        <v>276</v>
      </c>
      <c r="F155" s="52" t="s">
        <v>20771</v>
      </c>
      <c r="G155" s="52" t="s">
        <v>7571</v>
      </c>
    </row>
    <row r="156" spans="1:7" ht="14.4" x14ac:dyDescent="0.25">
      <c r="A156" s="51">
        <v>104001</v>
      </c>
      <c r="B156" s="52" t="s">
        <v>20772</v>
      </c>
      <c r="C156" s="52" t="s">
        <v>20773</v>
      </c>
      <c r="D156" s="51">
        <v>8200</v>
      </c>
      <c r="E156" s="52" t="s">
        <v>1401</v>
      </c>
      <c r="F156" s="52" t="s">
        <v>20774</v>
      </c>
      <c r="G156" s="52" t="s">
        <v>7571</v>
      </c>
    </row>
    <row r="157" spans="1:7" ht="14.4" x14ac:dyDescent="0.25">
      <c r="A157" s="51">
        <v>104018</v>
      </c>
      <c r="B157" s="52" t="s">
        <v>20775</v>
      </c>
      <c r="C157" s="52" t="s">
        <v>20776</v>
      </c>
      <c r="D157" s="51">
        <v>8500</v>
      </c>
      <c r="E157" s="52" t="s">
        <v>276</v>
      </c>
      <c r="F157" s="52" t="s">
        <v>20777</v>
      </c>
      <c r="G157" s="52" t="s">
        <v>7571</v>
      </c>
    </row>
    <row r="158" spans="1:7" ht="14.4" x14ac:dyDescent="0.25">
      <c r="A158" s="51">
        <v>104026</v>
      </c>
      <c r="B158" s="52" t="s">
        <v>20778</v>
      </c>
      <c r="C158" s="52" t="s">
        <v>20779</v>
      </c>
      <c r="D158" s="51">
        <v>1030</v>
      </c>
      <c r="E158" s="52" t="s">
        <v>432</v>
      </c>
      <c r="F158" s="52" t="s">
        <v>20780</v>
      </c>
      <c r="G158" s="52" t="s">
        <v>7571</v>
      </c>
    </row>
    <row r="159" spans="1:7" ht="14.4" x14ac:dyDescent="0.25">
      <c r="A159" s="51">
        <v>104034</v>
      </c>
      <c r="B159" s="52" t="s">
        <v>20781</v>
      </c>
      <c r="C159" s="52" t="s">
        <v>20782</v>
      </c>
      <c r="D159" s="51">
        <v>2000</v>
      </c>
      <c r="E159" s="52" t="s">
        <v>534</v>
      </c>
      <c r="F159" s="52" t="s">
        <v>7571</v>
      </c>
      <c r="G159" s="52" t="s">
        <v>7571</v>
      </c>
    </row>
    <row r="160" spans="1:7" ht="14.4" x14ac:dyDescent="0.25">
      <c r="A160" s="51">
        <v>104042</v>
      </c>
      <c r="B160" s="52" t="s">
        <v>20783</v>
      </c>
      <c r="C160" s="52" t="s">
        <v>20784</v>
      </c>
      <c r="D160" s="51">
        <v>1070</v>
      </c>
      <c r="E160" s="52" t="s">
        <v>133</v>
      </c>
      <c r="F160" s="52" t="s">
        <v>7571</v>
      </c>
      <c r="G160" s="52" t="s">
        <v>7571</v>
      </c>
    </row>
    <row r="161" spans="1:7" ht="14.4" x14ac:dyDescent="0.25">
      <c r="A161" s="51">
        <v>104059</v>
      </c>
      <c r="B161" s="52" t="s">
        <v>20785</v>
      </c>
      <c r="C161" s="52" t="s">
        <v>20786</v>
      </c>
      <c r="D161" s="51">
        <v>9000</v>
      </c>
      <c r="E161" s="52" t="s">
        <v>299</v>
      </c>
      <c r="F161" s="52" t="s">
        <v>20787</v>
      </c>
      <c r="G161" s="52" t="s">
        <v>7571</v>
      </c>
    </row>
    <row r="162" spans="1:7" ht="14.4" x14ac:dyDescent="0.25">
      <c r="A162" s="51">
        <v>104109</v>
      </c>
      <c r="B162" s="52" t="s">
        <v>20788</v>
      </c>
      <c r="C162" s="52" t="s">
        <v>8704</v>
      </c>
      <c r="D162" s="51">
        <v>2440</v>
      </c>
      <c r="E162" s="52" t="s">
        <v>122</v>
      </c>
      <c r="F162" s="52" t="s">
        <v>20789</v>
      </c>
      <c r="G162" s="52" t="s">
        <v>7571</v>
      </c>
    </row>
    <row r="163" spans="1:7" ht="14.4" x14ac:dyDescent="0.25">
      <c r="A163" s="51">
        <v>104117</v>
      </c>
      <c r="B163" s="52" t="s">
        <v>20790</v>
      </c>
      <c r="C163" s="52" t="s">
        <v>20779</v>
      </c>
      <c r="D163" s="51">
        <v>1030</v>
      </c>
      <c r="E163" s="52" t="s">
        <v>432</v>
      </c>
      <c r="F163" s="52" t="s">
        <v>20791</v>
      </c>
      <c r="G163" s="52" t="s">
        <v>7571</v>
      </c>
    </row>
    <row r="164" spans="1:7" ht="14.4" x14ac:dyDescent="0.25">
      <c r="A164" s="51">
        <v>104356</v>
      </c>
      <c r="B164" s="52" t="s">
        <v>20792</v>
      </c>
      <c r="C164" s="52" t="s">
        <v>20793</v>
      </c>
      <c r="D164" s="51">
        <v>1050</v>
      </c>
      <c r="E164" s="52" t="s">
        <v>902</v>
      </c>
      <c r="F164" s="52" t="s">
        <v>7571</v>
      </c>
      <c r="G164" s="52" t="s">
        <v>7571</v>
      </c>
    </row>
    <row r="165" spans="1:7" ht="14.4" x14ac:dyDescent="0.25">
      <c r="A165" s="51">
        <v>104554</v>
      </c>
      <c r="B165" s="52" t="s">
        <v>17279</v>
      </c>
      <c r="C165" s="52" t="s">
        <v>6541</v>
      </c>
      <c r="D165" s="51">
        <v>8970</v>
      </c>
      <c r="E165" s="52" t="s">
        <v>278</v>
      </c>
      <c r="F165" s="52" t="s">
        <v>6542</v>
      </c>
      <c r="G165" s="52" t="s">
        <v>10575</v>
      </c>
    </row>
    <row r="166" spans="1:7" ht="14.4" x14ac:dyDescent="0.25">
      <c r="A166" s="51">
        <v>104646</v>
      </c>
      <c r="B166" s="52" t="s">
        <v>17280</v>
      </c>
      <c r="C166" s="52" t="s">
        <v>8668</v>
      </c>
      <c r="D166" s="51">
        <v>9230</v>
      </c>
      <c r="E166" s="52" t="s">
        <v>344</v>
      </c>
      <c r="F166" s="52" t="s">
        <v>8072</v>
      </c>
      <c r="G166" s="52" t="s">
        <v>13071</v>
      </c>
    </row>
    <row r="167" spans="1:7" ht="14.4" x14ac:dyDescent="0.25">
      <c r="A167" s="51">
        <v>104653</v>
      </c>
      <c r="B167" s="52" t="s">
        <v>17281</v>
      </c>
      <c r="C167" s="52" t="s">
        <v>17282</v>
      </c>
      <c r="D167" s="51">
        <v>9112</v>
      </c>
      <c r="E167" s="52" t="s">
        <v>5304</v>
      </c>
      <c r="F167" s="52" t="s">
        <v>17283</v>
      </c>
      <c r="G167" s="52" t="s">
        <v>17284</v>
      </c>
    </row>
    <row r="168" spans="1:7" ht="28.8" x14ac:dyDescent="0.25">
      <c r="A168" s="51">
        <v>104661</v>
      </c>
      <c r="B168" s="52" t="s">
        <v>17285</v>
      </c>
      <c r="C168" s="52" t="s">
        <v>11331</v>
      </c>
      <c r="D168" s="51">
        <v>2550</v>
      </c>
      <c r="E168" s="52" t="s">
        <v>1107</v>
      </c>
      <c r="F168" s="52" t="s">
        <v>17286</v>
      </c>
      <c r="G168" s="52" t="s">
        <v>17287</v>
      </c>
    </row>
    <row r="169" spans="1:7" ht="14.4" x14ac:dyDescent="0.25">
      <c r="A169" s="51">
        <v>104729</v>
      </c>
      <c r="B169" s="52" t="s">
        <v>17288</v>
      </c>
      <c r="C169" s="52" t="s">
        <v>17289</v>
      </c>
      <c r="D169" s="51">
        <v>1930</v>
      </c>
      <c r="E169" s="52" t="s">
        <v>34</v>
      </c>
      <c r="F169" s="52" t="s">
        <v>17290</v>
      </c>
      <c r="G169" s="52" t="s">
        <v>17291</v>
      </c>
    </row>
    <row r="170" spans="1:7" ht="14.4" x14ac:dyDescent="0.25">
      <c r="A170" s="51">
        <v>104737</v>
      </c>
      <c r="B170" s="52" t="s">
        <v>17292</v>
      </c>
      <c r="C170" s="52" t="s">
        <v>6296</v>
      </c>
      <c r="D170" s="51">
        <v>3018</v>
      </c>
      <c r="E170" s="52" t="s">
        <v>6297</v>
      </c>
      <c r="F170" s="52" t="s">
        <v>6298</v>
      </c>
      <c r="G170" s="52" t="s">
        <v>10495</v>
      </c>
    </row>
    <row r="171" spans="1:7" ht="14.4" x14ac:dyDescent="0.25">
      <c r="A171" s="51">
        <v>104943</v>
      </c>
      <c r="B171" s="52" t="s">
        <v>20794</v>
      </c>
      <c r="C171" s="52" t="s">
        <v>5639</v>
      </c>
      <c r="D171" s="51">
        <v>9052</v>
      </c>
      <c r="E171" s="52" t="s">
        <v>5640</v>
      </c>
      <c r="F171" s="52" t="s">
        <v>5641</v>
      </c>
      <c r="G171" s="52" t="s">
        <v>20795</v>
      </c>
    </row>
    <row r="172" spans="1:7" ht="14.4" x14ac:dyDescent="0.25">
      <c r="A172" s="51">
        <v>104984</v>
      </c>
      <c r="B172" s="52" t="s">
        <v>20796</v>
      </c>
      <c r="C172" s="52" t="s">
        <v>20797</v>
      </c>
      <c r="D172" s="51">
        <v>1831</v>
      </c>
      <c r="E172" s="52" t="s">
        <v>2256</v>
      </c>
      <c r="F172" s="52" t="s">
        <v>6456</v>
      </c>
      <c r="G172" s="52" t="s">
        <v>7571</v>
      </c>
    </row>
    <row r="173" spans="1:7" ht="14.4" x14ac:dyDescent="0.25">
      <c r="A173" s="51">
        <v>105007</v>
      </c>
      <c r="B173" s="52" t="s">
        <v>20798</v>
      </c>
      <c r="C173" s="52" t="s">
        <v>2728</v>
      </c>
      <c r="D173" s="51">
        <v>2270</v>
      </c>
      <c r="E173" s="52" t="s">
        <v>1053</v>
      </c>
      <c r="F173" s="52" t="s">
        <v>2729</v>
      </c>
      <c r="G173" s="52" t="s">
        <v>9337</v>
      </c>
    </row>
    <row r="174" spans="1:7" ht="14.4" x14ac:dyDescent="0.25">
      <c r="A174" s="51">
        <v>105015</v>
      </c>
      <c r="B174" s="52" t="s">
        <v>17293</v>
      </c>
      <c r="C174" s="52" t="s">
        <v>2679</v>
      </c>
      <c r="D174" s="51">
        <v>2160</v>
      </c>
      <c r="E174" s="52" t="s">
        <v>1040</v>
      </c>
      <c r="F174" s="52" t="s">
        <v>2680</v>
      </c>
      <c r="G174" s="52" t="s">
        <v>17294</v>
      </c>
    </row>
    <row r="175" spans="1:7" ht="14.4" x14ac:dyDescent="0.25">
      <c r="A175" s="51">
        <v>105023</v>
      </c>
      <c r="B175" s="52" t="s">
        <v>17295</v>
      </c>
      <c r="C175" s="52" t="s">
        <v>17224</v>
      </c>
      <c r="D175" s="51">
        <v>2390</v>
      </c>
      <c r="E175" s="52" t="s">
        <v>2581</v>
      </c>
      <c r="F175" s="52" t="s">
        <v>13828</v>
      </c>
      <c r="G175" s="52" t="s">
        <v>20799</v>
      </c>
    </row>
    <row r="176" spans="1:7" ht="14.4" x14ac:dyDescent="0.25">
      <c r="A176" s="51">
        <v>105031</v>
      </c>
      <c r="B176" s="52" t="s">
        <v>17296</v>
      </c>
      <c r="C176" s="52" t="s">
        <v>2584</v>
      </c>
      <c r="D176" s="51">
        <v>2340</v>
      </c>
      <c r="E176" s="52" t="s">
        <v>2585</v>
      </c>
      <c r="F176" s="52" t="s">
        <v>2586</v>
      </c>
      <c r="G176" s="52" t="s">
        <v>13928</v>
      </c>
    </row>
    <row r="177" spans="1:7" ht="14.4" x14ac:dyDescent="0.25">
      <c r="A177" s="51">
        <v>105072</v>
      </c>
      <c r="B177" s="52" t="s">
        <v>20800</v>
      </c>
      <c r="C177" s="52" t="s">
        <v>8641</v>
      </c>
      <c r="D177" s="51">
        <v>2400</v>
      </c>
      <c r="E177" s="52" t="s">
        <v>388</v>
      </c>
      <c r="F177" s="52" t="s">
        <v>13474</v>
      </c>
      <c r="G177" s="52" t="s">
        <v>20801</v>
      </c>
    </row>
    <row r="178" spans="1:7" ht="14.4" x14ac:dyDescent="0.25">
      <c r="A178" s="51">
        <v>105081</v>
      </c>
      <c r="B178" s="52" t="s">
        <v>20802</v>
      </c>
      <c r="C178" s="52" t="s">
        <v>20803</v>
      </c>
      <c r="D178" s="51">
        <v>2000</v>
      </c>
      <c r="E178" s="52" t="s">
        <v>534</v>
      </c>
      <c r="F178" s="52" t="s">
        <v>11173</v>
      </c>
      <c r="G178" s="52" t="s">
        <v>7571</v>
      </c>
    </row>
    <row r="179" spans="1:7" ht="14.4" x14ac:dyDescent="0.25">
      <c r="A179" s="51">
        <v>105098</v>
      </c>
      <c r="B179" s="52" t="s">
        <v>20804</v>
      </c>
      <c r="C179" s="52" t="s">
        <v>20805</v>
      </c>
      <c r="D179" s="51">
        <v>1702</v>
      </c>
      <c r="E179" s="52" t="s">
        <v>2110</v>
      </c>
      <c r="F179" s="52" t="s">
        <v>20806</v>
      </c>
      <c r="G179" s="52" t="s">
        <v>7571</v>
      </c>
    </row>
    <row r="180" spans="1:7" ht="14.4" x14ac:dyDescent="0.25">
      <c r="A180" s="51">
        <v>105122</v>
      </c>
      <c r="B180" s="52" t="s">
        <v>20807</v>
      </c>
      <c r="C180" s="52" t="s">
        <v>20808</v>
      </c>
      <c r="D180" s="51">
        <v>8000</v>
      </c>
      <c r="E180" s="52" t="s">
        <v>273</v>
      </c>
      <c r="F180" s="52" t="s">
        <v>4323</v>
      </c>
      <c r="G180" s="52" t="s">
        <v>7571</v>
      </c>
    </row>
    <row r="181" spans="1:7" ht="14.4" x14ac:dyDescent="0.25">
      <c r="A181" s="51">
        <v>105131</v>
      </c>
      <c r="B181" s="52" t="s">
        <v>20809</v>
      </c>
      <c r="C181" s="52" t="s">
        <v>11752</v>
      </c>
      <c r="D181" s="51">
        <v>8200</v>
      </c>
      <c r="E181" s="52" t="s">
        <v>302</v>
      </c>
      <c r="F181" s="52" t="s">
        <v>20810</v>
      </c>
      <c r="G181" s="52" t="s">
        <v>7571</v>
      </c>
    </row>
    <row r="182" spans="1:7" ht="14.4" x14ac:dyDescent="0.25">
      <c r="A182" s="51">
        <v>105155</v>
      </c>
      <c r="B182" s="52" t="s">
        <v>20811</v>
      </c>
      <c r="C182" s="52" t="s">
        <v>11896</v>
      </c>
      <c r="D182" s="51">
        <v>8970</v>
      </c>
      <c r="E182" s="52" t="s">
        <v>278</v>
      </c>
      <c r="F182" s="52" t="s">
        <v>20812</v>
      </c>
      <c r="G182" s="52" t="s">
        <v>7571</v>
      </c>
    </row>
    <row r="183" spans="1:7" ht="14.4" x14ac:dyDescent="0.25">
      <c r="A183" s="51">
        <v>105197</v>
      </c>
      <c r="B183" s="52" t="s">
        <v>20813</v>
      </c>
      <c r="C183" s="52" t="s">
        <v>20814</v>
      </c>
      <c r="D183" s="51">
        <v>8700</v>
      </c>
      <c r="E183" s="52" t="s">
        <v>1513</v>
      </c>
      <c r="F183" s="52" t="s">
        <v>11908</v>
      </c>
      <c r="G183" s="52" t="s">
        <v>7571</v>
      </c>
    </row>
    <row r="184" spans="1:7" ht="14.4" x14ac:dyDescent="0.25">
      <c r="A184" s="51">
        <v>105213</v>
      </c>
      <c r="B184" s="52" t="s">
        <v>20815</v>
      </c>
      <c r="C184" s="52" t="s">
        <v>20816</v>
      </c>
      <c r="D184" s="51">
        <v>9000</v>
      </c>
      <c r="E184" s="52" t="s">
        <v>299</v>
      </c>
      <c r="F184" s="52" t="s">
        <v>20817</v>
      </c>
      <c r="G184" s="52" t="s">
        <v>7571</v>
      </c>
    </row>
    <row r="185" spans="1:7" ht="14.4" x14ac:dyDescent="0.25">
      <c r="A185" s="51">
        <v>105271</v>
      </c>
      <c r="B185" s="52" t="s">
        <v>20818</v>
      </c>
      <c r="C185" s="52" t="s">
        <v>12238</v>
      </c>
      <c r="D185" s="51">
        <v>3940</v>
      </c>
      <c r="E185" s="52" t="s">
        <v>1281</v>
      </c>
      <c r="F185" s="52" t="s">
        <v>20819</v>
      </c>
      <c r="G185" s="52" t="s">
        <v>7571</v>
      </c>
    </row>
    <row r="186" spans="1:7" ht="14.4" x14ac:dyDescent="0.25">
      <c r="A186" s="51">
        <v>105296</v>
      </c>
      <c r="B186" s="52" t="s">
        <v>20820</v>
      </c>
      <c r="C186" s="52" t="s">
        <v>13401</v>
      </c>
      <c r="D186" s="51">
        <v>3800</v>
      </c>
      <c r="E186" s="52" t="s">
        <v>241</v>
      </c>
      <c r="F186" s="52" t="s">
        <v>7571</v>
      </c>
      <c r="G186" s="52" t="s">
        <v>7571</v>
      </c>
    </row>
    <row r="187" spans="1:7" ht="14.4" x14ac:dyDescent="0.25">
      <c r="A187" s="51">
        <v>105312</v>
      </c>
      <c r="B187" s="52" t="s">
        <v>20821</v>
      </c>
      <c r="C187" s="52" t="s">
        <v>20822</v>
      </c>
      <c r="D187" s="51">
        <v>8670</v>
      </c>
      <c r="E187" s="52" t="s">
        <v>4617</v>
      </c>
      <c r="F187" s="52" t="s">
        <v>7571</v>
      </c>
      <c r="G187" s="52" t="s">
        <v>7571</v>
      </c>
    </row>
    <row r="188" spans="1:7" ht="14.4" x14ac:dyDescent="0.25">
      <c r="A188" s="51">
        <v>105321</v>
      </c>
      <c r="B188" s="52" t="s">
        <v>20823</v>
      </c>
      <c r="C188" s="52" t="s">
        <v>20824</v>
      </c>
      <c r="D188" s="51">
        <v>3010</v>
      </c>
      <c r="E188" s="52" t="s">
        <v>1216</v>
      </c>
      <c r="F188" s="52" t="s">
        <v>7571</v>
      </c>
      <c r="G188" s="52" t="s">
        <v>20825</v>
      </c>
    </row>
    <row r="189" spans="1:7" ht="14.4" x14ac:dyDescent="0.25">
      <c r="A189" s="51">
        <v>105338</v>
      </c>
      <c r="B189" s="52" t="s">
        <v>20826</v>
      </c>
      <c r="C189" s="52" t="s">
        <v>20827</v>
      </c>
      <c r="D189" s="51">
        <v>1140</v>
      </c>
      <c r="E189" s="52" t="s">
        <v>923</v>
      </c>
      <c r="F189" s="52" t="s">
        <v>7571</v>
      </c>
      <c r="G189" s="52" t="s">
        <v>7571</v>
      </c>
    </row>
    <row r="190" spans="1:7" ht="14.4" x14ac:dyDescent="0.25">
      <c r="A190" s="51">
        <v>105346</v>
      </c>
      <c r="B190" s="52" t="s">
        <v>17297</v>
      </c>
      <c r="C190" s="52" t="s">
        <v>6636</v>
      </c>
      <c r="D190" s="51">
        <v>2180</v>
      </c>
      <c r="E190" s="52" t="s">
        <v>427</v>
      </c>
      <c r="F190" s="52" t="s">
        <v>6637</v>
      </c>
      <c r="G190" s="52" t="s">
        <v>17298</v>
      </c>
    </row>
    <row r="191" spans="1:7" ht="14.4" x14ac:dyDescent="0.25">
      <c r="A191" s="51">
        <v>105387</v>
      </c>
      <c r="B191" s="52" t="s">
        <v>20828</v>
      </c>
      <c r="C191" s="52" t="s">
        <v>6154</v>
      </c>
      <c r="D191" s="51">
        <v>9000</v>
      </c>
      <c r="E191" s="52" t="s">
        <v>299</v>
      </c>
      <c r="F191" s="52" t="s">
        <v>6155</v>
      </c>
      <c r="G191" s="52" t="s">
        <v>20829</v>
      </c>
    </row>
    <row r="192" spans="1:7" ht="14.4" x14ac:dyDescent="0.25">
      <c r="A192" s="51">
        <v>105551</v>
      </c>
      <c r="B192" s="52" t="s">
        <v>20830</v>
      </c>
      <c r="C192" s="52" t="s">
        <v>20831</v>
      </c>
      <c r="D192" s="51">
        <v>1030</v>
      </c>
      <c r="E192" s="52" t="s">
        <v>432</v>
      </c>
      <c r="F192" s="52" t="s">
        <v>20832</v>
      </c>
      <c r="G192" s="52" t="s">
        <v>7571</v>
      </c>
    </row>
    <row r="193" spans="1:7" ht="14.4" x14ac:dyDescent="0.25">
      <c r="A193" s="51">
        <v>105569</v>
      </c>
      <c r="B193" s="52" t="s">
        <v>20833</v>
      </c>
      <c r="C193" s="52" t="s">
        <v>20834</v>
      </c>
      <c r="D193" s="51">
        <v>1000</v>
      </c>
      <c r="E193" s="52" t="s">
        <v>890</v>
      </c>
      <c r="F193" s="52" t="s">
        <v>20835</v>
      </c>
      <c r="G193" s="52" t="s">
        <v>20836</v>
      </c>
    </row>
    <row r="194" spans="1:7" ht="14.4" x14ac:dyDescent="0.25">
      <c r="A194" s="51">
        <v>105585</v>
      </c>
      <c r="B194" s="52" t="s">
        <v>20837</v>
      </c>
      <c r="C194" s="52" t="s">
        <v>20838</v>
      </c>
      <c r="D194" s="51">
        <v>2200</v>
      </c>
      <c r="E194" s="52" t="s">
        <v>453</v>
      </c>
      <c r="F194" s="52" t="s">
        <v>20839</v>
      </c>
      <c r="G194" s="52" t="s">
        <v>7571</v>
      </c>
    </row>
    <row r="195" spans="1:7" ht="14.4" x14ac:dyDescent="0.25">
      <c r="A195" s="51">
        <v>105593</v>
      </c>
      <c r="B195" s="52" t="s">
        <v>20840</v>
      </c>
      <c r="C195" s="52" t="s">
        <v>8797</v>
      </c>
      <c r="D195" s="51">
        <v>9030</v>
      </c>
      <c r="E195" s="52" t="s">
        <v>1704</v>
      </c>
      <c r="F195" s="52" t="s">
        <v>8491</v>
      </c>
      <c r="G195" s="52" t="s">
        <v>7571</v>
      </c>
    </row>
    <row r="196" spans="1:7" ht="14.4" x14ac:dyDescent="0.25">
      <c r="A196" s="51">
        <v>105619</v>
      </c>
      <c r="B196" s="52" t="s">
        <v>20841</v>
      </c>
      <c r="C196" s="52" t="s">
        <v>3951</v>
      </c>
      <c r="D196" s="51">
        <v>3200</v>
      </c>
      <c r="E196" s="52" t="s">
        <v>1224</v>
      </c>
      <c r="F196" s="52" t="s">
        <v>20842</v>
      </c>
      <c r="G196" s="52" t="s">
        <v>7571</v>
      </c>
    </row>
    <row r="197" spans="1:7" ht="14.4" x14ac:dyDescent="0.25">
      <c r="A197" s="51">
        <v>105627</v>
      </c>
      <c r="B197" s="52" t="s">
        <v>20843</v>
      </c>
      <c r="C197" s="52" t="s">
        <v>20844</v>
      </c>
      <c r="D197" s="51">
        <v>2400</v>
      </c>
      <c r="E197" s="52" t="s">
        <v>388</v>
      </c>
      <c r="F197" s="52" t="s">
        <v>20845</v>
      </c>
      <c r="G197" s="52" t="s">
        <v>7571</v>
      </c>
    </row>
    <row r="198" spans="1:7" ht="28.8" x14ac:dyDescent="0.25">
      <c r="A198" s="51">
        <v>105643</v>
      </c>
      <c r="B198" s="52" t="s">
        <v>20846</v>
      </c>
      <c r="C198" s="52" t="s">
        <v>20847</v>
      </c>
      <c r="D198" s="51">
        <v>9040</v>
      </c>
      <c r="E198" s="52" t="s">
        <v>337</v>
      </c>
      <c r="F198" s="52" t="s">
        <v>20848</v>
      </c>
      <c r="G198" s="52" t="s">
        <v>20849</v>
      </c>
    </row>
    <row r="199" spans="1:7" ht="28.8" x14ac:dyDescent="0.25">
      <c r="A199" s="51">
        <v>105651</v>
      </c>
      <c r="B199" s="52" t="s">
        <v>20850</v>
      </c>
      <c r="C199" s="52" t="s">
        <v>20851</v>
      </c>
      <c r="D199" s="51">
        <v>1030</v>
      </c>
      <c r="E199" s="52" t="s">
        <v>432</v>
      </c>
      <c r="F199" s="52" t="s">
        <v>20852</v>
      </c>
      <c r="G199" s="52" t="s">
        <v>7571</v>
      </c>
    </row>
    <row r="200" spans="1:7" ht="14.4" x14ac:dyDescent="0.25">
      <c r="A200" s="51">
        <v>105783</v>
      </c>
      <c r="B200" s="52" t="s">
        <v>20853</v>
      </c>
      <c r="C200" s="52" t="s">
        <v>13401</v>
      </c>
      <c r="D200" s="51">
        <v>3800</v>
      </c>
      <c r="E200" s="52" t="s">
        <v>241</v>
      </c>
      <c r="F200" s="52" t="s">
        <v>13402</v>
      </c>
      <c r="G200" s="52" t="s">
        <v>20854</v>
      </c>
    </row>
    <row r="201" spans="1:7" ht="14.4" x14ac:dyDescent="0.25">
      <c r="A201" s="51">
        <v>105858</v>
      </c>
      <c r="B201" s="52" t="s">
        <v>17299</v>
      </c>
      <c r="C201" s="52" t="s">
        <v>6812</v>
      </c>
      <c r="D201" s="51">
        <v>8510</v>
      </c>
      <c r="E201" s="52" t="s">
        <v>339</v>
      </c>
      <c r="F201" s="52" t="s">
        <v>6813</v>
      </c>
      <c r="G201" s="52" t="s">
        <v>10668</v>
      </c>
    </row>
    <row r="202" spans="1:7" ht="28.8" x14ac:dyDescent="0.25">
      <c r="A202" s="51">
        <v>106071</v>
      </c>
      <c r="B202" s="52" t="s">
        <v>17300</v>
      </c>
      <c r="C202" s="52" t="s">
        <v>6643</v>
      </c>
      <c r="D202" s="51">
        <v>2900</v>
      </c>
      <c r="E202" s="52" t="s">
        <v>385</v>
      </c>
      <c r="F202" s="52" t="s">
        <v>6644</v>
      </c>
      <c r="G202" s="52" t="s">
        <v>7660</v>
      </c>
    </row>
    <row r="203" spans="1:7" ht="14.4" x14ac:dyDescent="0.25">
      <c r="A203" s="51">
        <v>106229</v>
      </c>
      <c r="B203" s="52" t="s">
        <v>20855</v>
      </c>
      <c r="C203" s="52" t="s">
        <v>6882</v>
      </c>
      <c r="D203" s="51">
        <v>8400</v>
      </c>
      <c r="E203" s="52" t="s">
        <v>155</v>
      </c>
      <c r="F203" s="52" t="s">
        <v>303</v>
      </c>
      <c r="G203" s="52" t="s">
        <v>7571</v>
      </c>
    </row>
    <row r="204" spans="1:7" ht="14.4" x14ac:dyDescent="0.25">
      <c r="A204" s="51">
        <v>106237</v>
      </c>
      <c r="B204" s="52" t="s">
        <v>20856</v>
      </c>
      <c r="C204" s="52" t="s">
        <v>3491</v>
      </c>
      <c r="D204" s="51">
        <v>3051</v>
      </c>
      <c r="E204" s="52" t="s">
        <v>3492</v>
      </c>
      <c r="F204" s="52" t="s">
        <v>3493</v>
      </c>
      <c r="G204" s="52" t="s">
        <v>20857</v>
      </c>
    </row>
    <row r="205" spans="1:7" ht="14.4" x14ac:dyDescent="0.25">
      <c r="A205" s="51">
        <v>106261</v>
      </c>
      <c r="B205" s="52" t="s">
        <v>20858</v>
      </c>
      <c r="C205" s="52" t="s">
        <v>20859</v>
      </c>
      <c r="D205" s="51">
        <v>2800</v>
      </c>
      <c r="E205" s="52" t="s">
        <v>223</v>
      </c>
      <c r="F205" s="52" t="s">
        <v>20369</v>
      </c>
      <c r="G205" s="52" t="s">
        <v>7571</v>
      </c>
    </row>
    <row r="206" spans="1:7" ht="14.4" x14ac:dyDescent="0.25">
      <c r="A206" s="51">
        <v>106286</v>
      </c>
      <c r="B206" s="52" t="s">
        <v>20860</v>
      </c>
      <c r="C206" s="52" t="s">
        <v>20481</v>
      </c>
      <c r="D206" s="51">
        <v>3200</v>
      </c>
      <c r="E206" s="52" t="s">
        <v>1224</v>
      </c>
      <c r="F206" s="52" t="s">
        <v>20861</v>
      </c>
      <c r="G206" s="52" t="s">
        <v>7571</v>
      </c>
    </row>
    <row r="207" spans="1:7" ht="14.4" x14ac:dyDescent="0.25">
      <c r="A207" s="51">
        <v>106294</v>
      </c>
      <c r="B207" s="52" t="s">
        <v>20862</v>
      </c>
      <c r="C207" s="52" t="s">
        <v>20863</v>
      </c>
      <c r="D207" s="51">
        <v>3600</v>
      </c>
      <c r="E207" s="52" t="s">
        <v>96</v>
      </c>
      <c r="F207" s="52" t="s">
        <v>20864</v>
      </c>
      <c r="G207" s="52" t="s">
        <v>20865</v>
      </c>
    </row>
    <row r="208" spans="1:7" ht="14.4" x14ac:dyDescent="0.25">
      <c r="A208" s="51">
        <v>106311</v>
      </c>
      <c r="B208" s="52" t="s">
        <v>20866</v>
      </c>
      <c r="C208" s="52" t="s">
        <v>20867</v>
      </c>
      <c r="D208" s="51">
        <v>8300</v>
      </c>
      <c r="E208" s="52" t="s">
        <v>1421</v>
      </c>
      <c r="F208" s="52" t="s">
        <v>20868</v>
      </c>
      <c r="G208" s="52" t="s">
        <v>20869</v>
      </c>
    </row>
    <row r="209" spans="1:7" ht="14.4" x14ac:dyDescent="0.25">
      <c r="A209" s="51">
        <v>106351</v>
      </c>
      <c r="B209" s="52" t="s">
        <v>20870</v>
      </c>
      <c r="C209" s="52" t="s">
        <v>20357</v>
      </c>
      <c r="D209" s="51">
        <v>8790</v>
      </c>
      <c r="E209" s="52" t="s">
        <v>268</v>
      </c>
      <c r="F209" s="52" t="s">
        <v>20358</v>
      </c>
      <c r="G209" s="52" t="s">
        <v>7571</v>
      </c>
    </row>
    <row r="210" spans="1:7" ht="14.4" x14ac:dyDescent="0.25">
      <c r="A210" s="51">
        <v>106369</v>
      </c>
      <c r="B210" s="52" t="s">
        <v>20871</v>
      </c>
      <c r="C210" s="52" t="s">
        <v>20473</v>
      </c>
      <c r="D210" s="51">
        <v>8000</v>
      </c>
      <c r="E210" s="52" t="s">
        <v>273</v>
      </c>
      <c r="F210" s="52" t="s">
        <v>20474</v>
      </c>
      <c r="G210" s="52" t="s">
        <v>7571</v>
      </c>
    </row>
    <row r="211" spans="1:7" ht="14.4" x14ac:dyDescent="0.25">
      <c r="A211" s="51">
        <v>106377</v>
      </c>
      <c r="B211" s="52" t="s">
        <v>20872</v>
      </c>
      <c r="C211" s="52" t="s">
        <v>20361</v>
      </c>
      <c r="D211" s="51">
        <v>8500</v>
      </c>
      <c r="E211" s="52" t="s">
        <v>276</v>
      </c>
      <c r="F211" s="52" t="s">
        <v>20362</v>
      </c>
      <c r="G211" s="52" t="s">
        <v>20363</v>
      </c>
    </row>
    <row r="212" spans="1:7" ht="14.4" x14ac:dyDescent="0.25">
      <c r="A212" s="51">
        <v>106401</v>
      </c>
      <c r="B212" s="52" t="s">
        <v>20873</v>
      </c>
      <c r="C212" s="52" t="s">
        <v>20462</v>
      </c>
      <c r="D212" s="51">
        <v>9900</v>
      </c>
      <c r="E212" s="52" t="s">
        <v>343</v>
      </c>
      <c r="F212" s="52" t="s">
        <v>20463</v>
      </c>
      <c r="G212" s="52" t="s">
        <v>20874</v>
      </c>
    </row>
    <row r="213" spans="1:7" ht="14.4" x14ac:dyDescent="0.25">
      <c r="A213" s="51">
        <v>106419</v>
      </c>
      <c r="B213" s="52" t="s">
        <v>20875</v>
      </c>
      <c r="C213" s="52" t="s">
        <v>20442</v>
      </c>
      <c r="D213" s="51">
        <v>9040</v>
      </c>
      <c r="E213" s="52" t="s">
        <v>337</v>
      </c>
      <c r="F213" s="52" t="s">
        <v>20443</v>
      </c>
      <c r="G213" s="52" t="s">
        <v>7571</v>
      </c>
    </row>
    <row r="214" spans="1:7" ht="14.4" x14ac:dyDescent="0.25">
      <c r="A214" s="51">
        <v>106476</v>
      </c>
      <c r="B214" s="52" t="s">
        <v>20876</v>
      </c>
      <c r="C214" s="52" t="s">
        <v>20345</v>
      </c>
      <c r="D214" s="51">
        <v>1080</v>
      </c>
      <c r="E214" s="52" t="s">
        <v>146</v>
      </c>
      <c r="F214" s="52" t="s">
        <v>20346</v>
      </c>
      <c r="G214" s="52" t="s">
        <v>20877</v>
      </c>
    </row>
    <row r="215" spans="1:7" ht="14.4" x14ac:dyDescent="0.25">
      <c r="A215" s="51">
        <v>106518</v>
      </c>
      <c r="B215" s="52" t="s">
        <v>20878</v>
      </c>
      <c r="C215" s="52" t="s">
        <v>20379</v>
      </c>
      <c r="D215" s="51">
        <v>1500</v>
      </c>
      <c r="E215" s="52" t="s">
        <v>445</v>
      </c>
      <c r="F215" s="52" t="s">
        <v>20380</v>
      </c>
      <c r="G215" s="52" t="s">
        <v>7571</v>
      </c>
    </row>
    <row r="216" spans="1:7" ht="14.4" x14ac:dyDescent="0.25">
      <c r="A216" s="51">
        <v>106526</v>
      </c>
      <c r="B216" s="52" t="s">
        <v>20879</v>
      </c>
      <c r="C216" s="52" t="s">
        <v>20880</v>
      </c>
      <c r="D216" s="51">
        <v>3300</v>
      </c>
      <c r="E216" s="52" t="s">
        <v>311</v>
      </c>
      <c r="F216" s="52" t="s">
        <v>20881</v>
      </c>
      <c r="G216" s="52" t="s">
        <v>7571</v>
      </c>
    </row>
    <row r="217" spans="1:7" ht="14.4" x14ac:dyDescent="0.25">
      <c r="A217" s="51">
        <v>106583</v>
      </c>
      <c r="B217" s="52" t="s">
        <v>20882</v>
      </c>
      <c r="C217" s="52" t="s">
        <v>20883</v>
      </c>
      <c r="D217" s="51">
        <v>2300</v>
      </c>
      <c r="E217" s="52" t="s">
        <v>148</v>
      </c>
      <c r="F217" s="52" t="s">
        <v>20884</v>
      </c>
      <c r="G217" s="52" t="s">
        <v>7571</v>
      </c>
    </row>
    <row r="218" spans="1:7" ht="14.4" x14ac:dyDescent="0.25">
      <c r="A218" s="51">
        <v>106641</v>
      </c>
      <c r="B218" s="52" t="s">
        <v>20885</v>
      </c>
      <c r="C218" s="52" t="s">
        <v>20886</v>
      </c>
      <c r="D218" s="51">
        <v>8630</v>
      </c>
      <c r="E218" s="52" t="s">
        <v>114</v>
      </c>
      <c r="F218" s="52" t="s">
        <v>20887</v>
      </c>
      <c r="G218" s="52" t="s">
        <v>7571</v>
      </c>
    </row>
    <row r="219" spans="1:7" ht="14.4" x14ac:dyDescent="0.25">
      <c r="A219" s="51">
        <v>106682</v>
      </c>
      <c r="B219" s="52" t="s">
        <v>20888</v>
      </c>
      <c r="C219" s="52" t="s">
        <v>20889</v>
      </c>
      <c r="D219" s="51">
        <v>8400</v>
      </c>
      <c r="E219" s="52" t="s">
        <v>155</v>
      </c>
      <c r="F219" s="52" t="s">
        <v>7571</v>
      </c>
      <c r="G219" s="52" t="s">
        <v>7571</v>
      </c>
    </row>
    <row r="220" spans="1:7" ht="14.4" x14ac:dyDescent="0.25">
      <c r="A220" s="51">
        <v>106691</v>
      </c>
      <c r="B220" s="52" t="s">
        <v>20890</v>
      </c>
      <c r="C220" s="52" t="s">
        <v>20438</v>
      </c>
      <c r="D220" s="51">
        <v>3000</v>
      </c>
      <c r="E220" s="52" t="s">
        <v>512</v>
      </c>
      <c r="F220" s="52" t="s">
        <v>20439</v>
      </c>
      <c r="G220" s="52" t="s">
        <v>20440</v>
      </c>
    </row>
    <row r="221" spans="1:7" ht="14.4" x14ac:dyDescent="0.25">
      <c r="A221" s="51">
        <v>106708</v>
      </c>
      <c r="B221" s="52" t="s">
        <v>20879</v>
      </c>
      <c r="C221" s="52" t="s">
        <v>20353</v>
      </c>
      <c r="D221" s="51">
        <v>9300</v>
      </c>
      <c r="E221" s="52" t="s">
        <v>639</v>
      </c>
      <c r="F221" s="52" t="s">
        <v>20354</v>
      </c>
      <c r="G221" s="52" t="s">
        <v>7571</v>
      </c>
    </row>
    <row r="222" spans="1:7" ht="14.4" x14ac:dyDescent="0.25">
      <c r="A222" s="51">
        <v>106716</v>
      </c>
      <c r="B222" s="52" t="s">
        <v>20891</v>
      </c>
      <c r="C222" s="52" t="s">
        <v>20477</v>
      </c>
      <c r="D222" s="51">
        <v>8800</v>
      </c>
      <c r="E222" s="52" t="s">
        <v>266</v>
      </c>
      <c r="F222" s="52" t="s">
        <v>20892</v>
      </c>
      <c r="G222" s="52" t="s">
        <v>7571</v>
      </c>
    </row>
    <row r="223" spans="1:7" ht="14.4" x14ac:dyDescent="0.25">
      <c r="A223" s="51">
        <v>106724</v>
      </c>
      <c r="B223" s="52" t="s">
        <v>20424</v>
      </c>
      <c r="C223" s="52" t="s">
        <v>20425</v>
      </c>
      <c r="D223" s="51">
        <v>8930</v>
      </c>
      <c r="E223" s="52" t="s">
        <v>4725</v>
      </c>
      <c r="F223" s="52" t="s">
        <v>20426</v>
      </c>
      <c r="G223" s="52" t="s">
        <v>7571</v>
      </c>
    </row>
    <row r="224" spans="1:7" ht="14.4" x14ac:dyDescent="0.25">
      <c r="A224" s="51">
        <v>106773</v>
      </c>
      <c r="B224" s="52" t="s">
        <v>20893</v>
      </c>
      <c r="C224" s="52" t="s">
        <v>20481</v>
      </c>
      <c r="D224" s="51">
        <v>3200</v>
      </c>
      <c r="E224" s="52" t="s">
        <v>1224</v>
      </c>
      <c r="F224" s="52" t="s">
        <v>20482</v>
      </c>
      <c r="G224" s="52" t="s">
        <v>7571</v>
      </c>
    </row>
    <row r="225" spans="1:7" ht="14.4" x14ac:dyDescent="0.25">
      <c r="A225" s="51">
        <v>106807</v>
      </c>
      <c r="B225" s="52" t="s">
        <v>20894</v>
      </c>
      <c r="C225" s="52" t="s">
        <v>6318</v>
      </c>
      <c r="D225" s="51">
        <v>9400</v>
      </c>
      <c r="E225" s="52" t="s">
        <v>1623</v>
      </c>
      <c r="F225" s="52" t="s">
        <v>20895</v>
      </c>
      <c r="G225" s="52" t="s">
        <v>20896</v>
      </c>
    </row>
    <row r="226" spans="1:7" ht="14.4" x14ac:dyDescent="0.25">
      <c r="A226" s="51">
        <v>107177</v>
      </c>
      <c r="B226" s="52" t="s">
        <v>20897</v>
      </c>
      <c r="C226" s="52" t="s">
        <v>20666</v>
      </c>
      <c r="D226" s="51">
        <v>2030</v>
      </c>
      <c r="E226" s="52" t="s">
        <v>534</v>
      </c>
      <c r="F226" s="52" t="s">
        <v>20667</v>
      </c>
      <c r="G226" s="52" t="s">
        <v>20668</v>
      </c>
    </row>
    <row r="227" spans="1:7" ht="14.4" x14ac:dyDescent="0.25">
      <c r="A227" s="51">
        <v>107185</v>
      </c>
      <c r="B227" s="52" t="s">
        <v>20898</v>
      </c>
      <c r="C227" s="52" t="s">
        <v>20899</v>
      </c>
      <c r="D227" s="51">
        <v>2990</v>
      </c>
      <c r="E227" s="52" t="s">
        <v>2617</v>
      </c>
      <c r="F227" s="52" t="s">
        <v>20900</v>
      </c>
      <c r="G227" s="52" t="s">
        <v>20901</v>
      </c>
    </row>
    <row r="228" spans="1:7" ht="14.4" x14ac:dyDescent="0.25">
      <c r="A228" s="51">
        <v>107219</v>
      </c>
      <c r="B228" s="52" t="s">
        <v>20902</v>
      </c>
      <c r="C228" s="52" t="s">
        <v>20903</v>
      </c>
      <c r="D228" s="51">
        <v>8420</v>
      </c>
      <c r="E228" s="52" t="s">
        <v>16</v>
      </c>
      <c r="F228" s="52" t="s">
        <v>7571</v>
      </c>
      <c r="G228" s="52" t="s">
        <v>7571</v>
      </c>
    </row>
    <row r="229" spans="1:7" ht="14.4" x14ac:dyDescent="0.25">
      <c r="A229" s="51">
        <v>107227</v>
      </c>
      <c r="B229" s="52" t="s">
        <v>20904</v>
      </c>
      <c r="C229" s="52" t="s">
        <v>20905</v>
      </c>
      <c r="D229" s="51">
        <v>8000</v>
      </c>
      <c r="E229" s="52" t="s">
        <v>273</v>
      </c>
      <c r="F229" s="52" t="s">
        <v>7571</v>
      </c>
      <c r="G229" s="52" t="s">
        <v>7571</v>
      </c>
    </row>
    <row r="230" spans="1:7" ht="14.4" x14ac:dyDescent="0.25">
      <c r="A230" s="51">
        <v>107268</v>
      </c>
      <c r="B230" s="52" t="s">
        <v>17301</v>
      </c>
      <c r="C230" s="52" t="s">
        <v>8770</v>
      </c>
      <c r="D230" s="51">
        <v>3700</v>
      </c>
      <c r="E230" s="52" t="s">
        <v>105</v>
      </c>
      <c r="F230" s="52" t="s">
        <v>17302</v>
      </c>
      <c r="G230" s="52" t="s">
        <v>17303</v>
      </c>
    </row>
    <row r="231" spans="1:7" ht="14.4" x14ac:dyDescent="0.25">
      <c r="A231" s="51">
        <v>107326</v>
      </c>
      <c r="B231" s="52" t="s">
        <v>17304</v>
      </c>
      <c r="C231" s="52" t="s">
        <v>6845</v>
      </c>
      <c r="D231" s="51">
        <v>1070</v>
      </c>
      <c r="E231" s="52" t="s">
        <v>133</v>
      </c>
      <c r="F231" s="52" t="s">
        <v>6846</v>
      </c>
      <c r="G231" s="52" t="s">
        <v>7571</v>
      </c>
    </row>
    <row r="232" spans="1:7" ht="14.4" x14ac:dyDescent="0.25">
      <c r="A232" s="51">
        <v>107359</v>
      </c>
      <c r="B232" s="52" t="s">
        <v>17305</v>
      </c>
      <c r="C232" s="52" t="s">
        <v>7274</v>
      </c>
      <c r="D232" s="51">
        <v>1030</v>
      </c>
      <c r="E232" s="52" t="s">
        <v>432</v>
      </c>
      <c r="F232" s="52" t="s">
        <v>7275</v>
      </c>
      <c r="G232" s="52" t="s">
        <v>17306</v>
      </c>
    </row>
    <row r="233" spans="1:7" ht="14.4" x14ac:dyDescent="0.25">
      <c r="A233" s="51">
        <v>107367</v>
      </c>
      <c r="B233" s="52" t="s">
        <v>20906</v>
      </c>
      <c r="C233" s="52" t="s">
        <v>20907</v>
      </c>
      <c r="D233" s="51">
        <v>9340</v>
      </c>
      <c r="E233" s="52" t="s">
        <v>5383</v>
      </c>
      <c r="F233" s="52" t="s">
        <v>5384</v>
      </c>
      <c r="G233" s="52" t="s">
        <v>20908</v>
      </c>
    </row>
    <row r="234" spans="1:7" ht="14.4" x14ac:dyDescent="0.25">
      <c r="A234" s="51">
        <v>107383</v>
      </c>
      <c r="B234" s="52" t="s">
        <v>20909</v>
      </c>
      <c r="C234" s="52" t="s">
        <v>1519</v>
      </c>
      <c r="D234" s="51">
        <v>8560</v>
      </c>
      <c r="E234" s="52" t="s">
        <v>209</v>
      </c>
      <c r="F234" s="52" t="s">
        <v>4742</v>
      </c>
      <c r="G234" s="52" t="s">
        <v>20910</v>
      </c>
    </row>
    <row r="235" spans="1:7" ht="14.4" x14ac:dyDescent="0.25">
      <c r="A235" s="51">
        <v>107409</v>
      </c>
      <c r="B235" s="52" t="s">
        <v>20911</v>
      </c>
      <c r="C235" s="52" t="s">
        <v>4398</v>
      </c>
      <c r="D235" s="51">
        <v>8610</v>
      </c>
      <c r="E235" s="52" t="s">
        <v>4392</v>
      </c>
      <c r="F235" s="52" t="s">
        <v>20912</v>
      </c>
      <c r="G235" s="52" t="s">
        <v>20913</v>
      </c>
    </row>
    <row r="236" spans="1:7" ht="14.4" x14ac:dyDescent="0.25">
      <c r="A236" s="51">
        <v>107425</v>
      </c>
      <c r="B236" s="52" t="s">
        <v>17307</v>
      </c>
      <c r="C236" s="52" t="s">
        <v>4815</v>
      </c>
      <c r="D236" s="51">
        <v>8520</v>
      </c>
      <c r="E236" s="52" t="s">
        <v>150</v>
      </c>
      <c r="F236" s="52" t="s">
        <v>151</v>
      </c>
      <c r="G236" s="52" t="s">
        <v>10036</v>
      </c>
    </row>
    <row r="237" spans="1:7" ht="14.4" x14ac:dyDescent="0.25">
      <c r="A237" s="51">
        <v>107433</v>
      </c>
      <c r="B237" s="52" t="s">
        <v>17308</v>
      </c>
      <c r="C237" s="52" t="s">
        <v>4045</v>
      </c>
      <c r="D237" s="51">
        <v>3960</v>
      </c>
      <c r="E237" s="52" t="s">
        <v>4046</v>
      </c>
      <c r="F237" s="52" t="s">
        <v>4047</v>
      </c>
      <c r="G237" s="52" t="s">
        <v>7571</v>
      </c>
    </row>
    <row r="238" spans="1:7" ht="14.4" x14ac:dyDescent="0.25">
      <c r="A238" s="51">
        <v>107441</v>
      </c>
      <c r="B238" s="52" t="s">
        <v>20914</v>
      </c>
      <c r="C238" s="52" t="s">
        <v>3791</v>
      </c>
      <c r="D238" s="51">
        <v>3500</v>
      </c>
      <c r="E238" s="52" t="s">
        <v>92</v>
      </c>
      <c r="F238" s="52" t="s">
        <v>3792</v>
      </c>
      <c r="G238" s="52" t="s">
        <v>7571</v>
      </c>
    </row>
    <row r="239" spans="1:7" ht="14.4" x14ac:dyDescent="0.25">
      <c r="A239" s="51">
        <v>107458</v>
      </c>
      <c r="B239" s="52" t="s">
        <v>20915</v>
      </c>
      <c r="C239" s="52" t="s">
        <v>20916</v>
      </c>
      <c r="D239" s="51">
        <v>2500</v>
      </c>
      <c r="E239" s="52" t="s">
        <v>429</v>
      </c>
      <c r="F239" s="52" t="s">
        <v>20917</v>
      </c>
      <c r="G239" s="52" t="s">
        <v>20918</v>
      </c>
    </row>
    <row r="240" spans="1:7" ht="14.4" x14ac:dyDescent="0.25">
      <c r="A240" s="51">
        <v>107466</v>
      </c>
      <c r="B240" s="52" t="s">
        <v>17309</v>
      </c>
      <c r="C240" s="52" t="s">
        <v>2624</v>
      </c>
      <c r="D240" s="51">
        <v>2920</v>
      </c>
      <c r="E240" s="52" t="s">
        <v>262</v>
      </c>
      <c r="F240" s="52" t="s">
        <v>2625</v>
      </c>
      <c r="G240" s="52" t="s">
        <v>9302</v>
      </c>
    </row>
    <row r="241" spans="1:7" ht="14.4" x14ac:dyDescent="0.25">
      <c r="A241" s="51">
        <v>107482</v>
      </c>
      <c r="B241" s="52" t="s">
        <v>17310</v>
      </c>
      <c r="C241" s="52" t="s">
        <v>2621</v>
      </c>
      <c r="D241" s="51">
        <v>2920</v>
      </c>
      <c r="E241" s="52" t="s">
        <v>262</v>
      </c>
      <c r="F241" s="52" t="s">
        <v>2622</v>
      </c>
      <c r="G241" s="52" t="s">
        <v>17311</v>
      </c>
    </row>
    <row r="242" spans="1:7" ht="14.4" x14ac:dyDescent="0.25">
      <c r="A242" s="51">
        <v>107491</v>
      </c>
      <c r="B242" s="52" t="s">
        <v>17312</v>
      </c>
      <c r="C242" s="52" t="s">
        <v>6036</v>
      </c>
      <c r="D242" s="51">
        <v>3680</v>
      </c>
      <c r="E242" s="52" t="s">
        <v>97</v>
      </c>
      <c r="F242" s="52" t="s">
        <v>147</v>
      </c>
      <c r="G242" s="52" t="s">
        <v>8243</v>
      </c>
    </row>
    <row r="243" spans="1:7" ht="14.4" x14ac:dyDescent="0.25">
      <c r="A243" s="51">
        <v>107961</v>
      </c>
      <c r="B243" s="52" t="s">
        <v>17313</v>
      </c>
      <c r="C243" s="52" t="s">
        <v>5498</v>
      </c>
      <c r="D243" s="51">
        <v>9320</v>
      </c>
      <c r="E243" s="52" t="s">
        <v>174</v>
      </c>
      <c r="F243" s="52" t="s">
        <v>17314</v>
      </c>
      <c r="G243" s="52" t="s">
        <v>17315</v>
      </c>
    </row>
    <row r="244" spans="1:7" ht="14.4" x14ac:dyDescent="0.25">
      <c r="A244" s="51">
        <v>107987</v>
      </c>
      <c r="B244" s="52" t="s">
        <v>20919</v>
      </c>
      <c r="C244" s="52" t="s">
        <v>5412</v>
      </c>
      <c r="D244" s="51">
        <v>9300</v>
      </c>
      <c r="E244" s="52" t="s">
        <v>639</v>
      </c>
      <c r="F244" s="52" t="s">
        <v>8488</v>
      </c>
      <c r="G244" s="52" t="s">
        <v>8494</v>
      </c>
    </row>
    <row r="245" spans="1:7" ht="14.4" x14ac:dyDescent="0.25">
      <c r="A245" s="51">
        <v>108076</v>
      </c>
      <c r="B245" s="52" t="s">
        <v>17316</v>
      </c>
      <c r="C245" s="52" t="s">
        <v>6694</v>
      </c>
      <c r="D245" s="51">
        <v>2920</v>
      </c>
      <c r="E245" s="52" t="s">
        <v>262</v>
      </c>
      <c r="F245" s="52" t="s">
        <v>6695</v>
      </c>
      <c r="G245" s="52" t="s">
        <v>17317</v>
      </c>
    </row>
    <row r="246" spans="1:7" ht="14.4" x14ac:dyDescent="0.25">
      <c r="A246" s="51">
        <v>108092</v>
      </c>
      <c r="B246" s="52" t="s">
        <v>20920</v>
      </c>
      <c r="C246" s="52" t="s">
        <v>20921</v>
      </c>
      <c r="D246" s="51">
        <v>8610</v>
      </c>
      <c r="E246" s="52" t="s">
        <v>4392</v>
      </c>
      <c r="F246" s="52" t="s">
        <v>20922</v>
      </c>
      <c r="G246" s="52" t="s">
        <v>20923</v>
      </c>
    </row>
    <row r="247" spans="1:7" ht="14.4" x14ac:dyDescent="0.25">
      <c r="A247" s="51">
        <v>108101</v>
      </c>
      <c r="B247" s="52" t="s">
        <v>17318</v>
      </c>
      <c r="C247" s="52" t="s">
        <v>4461</v>
      </c>
      <c r="D247" s="51">
        <v>8490</v>
      </c>
      <c r="E247" s="52" t="s">
        <v>1408</v>
      </c>
      <c r="F247" s="52" t="s">
        <v>7571</v>
      </c>
      <c r="G247" s="52" t="s">
        <v>7571</v>
      </c>
    </row>
    <row r="248" spans="1:7" ht="14.4" x14ac:dyDescent="0.25">
      <c r="A248" s="51">
        <v>108217</v>
      </c>
      <c r="B248" s="52" t="s">
        <v>17319</v>
      </c>
      <c r="C248" s="52" t="s">
        <v>5838</v>
      </c>
      <c r="D248" s="51">
        <v>1750</v>
      </c>
      <c r="E248" s="52" t="s">
        <v>951</v>
      </c>
      <c r="F248" s="52" t="s">
        <v>5839</v>
      </c>
      <c r="G248" s="52" t="s">
        <v>17320</v>
      </c>
    </row>
    <row r="249" spans="1:7" ht="28.8" x14ac:dyDescent="0.25">
      <c r="A249" s="51">
        <v>108308</v>
      </c>
      <c r="B249" s="52" t="s">
        <v>17321</v>
      </c>
      <c r="C249" s="52" t="s">
        <v>6639</v>
      </c>
      <c r="D249" s="51">
        <v>1040</v>
      </c>
      <c r="E249" s="52" t="s">
        <v>443</v>
      </c>
      <c r="F249" s="52" t="s">
        <v>6640</v>
      </c>
      <c r="G249" s="52" t="s">
        <v>7571</v>
      </c>
    </row>
    <row r="250" spans="1:7" ht="14.4" x14ac:dyDescent="0.25">
      <c r="A250" s="51">
        <v>108316</v>
      </c>
      <c r="B250" s="52" t="s">
        <v>20924</v>
      </c>
      <c r="C250" s="52" t="s">
        <v>20925</v>
      </c>
      <c r="D250" s="51">
        <v>2018</v>
      </c>
      <c r="E250" s="52" t="s">
        <v>534</v>
      </c>
      <c r="F250" s="52" t="s">
        <v>20926</v>
      </c>
      <c r="G250" s="52" t="s">
        <v>7571</v>
      </c>
    </row>
    <row r="251" spans="1:7" ht="14.4" x14ac:dyDescent="0.25">
      <c r="A251" s="51">
        <v>108324</v>
      </c>
      <c r="B251" s="52" t="s">
        <v>20927</v>
      </c>
      <c r="C251" s="52" t="s">
        <v>13466</v>
      </c>
      <c r="D251" s="51">
        <v>3800</v>
      </c>
      <c r="E251" s="52" t="s">
        <v>241</v>
      </c>
      <c r="F251" s="52" t="s">
        <v>7571</v>
      </c>
      <c r="G251" s="52" t="s">
        <v>20928</v>
      </c>
    </row>
    <row r="252" spans="1:7" ht="14.4" x14ac:dyDescent="0.25">
      <c r="A252" s="51">
        <v>108621</v>
      </c>
      <c r="B252" s="52" t="s">
        <v>17322</v>
      </c>
      <c r="C252" s="52" t="s">
        <v>17323</v>
      </c>
      <c r="D252" s="51">
        <v>2590</v>
      </c>
      <c r="E252" s="52" t="s">
        <v>3042</v>
      </c>
      <c r="F252" s="52" t="s">
        <v>17324</v>
      </c>
      <c r="G252" s="52" t="s">
        <v>17325</v>
      </c>
    </row>
    <row r="253" spans="1:7" ht="14.4" x14ac:dyDescent="0.25">
      <c r="A253" s="51">
        <v>108647</v>
      </c>
      <c r="B253" s="52" t="s">
        <v>20929</v>
      </c>
      <c r="C253" s="52" t="s">
        <v>13075</v>
      </c>
      <c r="D253" s="51">
        <v>9800</v>
      </c>
      <c r="E253" s="52" t="s">
        <v>41</v>
      </c>
      <c r="F253" s="52" t="s">
        <v>20930</v>
      </c>
      <c r="G253" s="52" t="s">
        <v>20931</v>
      </c>
    </row>
    <row r="254" spans="1:7" ht="14.4" x14ac:dyDescent="0.25">
      <c r="A254" s="51">
        <v>108671</v>
      </c>
      <c r="B254" s="52" t="s">
        <v>21944</v>
      </c>
      <c r="C254" s="52" t="s">
        <v>11439</v>
      </c>
      <c r="D254" s="51">
        <v>2110</v>
      </c>
      <c r="E254" s="52" t="s">
        <v>129</v>
      </c>
      <c r="F254" s="52" t="s">
        <v>7571</v>
      </c>
      <c r="G254" s="52" t="s">
        <v>20932</v>
      </c>
    </row>
    <row r="255" spans="1:7" ht="28.8" x14ac:dyDescent="0.25">
      <c r="A255" s="51">
        <v>108811</v>
      </c>
      <c r="B255" s="52" t="s">
        <v>20933</v>
      </c>
      <c r="C255" s="52" t="s">
        <v>6856</v>
      </c>
      <c r="D255" s="51">
        <v>3000</v>
      </c>
      <c r="E255" s="52" t="s">
        <v>512</v>
      </c>
      <c r="F255" s="52" t="s">
        <v>6857</v>
      </c>
      <c r="G255" s="52" t="s">
        <v>20934</v>
      </c>
    </row>
    <row r="256" spans="1:7" ht="14.4" x14ac:dyDescent="0.25">
      <c r="A256" s="51">
        <v>108837</v>
      </c>
      <c r="B256" s="52" t="s">
        <v>20935</v>
      </c>
      <c r="C256" s="52" t="s">
        <v>11576</v>
      </c>
      <c r="D256" s="51">
        <v>3000</v>
      </c>
      <c r="E256" s="52" t="s">
        <v>512</v>
      </c>
      <c r="F256" s="52" t="s">
        <v>7571</v>
      </c>
      <c r="G256" s="52" t="s">
        <v>7571</v>
      </c>
    </row>
    <row r="257" spans="1:7" ht="14.4" x14ac:dyDescent="0.25">
      <c r="A257" s="51">
        <v>108845</v>
      </c>
      <c r="B257" s="52" t="s">
        <v>17326</v>
      </c>
      <c r="C257" s="52" t="s">
        <v>17327</v>
      </c>
      <c r="D257" s="51">
        <v>9041</v>
      </c>
      <c r="E257" s="52" t="s">
        <v>328</v>
      </c>
      <c r="F257" s="52" t="s">
        <v>17328</v>
      </c>
      <c r="G257" s="52" t="s">
        <v>17329</v>
      </c>
    </row>
    <row r="258" spans="1:7" ht="14.4" x14ac:dyDescent="0.25">
      <c r="A258" s="51">
        <v>110486</v>
      </c>
      <c r="B258" s="52" t="s">
        <v>20936</v>
      </c>
      <c r="C258" s="52" t="s">
        <v>20937</v>
      </c>
      <c r="D258" s="51">
        <v>9980</v>
      </c>
      <c r="E258" s="52" t="s">
        <v>5791</v>
      </c>
      <c r="F258" s="52" t="s">
        <v>7571</v>
      </c>
      <c r="G258" s="52" t="s">
        <v>20938</v>
      </c>
    </row>
    <row r="259" spans="1:7" ht="28.8" x14ac:dyDescent="0.25">
      <c r="A259" s="51">
        <v>110544</v>
      </c>
      <c r="B259" s="52" t="s">
        <v>20939</v>
      </c>
      <c r="C259" s="52" t="s">
        <v>20940</v>
      </c>
      <c r="D259" s="51">
        <v>3500</v>
      </c>
      <c r="E259" s="52" t="s">
        <v>92</v>
      </c>
      <c r="F259" s="52" t="s">
        <v>7571</v>
      </c>
      <c r="G259" s="52" t="s">
        <v>20941</v>
      </c>
    </row>
    <row r="260" spans="1:7" ht="14.4" x14ac:dyDescent="0.25">
      <c r="A260" s="51">
        <v>110585</v>
      </c>
      <c r="B260" s="52" t="s">
        <v>17330</v>
      </c>
      <c r="C260" s="52" t="s">
        <v>8783</v>
      </c>
      <c r="D260" s="51">
        <v>3110</v>
      </c>
      <c r="E260" s="52" t="s">
        <v>243</v>
      </c>
      <c r="F260" s="52" t="s">
        <v>11635</v>
      </c>
      <c r="G260" s="52" t="s">
        <v>17331</v>
      </c>
    </row>
    <row r="261" spans="1:7" ht="14.4" x14ac:dyDescent="0.25">
      <c r="A261" s="51">
        <v>110619</v>
      </c>
      <c r="B261" s="52" t="s">
        <v>17332</v>
      </c>
      <c r="C261" s="52" t="s">
        <v>3941</v>
      </c>
      <c r="D261" s="51">
        <v>3600</v>
      </c>
      <c r="E261" s="52" t="s">
        <v>96</v>
      </c>
      <c r="F261" s="52" t="s">
        <v>3942</v>
      </c>
      <c r="G261" s="52" t="s">
        <v>9758</v>
      </c>
    </row>
    <row r="262" spans="1:7" ht="14.4" x14ac:dyDescent="0.25">
      <c r="A262" s="51">
        <v>110668</v>
      </c>
      <c r="B262" s="52" t="s">
        <v>17333</v>
      </c>
      <c r="C262" s="52" t="s">
        <v>6749</v>
      </c>
      <c r="D262" s="51">
        <v>8760</v>
      </c>
      <c r="E262" s="52" t="s">
        <v>180</v>
      </c>
      <c r="F262" s="52" t="s">
        <v>17334</v>
      </c>
      <c r="G262" s="52" t="s">
        <v>17335</v>
      </c>
    </row>
    <row r="263" spans="1:7" ht="14.4" x14ac:dyDescent="0.25">
      <c r="A263" s="51">
        <v>110916</v>
      </c>
      <c r="B263" s="52" t="s">
        <v>20942</v>
      </c>
      <c r="C263" s="52" t="s">
        <v>20943</v>
      </c>
      <c r="D263" s="51">
        <v>3320</v>
      </c>
      <c r="E263" s="52" t="s">
        <v>3717</v>
      </c>
      <c r="F263" s="52" t="s">
        <v>20944</v>
      </c>
      <c r="G263" s="52" t="s">
        <v>20945</v>
      </c>
    </row>
    <row r="264" spans="1:7" ht="14.4" x14ac:dyDescent="0.25">
      <c r="A264" s="51">
        <v>111062</v>
      </c>
      <c r="B264" s="52" t="s">
        <v>17336</v>
      </c>
      <c r="C264" s="52" t="s">
        <v>7008</v>
      </c>
      <c r="D264" s="51">
        <v>3850</v>
      </c>
      <c r="E264" s="52" t="s">
        <v>17337</v>
      </c>
      <c r="F264" s="52" t="s">
        <v>7009</v>
      </c>
      <c r="G264" s="52" t="s">
        <v>7571</v>
      </c>
    </row>
    <row r="265" spans="1:7" ht="14.4" x14ac:dyDescent="0.25">
      <c r="A265" s="51">
        <v>111088</v>
      </c>
      <c r="B265" s="52" t="s">
        <v>17338</v>
      </c>
      <c r="C265" s="52" t="s">
        <v>6771</v>
      </c>
      <c r="D265" s="51">
        <v>9500</v>
      </c>
      <c r="E265" s="52" t="s">
        <v>229</v>
      </c>
      <c r="F265" s="52" t="s">
        <v>6772</v>
      </c>
      <c r="G265" s="52" t="s">
        <v>10657</v>
      </c>
    </row>
    <row r="266" spans="1:7" ht="14.4" x14ac:dyDescent="0.25">
      <c r="A266" s="51">
        <v>111096</v>
      </c>
      <c r="B266" s="52" t="s">
        <v>17339</v>
      </c>
      <c r="C266" s="52" t="s">
        <v>8545</v>
      </c>
      <c r="D266" s="51">
        <v>2850</v>
      </c>
      <c r="E266" s="52" t="s">
        <v>1127</v>
      </c>
      <c r="F266" s="52" t="s">
        <v>7668</v>
      </c>
      <c r="G266" s="52" t="s">
        <v>17340</v>
      </c>
    </row>
    <row r="267" spans="1:7" ht="14.4" x14ac:dyDescent="0.25">
      <c r="A267" s="51">
        <v>111112</v>
      </c>
      <c r="B267" s="52" t="s">
        <v>17341</v>
      </c>
      <c r="C267" s="52" t="s">
        <v>2302</v>
      </c>
      <c r="D267" s="51">
        <v>2018</v>
      </c>
      <c r="E267" s="52" t="s">
        <v>534</v>
      </c>
      <c r="F267" s="52" t="s">
        <v>17342</v>
      </c>
      <c r="G267" s="52" t="s">
        <v>17343</v>
      </c>
    </row>
    <row r="268" spans="1:7" ht="14.4" x14ac:dyDescent="0.25">
      <c r="A268" s="51">
        <v>111146</v>
      </c>
      <c r="B268" s="52" t="s">
        <v>17344</v>
      </c>
      <c r="C268" s="52" t="s">
        <v>3908</v>
      </c>
      <c r="D268" s="51">
        <v>3900</v>
      </c>
      <c r="E268" s="52" t="s">
        <v>840</v>
      </c>
      <c r="F268" s="52" t="s">
        <v>3909</v>
      </c>
      <c r="G268" s="52" t="s">
        <v>9746</v>
      </c>
    </row>
    <row r="269" spans="1:7" ht="14.4" x14ac:dyDescent="0.25">
      <c r="A269" s="51">
        <v>111153</v>
      </c>
      <c r="B269" s="52" t="s">
        <v>20946</v>
      </c>
      <c r="C269" s="52" t="s">
        <v>20947</v>
      </c>
      <c r="D269" s="51">
        <v>8610</v>
      </c>
      <c r="E269" s="52" t="s">
        <v>4392</v>
      </c>
      <c r="F269" s="52" t="s">
        <v>20948</v>
      </c>
      <c r="G269" s="52" t="s">
        <v>7571</v>
      </c>
    </row>
    <row r="270" spans="1:7" ht="14.4" x14ac:dyDescent="0.25">
      <c r="A270" s="51">
        <v>111161</v>
      </c>
      <c r="B270" s="52" t="s">
        <v>17345</v>
      </c>
      <c r="C270" s="52" t="s">
        <v>6719</v>
      </c>
      <c r="D270" s="51">
        <v>3680</v>
      </c>
      <c r="E270" s="52" t="s">
        <v>97</v>
      </c>
      <c r="F270" s="52" t="s">
        <v>6720</v>
      </c>
      <c r="G270" s="52" t="s">
        <v>17346</v>
      </c>
    </row>
    <row r="271" spans="1:7" ht="14.4" x14ac:dyDescent="0.25">
      <c r="A271" s="51">
        <v>111179</v>
      </c>
      <c r="B271" s="52" t="s">
        <v>20949</v>
      </c>
      <c r="C271" s="52" t="s">
        <v>17323</v>
      </c>
      <c r="D271" s="51">
        <v>2590</v>
      </c>
      <c r="E271" s="52" t="s">
        <v>3042</v>
      </c>
      <c r="F271" s="52" t="s">
        <v>17324</v>
      </c>
      <c r="G271" s="52" t="s">
        <v>7571</v>
      </c>
    </row>
    <row r="272" spans="1:7" ht="14.4" x14ac:dyDescent="0.25">
      <c r="A272" s="51">
        <v>111229</v>
      </c>
      <c r="B272" s="52" t="s">
        <v>20950</v>
      </c>
      <c r="C272" s="52" t="s">
        <v>1215</v>
      </c>
      <c r="D272" s="51">
        <v>1840</v>
      </c>
      <c r="E272" s="52" t="s">
        <v>3377</v>
      </c>
      <c r="F272" s="52" t="s">
        <v>7571</v>
      </c>
      <c r="G272" s="52" t="s">
        <v>7571</v>
      </c>
    </row>
    <row r="273" spans="1:7" ht="14.4" x14ac:dyDescent="0.25">
      <c r="A273" s="51">
        <v>111245</v>
      </c>
      <c r="B273" s="52" t="s">
        <v>17347</v>
      </c>
      <c r="C273" s="52" t="s">
        <v>6751</v>
      </c>
      <c r="D273" s="51">
        <v>2018</v>
      </c>
      <c r="E273" s="52" t="s">
        <v>534</v>
      </c>
      <c r="F273" s="52" t="s">
        <v>6752</v>
      </c>
      <c r="G273" s="52" t="s">
        <v>7571</v>
      </c>
    </row>
    <row r="274" spans="1:7" ht="14.4" x14ac:dyDescent="0.25">
      <c r="A274" s="51">
        <v>111286</v>
      </c>
      <c r="B274" s="52" t="s">
        <v>17348</v>
      </c>
      <c r="C274" s="52" t="s">
        <v>17349</v>
      </c>
      <c r="D274" s="51">
        <v>8670</v>
      </c>
      <c r="E274" s="52" t="s">
        <v>4617</v>
      </c>
      <c r="F274" s="52" t="s">
        <v>17350</v>
      </c>
      <c r="G274" s="52" t="s">
        <v>7571</v>
      </c>
    </row>
    <row r="275" spans="1:7" ht="14.4" x14ac:dyDescent="0.25">
      <c r="A275" s="51">
        <v>112227</v>
      </c>
      <c r="B275" s="52" t="s">
        <v>20951</v>
      </c>
      <c r="C275" s="52" t="s">
        <v>4797</v>
      </c>
      <c r="D275" s="51">
        <v>8870</v>
      </c>
      <c r="E275" s="52" t="s">
        <v>160</v>
      </c>
      <c r="F275" s="52" t="s">
        <v>4798</v>
      </c>
      <c r="G275" s="52" t="s">
        <v>7571</v>
      </c>
    </row>
    <row r="276" spans="1:7" ht="14.4" x14ac:dyDescent="0.25">
      <c r="A276" s="51">
        <v>112235</v>
      </c>
      <c r="B276" s="52" t="s">
        <v>20952</v>
      </c>
      <c r="C276" s="52" t="s">
        <v>4416</v>
      </c>
      <c r="D276" s="51">
        <v>8600</v>
      </c>
      <c r="E276" s="52" t="s">
        <v>4417</v>
      </c>
      <c r="F276" s="52" t="s">
        <v>20953</v>
      </c>
      <c r="G276" s="52" t="s">
        <v>7571</v>
      </c>
    </row>
    <row r="277" spans="1:7" ht="28.8" x14ac:dyDescent="0.25">
      <c r="A277" s="51">
        <v>112334</v>
      </c>
      <c r="B277" s="52" t="s">
        <v>17351</v>
      </c>
      <c r="C277" s="52" t="s">
        <v>17352</v>
      </c>
      <c r="D277" s="51">
        <v>1930</v>
      </c>
      <c r="E277" s="52" t="s">
        <v>34</v>
      </c>
      <c r="F277" s="52" t="s">
        <v>17353</v>
      </c>
      <c r="G277" s="52" t="s">
        <v>17354</v>
      </c>
    </row>
    <row r="278" spans="1:7" ht="14.4" x14ac:dyDescent="0.25">
      <c r="A278" s="51">
        <v>112433</v>
      </c>
      <c r="B278" s="52" t="s">
        <v>20954</v>
      </c>
      <c r="C278" s="52" t="s">
        <v>20955</v>
      </c>
      <c r="D278" s="51">
        <v>2660</v>
      </c>
      <c r="E278" s="52" t="s">
        <v>383</v>
      </c>
      <c r="F278" s="52" t="s">
        <v>20956</v>
      </c>
      <c r="G278" s="52" t="s">
        <v>7571</v>
      </c>
    </row>
    <row r="279" spans="1:7" ht="28.8" x14ac:dyDescent="0.25">
      <c r="A279" s="51">
        <v>112466</v>
      </c>
      <c r="B279" s="52" t="s">
        <v>20957</v>
      </c>
      <c r="C279" s="52" t="s">
        <v>20958</v>
      </c>
      <c r="D279" s="51">
        <v>2800</v>
      </c>
      <c r="E279" s="52" t="s">
        <v>223</v>
      </c>
      <c r="F279" s="52" t="s">
        <v>20959</v>
      </c>
      <c r="G279" s="52" t="s">
        <v>7571</v>
      </c>
    </row>
    <row r="280" spans="1:7" ht="14.4" x14ac:dyDescent="0.25">
      <c r="A280" s="51">
        <v>112649</v>
      </c>
      <c r="B280" s="52" t="s">
        <v>17355</v>
      </c>
      <c r="C280" s="52" t="s">
        <v>5129</v>
      </c>
      <c r="D280" s="51">
        <v>9000</v>
      </c>
      <c r="E280" s="52" t="s">
        <v>299</v>
      </c>
      <c r="F280" s="52" t="s">
        <v>5130</v>
      </c>
      <c r="G280" s="52" t="s">
        <v>7571</v>
      </c>
    </row>
    <row r="281" spans="1:7" ht="14.4" x14ac:dyDescent="0.25">
      <c r="A281" s="51">
        <v>112672</v>
      </c>
      <c r="B281" s="52" t="s">
        <v>20960</v>
      </c>
      <c r="C281" s="52" t="s">
        <v>4522</v>
      </c>
      <c r="D281" s="51">
        <v>8900</v>
      </c>
      <c r="E281" s="52" t="s">
        <v>320</v>
      </c>
      <c r="F281" s="52" t="s">
        <v>7571</v>
      </c>
      <c r="G281" s="52" t="s">
        <v>7571</v>
      </c>
    </row>
    <row r="282" spans="1:7" ht="14.4" x14ac:dyDescent="0.25">
      <c r="A282" s="51">
        <v>112961</v>
      </c>
      <c r="B282" s="52" t="s">
        <v>17356</v>
      </c>
      <c r="C282" s="52" t="s">
        <v>7552</v>
      </c>
      <c r="D282" s="51">
        <v>2640</v>
      </c>
      <c r="E282" s="52" t="s">
        <v>1099</v>
      </c>
      <c r="F282" s="52" t="s">
        <v>7553</v>
      </c>
      <c r="G282" s="52" t="s">
        <v>10911</v>
      </c>
    </row>
    <row r="283" spans="1:7" ht="14.4" x14ac:dyDescent="0.25">
      <c r="A283" s="51">
        <v>113738</v>
      </c>
      <c r="B283" s="52" t="s">
        <v>20961</v>
      </c>
      <c r="C283" s="52" t="s">
        <v>17323</v>
      </c>
      <c r="D283" s="51">
        <v>2590</v>
      </c>
      <c r="E283" s="52" t="s">
        <v>3042</v>
      </c>
      <c r="F283" s="52" t="s">
        <v>17324</v>
      </c>
      <c r="G283" s="52" t="s">
        <v>17325</v>
      </c>
    </row>
    <row r="284" spans="1:7" ht="14.4" x14ac:dyDescent="0.25">
      <c r="A284" s="51">
        <v>113746</v>
      </c>
      <c r="B284" s="52" t="s">
        <v>20962</v>
      </c>
      <c r="C284" s="52" t="s">
        <v>11874</v>
      </c>
      <c r="D284" s="51">
        <v>8400</v>
      </c>
      <c r="E284" s="52" t="s">
        <v>155</v>
      </c>
      <c r="F284" s="52" t="s">
        <v>7571</v>
      </c>
      <c r="G284" s="52" t="s">
        <v>20963</v>
      </c>
    </row>
    <row r="285" spans="1:7" ht="14.4" x14ac:dyDescent="0.25">
      <c r="A285" s="51">
        <v>113761</v>
      </c>
      <c r="B285" s="52" t="s">
        <v>20964</v>
      </c>
      <c r="C285" s="52" t="s">
        <v>20965</v>
      </c>
      <c r="D285" s="51">
        <v>8940</v>
      </c>
      <c r="E285" s="52" t="s">
        <v>486</v>
      </c>
      <c r="F285" s="52" t="s">
        <v>20966</v>
      </c>
      <c r="G285" s="52" t="s">
        <v>20967</v>
      </c>
    </row>
    <row r="286" spans="1:7" ht="14.4" x14ac:dyDescent="0.25">
      <c r="A286" s="51">
        <v>113779</v>
      </c>
      <c r="B286" s="52" t="s">
        <v>20968</v>
      </c>
      <c r="C286" s="52" t="s">
        <v>11736</v>
      </c>
      <c r="D286" s="51">
        <v>8310</v>
      </c>
      <c r="E286" s="52" t="s">
        <v>291</v>
      </c>
      <c r="F286" s="52" t="s">
        <v>7571</v>
      </c>
      <c r="G286" s="52" t="s">
        <v>17375</v>
      </c>
    </row>
    <row r="287" spans="1:7" ht="14.4" x14ac:dyDescent="0.25">
      <c r="A287" s="51">
        <v>113787</v>
      </c>
      <c r="B287" s="52" t="s">
        <v>20969</v>
      </c>
      <c r="C287" s="52" t="s">
        <v>20970</v>
      </c>
      <c r="D287" s="51">
        <v>8900</v>
      </c>
      <c r="E287" s="52" t="s">
        <v>320</v>
      </c>
      <c r="F287" s="52" t="s">
        <v>7571</v>
      </c>
      <c r="G287" s="52" t="s">
        <v>20971</v>
      </c>
    </row>
    <row r="288" spans="1:7" ht="14.4" x14ac:dyDescent="0.25">
      <c r="A288" s="51">
        <v>113795</v>
      </c>
      <c r="B288" s="52" t="s">
        <v>17357</v>
      </c>
      <c r="C288" s="52" t="s">
        <v>17358</v>
      </c>
      <c r="D288" s="51">
        <v>8920</v>
      </c>
      <c r="E288" s="52" t="s">
        <v>5017</v>
      </c>
      <c r="F288" s="52" t="s">
        <v>17359</v>
      </c>
      <c r="G288" s="52" t="s">
        <v>7571</v>
      </c>
    </row>
    <row r="289" spans="1:7" ht="14.4" x14ac:dyDescent="0.25">
      <c r="A289" s="51">
        <v>113803</v>
      </c>
      <c r="B289" s="52" t="s">
        <v>7799</v>
      </c>
      <c r="C289" s="52" t="s">
        <v>998</v>
      </c>
      <c r="D289" s="51">
        <v>2050</v>
      </c>
      <c r="E289" s="52" t="s">
        <v>534</v>
      </c>
      <c r="F289" s="52" t="s">
        <v>7800</v>
      </c>
      <c r="G289" s="52" t="s">
        <v>7801</v>
      </c>
    </row>
    <row r="290" spans="1:7" ht="14.4" x14ac:dyDescent="0.25">
      <c r="A290" s="51">
        <v>113829</v>
      </c>
      <c r="B290" s="52" t="s">
        <v>7684</v>
      </c>
      <c r="C290" s="52" t="s">
        <v>8552</v>
      </c>
      <c r="D290" s="51">
        <v>2240</v>
      </c>
      <c r="E290" s="52" t="s">
        <v>1047</v>
      </c>
      <c r="F290" s="52" t="s">
        <v>7685</v>
      </c>
      <c r="G290" s="52" t="s">
        <v>7686</v>
      </c>
    </row>
    <row r="291" spans="1:7" ht="14.4" x14ac:dyDescent="0.25">
      <c r="A291" s="51">
        <v>113845</v>
      </c>
      <c r="B291" s="52" t="s">
        <v>17360</v>
      </c>
      <c r="C291" s="52" t="s">
        <v>8583</v>
      </c>
      <c r="D291" s="51">
        <v>2580</v>
      </c>
      <c r="E291" s="52" t="s">
        <v>420</v>
      </c>
      <c r="F291" s="52" t="s">
        <v>7785</v>
      </c>
      <c r="G291" s="52" t="s">
        <v>7786</v>
      </c>
    </row>
    <row r="292" spans="1:7" ht="14.4" x14ac:dyDescent="0.25">
      <c r="A292" s="51">
        <v>113852</v>
      </c>
      <c r="B292" s="52" t="s">
        <v>7772</v>
      </c>
      <c r="C292" s="52" t="s">
        <v>21945</v>
      </c>
      <c r="D292" s="51">
        <v>2830</v>
      </c>
      <c r="E292" s="52" t="s">
        <v>3133</v>
      </c>
      <c r="F292" s="52" t="s">
        <v>7773</v>
      </c>
      <c r="G292" s="52" t="s">
        <v>7774</v>
      </c>
    </row>
    <row r="293" spans="1:7" ht="14.4" x14ac:dyDescent="0.25">
      <c r="A293" s="51">
        <v>113861</v>
      </c>
      <c r="B293" s="52" t="s">
        <v>7974</v>
      </c>
      <c r="C293" s="52" t="s">
        <v>8636</v>
      </c>
      <c r="D293" s="51">
        <v>2300</v>
      </c>
      <c r="E293" s="52" t="s">
        <v>148</v>
      </c>
      <c r="F293" s="52" t="s">
        <v>7975</v>
      </c>
      <c r="G293" s="52" t="s">
        <v>7976</v>
      </c>
    </row>
    <row r="294" spans="1:7" ht="14.4" x14ac:dyDescent="0.25">
      <c r="A294" s="51">
        <v>113878</v>
      </c>
      <c r="B294" s="52" t="s">
        <v>8507</v>
      </c>
      <c r="C294" s="52" t="s">
        <v>8801</v>
      </c>
      <c r="D294" s="51">
        <v>1140</v>
      </c>
      <c r="E294" s="52" t="s">
        <v>923</v>
      </c>
      <c r="F294" s="52" t="s">
        <v>8508</v>
      </c>
      <c r="G294" s="52" t="s">
        <v>17361</v>
      </c>
    </row>
    <row r="295" spans="1:7" ht="14.4" x14ac:dyDescent="0.25">
      <c r="A295" s="51">
        <v>113886</v>
      </c>
      <c r="B295" s="52" t="s">
        <v>8367</v>
      </c>
      <c r="C295" s="52" t="s">
        <v>21946</v>
      </c>
      <c r="D295" s="51">
        <v>1730</v>
      </c>
      <c r="E295" s="52" t="s">
        <v>954</v>
      </c>
      <c r="F295" s="52" t="s">
        <v>8368</v>
      </c>
      <c r="G295" s="52" t="s">
        <v>8369</v>
      </c>
    </row>
    <row r="296" spans="1:7" ht="14.4" x14ac:dyDescent="0.25">
      <c r="A296" s="51">
        <v>113894</v>
      </c>
      <c r="B296" s="52" t="s">
        <v>7852</v>
      </c>
      <c r="C296" s="52" t="s">
        <v>8597</v>
      </c>
      <c r="D296" s="51">
        <v>1800</v>
      </c>
      <c r="E296" s="52" t="s">
        <v>457</v>
      </c>
      <c r="F296" s="52" t="s">
        <v>7853</v>
      </c>
      <c r="G296" s="52" t="s">
        <v>7854</v>
      </c>
    </row>
    <row r="297" spans="1:7" ht="14.4" x14ac:dyDescent="0.25">
      <c r="A297" s="51">
        <v>113902</v>
      </c>
      <c r="B297" s="52" t="s">
        <v>14350</v>
      </c>
      <c r="C297" s="52" t="s">
        <v>6436</v>
      </c>
      <c r="D297" s="51">
        <v>3010</v>
      </c>
      <c r="E297" s="52" t="s">
        <v>1216</v>
      </c>
      <c r="F297" s="52" t="s">
        <v>14351</v>
      </c>
      <c r="G297" s="52" t="s">
        <v>14352</v>
      </c>
    </row>
    <row r="298" spans="1:7" ht="14.4" x14ac:dyDescent="0.25">
      <c r="A298" s="51">
        <v>113911</v>
      </c>
      <c r="B298" s="52" t="s">
        <v>7882</v>
      </c>
      <c r="C298" s="52" t="s">
        <v>8607</v>
      </c>
      <c r="D298" s="51">
        <v>3290</v>
      </c>
      <c r="E298" s="52" t="s">
        <v>464</v>
      </c>
      <c r="F298" s="52" t="s">
        <v>7883</v>
      </c>
      <c r="G298" s="52" t="s">
        <v>7884</v>
      </c>
    </row>
    <row r="299" spans="1:7" ht="14.4" x14ac:dyDescent="0.25">
      <c r="A299" s="51">
        <v>113928</v>
      </c>
      <c r="B299" s="52" t="s">
        <v>7732</v>
      </c>
      <c r="C299" s="52" t="s">
        <v>8565</v>
      </c>
      <c r="D299" s="51">
        <v>3840</v>
      </c>
      <c r="E299" s="52" t="s">
        <v>90</v>
      </c>
      <c r="F299" s="52" t="s">
        <v>7733</v>
      </c>
      <c r="G299" s="52" t="s">
        <v>7734</v>
      </c>
    </row>
    <row r="300" spans="1:7" ht="14.4" x14ac:dyDescent="0.25">
      <c r="A300" s="51">
        <v>113936</v>
      </c>
      <c r="B300" s="52" t="s">
        <v>7903</v>
      </c>
      <c r="C300" s="52" t="s">
        <v>1303</v>
      </c>
      <c r="D300" s="51">
        <v>3600</v>
      </c>
      <c r="E300" s="52" t="s">
        <v>96</v>
      </c>
      <c r="F300" s="52" t="s">
        <v>7904</v>
      </c>
      <c r="G300" s="52" t="s">
        <v>7905</v>
      </c>
    </row>
    <row r="301" spans="1:7" ht="14.4" x14ac:dyDescent="0.25">
      <c r="A301" s="51">
        <v>113944</v>
      </c>
      <c r="B301" s="52" t="s">
        <v>14353</v>
      </c>
      <c r="C301" s="52" t="s">
        <v>14338</v>
      </c>
      <c r="D301" s="51">
        <v>3971</v>
      </c>
      <c r="E301" s="52" t="s">
        <v>109</v>
      </c>
      <c r="F301" s="52" t="s">
        <v>14354</v>
      </c>
      <c r="G301" s="52" t="s">
        <v>14355</v>
      </c>
    </row>
    <row r="302" spans="1:7" ht="14.4" x14ac:dyDescent="0.25">
      <c r="A302" s="51">
        <v>113951</v>
      </c>
      <c r="B302" s="52" t="s">
        <v>14356</v>
      </c>
      <c r="C302" s="52" t="s">
        <v>8723</v>
      </c>
      <c r="D302" s="51">
        <v>3500</v>
      </c>
      <c r="E302" s="52" t="s">
        <v>92</v>
      </c>
      <c r="F302" s="52" t="s">
        <v>14357</v>
      </c>
      <c r="G302" s="52" t="s">
        <v>14358</v>
      </c>
    </row>
    <row r="303" spans="1:7" ht="14.4" x14ac:dyDescent="0.25">
      <c r="A303" s="51">
        <v>113969</v>
      </c>
      <c r="B303" s="52" t="s">
        <v>8083</v>
      </c>
      <c r="C303" s="52" t="s">
        <v>8674</v>
      </c>
      <c r="D303" s="51">
        <v>9140</v>
      </c>
      <c r="E303" s="52" t="s">
        <v>374</v>
      </c>
      <c r="F303" s="52" t="s">
        <v>14359</v>
      </c>
      <c r="G303" s="52" t="s">
        <v>17362</v>
      </c>
    </row>
    <row r="304" spans="1:7" ht="14.4" x14ac:dyDescent="0.25">
      <c r="A304" s="51">
        <v>113977</v>
      </c>
      <c r="B304" s="52" t="s">
        <v>17363</v>
      </c>
      <c r="C304" s="52" t="s">
        <v>8612</v>
      </c>
      <c r="D304" s="51">
        <v>9200</v>
      </c>
      <c r="E304" s="52" t="s">
        <v>637</v>
      </c>
      <c r="F304" s="52" t="s">
        <v>7901</v>
      </c>
      <c r="G304" s="52" t="s">
        <v>7902</v>
      </c>
    </row>
    <row r="305" spans="1:7" ht="14.4" x14ac:dyDescent="0.25">
      <c r="A305" s="51">
        <v>113985</v>
      </c>
      <c r="B305" s="52" t="s">
        <v>7681</v>
      </c>
      <c r="C305" s="52" t="s">
        <v>8551</v>
      </c>
      <c r="D305" s="51">
        <v>9300</v>
      </c>
      <c r="E305" s="52" t="s">
        <v>639</v>
      </c>
      <c r="F305" s="52" t="s">
        <v>7682</v>
      </c>
      <c r="G305" s="52" t="s">
        <v>7683</v>
      </c>
    </row>
    <row r="306" spans="1:7" ht="14.4" x14ac:dyDescent="0.25">
      <c r="A306" s="51">
        <v>113993</v>
      </c>
      <c r="B306" s="52" t="s">
        <v>8455</v>
      </c>
      <c r="C306" s="52" t="s">
        <v>8784</v>
      </c>
      <c r="D306" s="51">
        <v>9500</v>
      </c>
      <c r="E306" s="52" t="s">
        <v>229</v>
      </c>
      <c r="F306" s="52" t="s">
        <v>8456</v>
      </c>
      <c r="G306" s="52" t="s">
        <v>8457</v>
      </c>
    </row>
    <row r="307" spans="1:7" ht="14.4" x14ac:dyDescent="0.25">
      <c r="A307" s="51">
        <v>114009</v>
      </c>
      <c r="B307" s="52" t="s">
        <v>7896</v>
      </c>
      <c r="C307" s="52" t="s">
        <v>8611</v>
      </c>
      <c r="D307" s="51">
        <v>9700</v>
      </c>
      <c r="E307" s="52" t="s">
        <v>335</v>
      </c>
      <c r="F307" s="52" t="s">
        <v>7897</v>
      </c>
      <c r="G307" s="52" t="s">
        <v>17364</v>
      </c>
    </row>
    <row r="308" spans="1:7" ht="14.4" x14ac:dyDescent="0.25">
      <c r="A308" s="51">
        <v>114017</v>
      </c>
      <c r="B308" s="52" t="s">
        <v>14360</v>
      </c>
      <c r="C308" s="52" t="s">
        <v>8677</v>
      </c>
      <c r="D308" s="51">
        <v>9000</v>
      </c>
      <c r="E308" s="52" t="s">
        <v>299</v>
      </c>
      <c r="F308" s="52" t="s">
        <v>8094</v>
      </c>
      <c r="G308" s="52" t="s">
        <v>14361</v>
      </c>
    </row>
    <row r="309" spans="1:7" ht="14.4" x14ac:dyDescent="0.25">
      <c r="A309" s="51">
        <v>114025</v>
      </c>
      <c r="B309" s="52" t="s">
        <v>8422</v>
      </c>
      <c r="C309" s="52" t="s">
        <v>8778</v>
      </c>
      <c r="D309" s="51">
        <v>9900</v>
      </c>
      <c r="E309" s="52" t="s">
        <v>343</v>
      </c>
      <c r="F309" s="52" t="s">
        <v>8423</v>
      </c>
      <c r="G309" s="52" t="s">
        <v>8424</v>
      </c>
    </row>
    <row r="310" spans="1:7" ht="14.4" x14ac:dyDescent="0.25">
      <c r="A310" s="51">
        <v>114033</v>
      </c>
      <c r="B310" s="52" t="s">
        <v>8429</v>
      </c>
      <c r="C310" s="52" t="s">
        <v>8779</v>
      </c>
      <c r="D310" s="51">
        <v>9840</v>
      </c>
      <c r="E310" s="52" t="s">
        <v>851</v>
      </c>
      <c r="F310" s="52" t="s">
        <v>8430</v>
      </c>
      <c r="G310" s="52" t="s">
        <v>8431</v>
      </c>
    </row>
    <row r="311" spans="1:7" ht="14.4" x14ac:dyDescent="0.25">
      <c r="A311" s="51">
        <v>114041</v>
      </c>
      <c r="B311" s="52" t="s">
        <v>7977</v>
      </c>
      <c r="C311" s="52" t="s">
        <v>8637</v>
      </c>
      <c r="D311" s="51">
        <v>8200</v>
      </c>
      <c r="E311" s="52" t="s">
        <v>302</v>
      </c>
      <c r="F311" s="52" t="s">
        <v>7978</v>
      </c>
      <c r="G311" s="52" t="s">
        <v>7979</v>
      </c>
    </row>
    <row r="312" spans="1:7" ht="14.4" x14ac:dyDescent="0.25">
      <c r="A312" s="51">
        <v>114058</v>
      </c>
      <c r="B312" s="52" t="s">
        <v>8278</v>
      </c>
      <c r="C312" s="52" t="s">
        <v>8737</v>
      </c>
      <c r="D312" s="51">
        <v>8400</v>
      </c>
      <c r="E312" s="52" t="s">
        <v>155</v>
      </c>
      <c r="F312" s="52" t="s">
        <v>8279</v>
      </c>
      <c r="G312" s="52" t="s">
        <v>8280</v>
      </c>
    </row>
    <row r="313" spans="1:7" ht="14.4" x14ac:dyDescent="0.25">
      <c r="A313" s="51">
        <v>114066</v>
      </c>
      <c r="B313" s="52" t="s">
        <v>7650</v>
      </c>
      <c r="C313" s="52" t="s">
        <v>8536</v>
      </c>
      <c r="D313" s="51">
        <v>8600</v>
      </c>
      <c r="E313" s="52" t="s">
        <v>843</v>
      </c>
      <c r="F313" s="52" t="s">
        <v>7651</v>
      </c>
      <c r="G313" s="52" t="s">
        <v>7652</v>
      </c>
    </row>
    <row r="314" spans="1:7" ht="14.4" x14ac:dyDescent="0.25">
      <c r="A314" s="51">
        <v>114082</v>
      </c>
      <c r="B314" s="52" t="s">
        <v>7926</v>
      </c>
      <c r="C314" s="52" t="s">
        <v>8620</v>
      </c>
      <c r="D314" s="51">
        <v>8800</v>
      </c>
      <c r="E314" s="52" t="s">
        <v>266</v>
      </c>
      <c r="F314" s="52" t="s">
        <v>7927</v>
      </c>
      <c r="G314" s="52" t="s">
        <v>21947</v>
      </c>
    </row>
    <row r="315" spans="1:7" ht="14.4" x14ac:dyDescent="0.25">
      <c r="A315" s="51">
        <v>114157</v>
      </c>
      <c r="B315" s="52" t="s">
        <v>20972</v>
      </c>
      <c r="C315" s="52" t="s">
        <v>20666</v>
      </c>
      <c r="D315" s="51">
        <v>2030</v>
      </c>
      <c r="E315" s="52" t="s">
        <v>534</v>
      </c>
      <c r="F315" s="52" t="s">
        <v>20667</v>
      </c>
      <c r="G315" s="52" t="s">
        <v>20668</v>
      </c>
    </row>
    <row r="316" spans="1:7" ht="14.4" x14ac:dyDescent="0.25">
      <c r="A316" s="51">
        <v>114165</v>
      </c>
      <c r="B316" s="52" t="s">
        <v>20973</v>
      </c>
      <c r="C316" s="52" t="s">
        <v>5052</v>
      </c>
      <c r="D316" s="51">
        <v>8970</v>
      </c>
      <c r="E316" s="52" t="s">
        <v>278</v>
      </c>
      <c r="F316" s="52" t="s">
        <v>7571</v>
      </c>
      <c r="G316" s="52" t="s">
        <v>20974</v>
      </c>
    </row>
    <row r="317" spans="1:7" ht="14.4" x14ac:dyDescent="0.25">
      <c r="A317" s="51">
        <v>114173</v>
      </c>
      <c r="B317" s="52" t="s">
        <v>17365</v>
      </c>
      <c r="C317" s="52" t="s">
        <v>5802</v>
      </c>
      <c r="D317" s="51">
        <v>9990</v>
      </c>
      <c r="E317" s="52" t="s">
        <v>257</v>
      </c>
      <c r="F317" s="52" t="s">
        <v>7571</v>
      </c>
      <c r="G317" s="52" t="s">
        <v>17366</v>
      </c>
    </row>
    <row r="318" spans="1:7" ht="14.4" x14ac:dyDescent="0.25">
      <c r="A318" s="51">
        <v>114199</v>
      </c>
      <c r="B318" s="52" t="s">
        <v>20975</v>
      </c>
      <c r="C318" s="52" t="s">
        <v>11815</v>
      </c>
      <c r="D318" s="51">
        <v>8300</v>
      </c>
      <c r="E318" s="52" t="s">
        <v>1421</v>
      </c>
      <c r="F318" s="52" t="s">
        <v>7571</v>
      </c>
      <c r="G318" s="52" t="s">
        <v>20976</v>
      </c>
    </row>
    <row r="319" spans="1:7" ht="28.8" x14ac:dyDescent="0.25">
      <c r="A319" s="51">
        <v>114207</v>
      </c>
      <c r="B319" s="52" t="s">
        <v>20977</v>
      </c>
      <c r="C319" s="52" t="s">
        <v>8655</v>
      </c>
      <c r="D319" s="51">
        <v>8790</v>
      </c>
      <c r="E319" s="52" t="s">
        <v>268</v>
      </c>
      <c r="F319" s="52" t="s">
        <v>11948</v>
      </c>
      <c r="G319" s="52" t="s">
        <v>20978</v>
      </c>
    </row>
    <row r="320" spans="1:7" ht="14.4" x14ac:dyDescent="0.25">
      <c r="A320" s="51">
        <v>114579</v>
      </c>
      <c r="B320" s="52" t="s">
        <v>20979</v>
      </c>
      <c r="C320" s="52" t="s">
        <v>20420</v>
      </c>
      <c r="D320" s="51">
        <v>2100</v>
      </c>
      <c r="E320" s="52" t="s">
        <v>423</v>
      </c>
      <c r="F320" s="52" t="s">
        <v>7571</v>
      </c>
      <c r="G320" s="52" t="s">
        <v>7571</v>
      </c>
    </row>
    <row r="321" spans="1:7" ht="14.4" x14ac:dyDescent="0.25">
      <c r="A321" s="51">
        <v>114587</v>
      </c>
      <c r="B321" s="52" t="s">
        <v>20980</v>
      </c>
      <c r="C321" s="52" t="s">
        <v>20446</v>
      </c>
      <c r="D321" s="51">
        <v>9100</v>
      </c>
      <c r="E321" s="52" t="s">
        <v>326</v>
      </c>
      <c r="F321" s="52" t="s">
        <v>20981</v>
      </c>
      <c r="G321" s="52" t="s">
        <v>20982</v>
      </c>
    </row>
    <row r="322" spans="1:7" ht="14.4" x14ac:dyDescent="0.25">
      <c r="A322" s="51">
        <v>114595</v>
      </c>
      <c r="B322" s="52" t="s">
        <v>20983</v>
      </c>
      <c r="C322" s="52" t="s">
        <v>20469</v>
      </c>
      <c r="D322" s="51">
        <v>8900</v>
      </c>
      <c r="E322" s="52" t="s">
        <v>320</v>
      </c>
      <c r="F322" s="52" t="s">
        <v>20984</v>
      </c>
      <c r="G322" s="52" t="s">
        <v>7571</v>
      </c>
    </row>
    <row r="323" spans="1:7" ht="14.4" x14ac:dyDescent="0.25">
      <c r="A323" s="51">
        <v>114603</v>
      </c>
      <c r="B323" s="52" t="s">
        <v>20985</v>
      </c>
      <c r="C323" s="52" t="s">
        <v>20986</v>
      </c>
      <c r="D323" s="51">
        <v>8700</v>
      </c>
      <c r="E323" s="52" t="s">
        <v>1513</v>
      </c>
      <c r="F323" s="52" t="s">
        <v>20987</v>
      </c>
      <c r="G323" s="52" t="s">
        <v>7571</v>
      </c>
    </row>
    <row r="324" spans="1:7" ht="14.4" x14ac:dyDescent="0.25">
      <c r="A324" s="51">
        <v>114611</v>
      </c>
      <c r="B324" s="52" t="s">
        <v>20988</v>
      </c>
      <c r="C324" s="52" t="s">
        <v>20455</v>
      </c>
      <c r="D324" s="51">
        <v>9700</v>
      </c>
      <c r="E324" s="52" t="s">
        <v>335</v>
      </c>
      <c r="F324" s="52" t="s">
        <v>20989</v>
      </c>
      <c r="G324" s="52" t="s">
        <v>7571</v>
      </c>
    </row>
    <row r="325" spans="1:7" ht="14.4" x14ac:dyDescent="0.25">
      <c r="A325" s="51">
        <v>114629</v>
      </c>
      <c r="B325" s="52" t="s">
        <v>20990</v>
      </c>
      <c r="C325" s="52" t="s">
        <v>20991</v>
      </c>
      <c r="D325" s="51">
        <v>1730</v>
      </c>
      <c r="E325" s="52" t="s">
        <v>954</v>
      </c>
      <c r="F325" s="52" t="s">
        <v>20376</v>
      </c>
      <c r="G325" s="52" t="s">
        <v>20377</v>
      </c>
    </row>
    <row r="326" spans="1:7" ht="14.4" x14ac:dyDescent="0.25">
      <c r="A326" s="51">
        <v>114637</v>
      </c>
      <c r="B326" s="52" t="s">
        <v>20992</v>
      </c>
      <c r="C326" s="52" t="s">
        <v>20365</v>
      </c>
      <c r="D326" s="51">
        <v>2290</v>
      </c>
      <c r="E326" s="52" t="s">
        <v>394</v>
      </c>
      <c r="F326" s="52" t="s">
        <v>20366</v>
      </c>
      <c r="G326" s="52" t="s">
        <v>7571</v>
      </c>
    </row>
    <row r="327" spans="1:7" ht="14.4" x14ac:dyDescent="0.25">
      <c r="A327" s="51">
        <v>114652</v>
      </c>
      <c r="B327" s="52" t="s">
        <v>20993</v>
      </c>
      <c r="C327" s="52" t="s">
        <v>20372</v>
      </c>
      <c r="D327" s="51">
        <v>2930</v>
      </c>
      <c r="E327" s="52" t="s">
        <v>207</v>
      </c>
      <c r="F327" s="52" t="s">
        <v>20373</v>
      </c>
      <c r="G327" s="52" t="s">
        <v>7571</v>
      </c>
    </row>
    <row r="328" spans="1:7" ht="14.4" x14ac:dyDescent="0.25">
      <c r="A328" s="51">
        <v>114661</v>
      </c>
      <c r="B328" s="52" t="s">
        <v>20994</v>
      </c>
      <c r="C328" s="52" t="s">
        <v>20995</v>
      </c>
      <c r="D328" s="51">
        <v>2300</v>
      </c>
      <c r="E328" s="52" t="s">
        <v>148</v>
      </c>
      <c r="F328" s="52" t="s">
        <v>7571</v>
      </c>
      <c r="G328" s="52" t="s">
        <v>7571</v>
      </c>
    </row>
    <row r="329" spans="1:7" ht="14.4" x14ac:dyDescent="0.25">
      <c r="A329" s="51">
        <v>114678</v>
      </c>
      <c r="B329" s="52" t="s">
        <v>20996</v>
      </c>
      <c r="C329" s="52" t="s">
        <v>20997</v>
      </c>
      <c r="D329" s="51">
        <v>3290</v>
      </c>
      <c r="E329" s="52" t="s">
        <v>464</v>
      </c>
      <c r="F329" s="52" t="s">
        <v>20998</v>
      </c>
      <c r="G329" s="52" t="s">
        <v>7571</v>
      </c>
    </row>
    <row r="330" spans="1:7" ht="14.4" x14ac:dyDescent="0.25">
      <c r="A330" s="51">
        <v>114686</v>
      </c>
      <c r="B330" s="52" t="s">
        <v>20999</v>
      </c>
      <c r="C330" s="52" t="s">
        <v>1633</v>
      </c>
      <c r="D330" s="51">
        <v>9800</v>
      </c>
      <c r="E330" s="52" t="s">
        <v>41</v>
      </c>
      <c r="F330" s="52" t="s">
        <v>7571</v>
      </c>
      <c r="G330" s="52" t="s">
        <v>7571</v>
      </c>
    </row>
    <row r="331" spans="1:7" ht="14.4" x14ac:dyDescent="0.25">
      <c r="A331" s="51">
        <v>114702</v>
      </c>
      <c r="B331" s="52" t="s">
        <v>21000</v>
      </c>
      <c r="C331" s="52" t="s">
        <v>6113</v>
      </c>
      <c r="D331" s="51">
        <v>8510</v>
      </c>
      <c r="E331" s="52" t="s">
        <v>6114</v>
      </c>
      <c r="F331" s="52" t="s">
        <v>6115</v>
      </c>
      <c r="G331" s="52" t="s">
        <v>7571</v>
      </c>
    </row>
    <row r="332" spans="1:7" ht="14.4" x14ac:dyDescent="0.25">
      <c r="A332" s="51">
        <v>115154</v>
      </c>
      <c r="B332" s="52" t="s">
        <v>21001</v>
      </c>
      <c r="C332" s="52" t="s">
        <v>21002</v>
      </c>
      <c r="D332" s="51">
        <v>8500</v>
      </c>
      <c r="E332" s="52" t="s">
        <v>276</v>
      </c>
      <c r="F332" s="52" t="s">
        <v>7571</v>
      </c>
      <c r="G332" s="52" t="s">
        <v>21003</v>
      </c>
    </row>
    <row r="333" spans="1:7" ht="14.4" x14ac:dyDescent="0.25">
      <c r="A333" s="51">
        <v>115717</v>
      </c>
      <c r="B333" s="52" t="s">
        <v>17367</v>
      </c>
      <c r="C333" s="52" t="s">
        <v>4655</v>
      </c>
      <c r="D333" s="51">
        <v>8500</v>
      </c>
      <c r="E333" s="52" t="s">
        <v>276</v>
      </c>
      <c r="F333" s="52" t="s">
        <v>17368</v>
      </c>
      <c r="G333" s="52" t="s">
        <v>8176</v>
      </c>
    </row>
    <row r="334" spans="1:7" ht="14.4" x14ac:dyDescent="0.25">
      <c r="A334" s="51">
        <v>115725</v>
      </c>
      <c r="B334" s="52" t="s">
        <v>21004</v>
      </c>
      <c r="C334" s="52" t="s">
        <v>21005</v>
      </c>
      <c r="D334" s="51">
        <v>8511</v>
      </c>
      <c r="E334" s="52" t="s">
        <v>4669</v>
      </c>
      <c r="F334" s="52" t="s">
        <v>4670</v>
      </c>
      <c r="G334" s="52" t="s">
        <v>21006</v>
      </c>
    </row>
    <row r="335" spans="1:7" ht="14.4" x14ac:dyDescent="0.25">
      <c r="A335" s="51">
        <v>116012</v>
      </c>
      <c r="B335" s="52" t="s">
        <v>17369</v>
      </c>
      <c r="C335" s="52" t="s">
        <v>17370</v>
      </c>
      <c r="D335" s="51">
        <v>8691</v>
      </c>
      <c r="E335" s="52" t="s">
        <v>5072</v>
      </c>
      <c r="F335" s="52" t="s">
        <v>17371</v>
      </c>
      <c r="G335" s="52" t="s">
        <v>17372</v>
      </c>
    </row>
    <row r="336" spans="1:7" ht="14.4" x14ac:dyDescent="0.25">
      <c r="A336" s="51">
        <v>116103</v>
      </c>
      <c r="B336" s="52" t="s">
        <v>21007</v>
      </c>
      <c r="C336" s="52" t="s">
        <v>4834</v>
      </c>
      <c r="D336" s="51">
        <v>8540</v>
      </c>
      <c r="E336" s="52" t="s">
        <v>500</v>
      </c>
      <c r="F336" s="52" t="s">
        <v>4835</v>
      </c>
      <c r="G336" s="52" t="s">
        <v>10042</v>
      </c>
    </row>
    <row r="337" spans="1:7" ht="14.4" x14ac:dyDescent="0.25">
      <c r="A337" s="51">
        <v>116137</v>
      </c>
      <c r="B337" s="52" t="s">
        <v>17373</v>
      </c>
      <c r="C337" s="52" t="s">
        <v>11736</v>
      </c>
      <c r="D337" s="51">
        <v>8310</v>
      </c>
      <c r="E337" s="52" t="s">
        <v>291</v>
      </c>
      <c r="F337" s="52" t="s">
        <v>17374</v>
      </c>
      <c r="G337" s="52" t="s">
        <v>17375</v>
      </c>
    </row>
    <row r="338" spans="1:7" ht="14.4" x14ac:dyDescent="0.25">
      <c r="A338" s="51">
        <v>116145</v>
      </c>
      <c r="B338" s="52" t="s">
        <v>21008</v>
      </c>
      <c r="C338" s="52" t="s">
        <v>21009</v>
      </c>
      <c r="D338" s="51">
        <v>8500</v>
      </c>
      <c r="E338" s="52" t="s">
        <v>276</v>
      </c>
      <c r="F338" s="52" t="s">
        <v>7571</v>
      </c>
      <c r="G338" s="52" t="s">
        <v>21010</v>
      </c>
    </row>
    <row r="339" spans="1:7" ht="14.4" x14ac:dyDescent="0.25">
      <c r="A339" s="51">
        <v>116152</v>
      </c>
      <c r="B339" s="52" t="s">
        <v>21011</v>
      </c>
      <c r="C339" s="52" t="s">
        <v>8643</v>
      </c>
      <c r="D339" s="51">
        <v>8800</v>
      </c>
      <c r="E339" s="52" t="s">
        <v>266</v>
      </c>
      <c r="F339" s="52" t="s">
        <v>7571</v>
      </c>
      <c r="G339" s="52" t="s">
        <v>21012</v>
      </c>
    </row>
    <row r="340" spans="1:7" ht="28.8" x14ac:dyDescent="0.25">
      <c r="A340" s="51">
        <v>116161</v>
      </c>
      <c r="B340" s="52" t="s">
        <v>21013</v>
      </c>
      <c r="C340" s="52" t="s">
        <v>21014</v>
      </c>
      <c r="D340" s="51">
        <v>8630</v>
      </c>
      <c r="E340" s="52" t="s">
        <v>114</v>
      </c>
      <c r="F340" s="52" t="s">
        <v>7571</v>
      </c>
      <c r="G340" s="52" t="s">
        <v>7571</v>
      </c>
    </row>
    <row r="341" spans="1:7" ht="14.4" x14ac:dyDescent="0.25">
      <c r="A341" s="51">
        <v>116178</v>
      </c>
      <c r="B341" s="52" t="s">
        <v>18220</v>
      </c>
      <c r="C341" s="52" t="s">
        <v>3471</v>
      </c>
      <c r="D341" s="51">
        <v>3001</v>
      </c>
      <c r="E341" s="52" t="s">
        <v>434</v>
      </c>
      <c r="F341" s="52" t="s">
        <v>18066</v>
      </c>
      <c r="G341" s="52" t="s">
        <v>9662</v>
      </c>
    </row>
    <row r="342" spans="1:7" ht="28.8" x14ac:dyDescent="0.25">
      <c r="A342" s="51">
        <v>116202</v>
      </c>
      <c r="B342" s="52" t="s">
        <v>17376</v>
      </c>
      <c r="C342" s="52" t="s">
        <v>6490</v>
      </c>
      <c r="D342" s="51">
        <v>3920</v>
      </c>
      <c r="E342" s="52" t="s">
        <v>85</v>
      </c>
      <c r="F342" s="52" t="s">
        <v>6491</v>
      </c>
      <c r="G342" s="52" t="s">
        <v>17377</v>
      </c>
    </row>
    <row r="343" spans="1:7" ht="14.4" x14ac:dyDescent="0.25">
      <c r="A343" s="51">
        <v>116211</v>
      </c>
      <c r="B343" s="52" t="s">
        <v>21015</v>
      </c>
      <c r="C343" s="52" t="s">
        <v>20484</v>
      </c>
      <c r="D343" s="51">
        <v>1030</v>
      </c>
      <c r="E343" s="52" t="s">
        <v>432</v>
      </c>
      <c r="F343" s="52" t="s">
        <v>20485</v>
      </c>
      <c r="G343" s="52" t="s">
        <v>20486</v>
      </c>
    </row>
    <row r="344" spans="1:7" ht="14.4" x14ac:dyDescent="0.25">
      <c r="A344" s="51">
        <v>116269</v>
      </c>
      <c r="B344" s="52" t="s">
        <v>21016</v>
      </c>
      <c r="C344" s="52" t="s">
        <v>21017</v>
      </c>
      <c r="D344" s="51">
        <v>8560</v>
      </c>
      <c r="E344" s="52" t="s">
        <v>4754</v>
      </c>
      <c r="F344" s="52" t="s">
        <v>21018</v>
      </c>
      <c r="G344" s="52" t="s">
        <v>21019</v>
      </c>
    </row>
    <row r="345" spans="1:7" ht="14.4" x14ac:dyDescent="0.25">
      <c r="A345" s="51">
        <v>116277</v>
      </c>
      <c r="B345" s="52" t="s">
        <v>17378</v>
      </c>
      <c r="C345" s="52" t="s">
        <v>3830</v>
      </c>
      <c r="D345" s="51">
        <v>3530</v>
      </c>
      <c r="E345" s="52" t="s">
        <v>106</v>
      </c>
      <c r="F345" s="52" t="s">
        <v>3831</v>
      </c>
      <c r="G345" s="52" t="s">
        <v>9718</v>
      </c>
    </row>
    <row r="346" spans="1:7" ht="14.4" x14ac:dyDescent="0.25">
      <c r="A346" s="51">
        <v>116285</v>
      </c>
      <c r="B346" s="52" t="s">
        <v>21020</v>
      </c>
      <c r="C346" s="52" t="s">
        <v>20559</v>
      </c>
      <c r="D346" s="51">
        <v>9300</v>
      </c>
      <c r="E346" s="52" t="s">
        <v>639</v>
      </c>
      <c r="F346" s="52" t="s">
        <v>21021</v>
      </c>
      <c r="G346" s="52" t="s">
        <v>7571</v>
      </c>
    </row>
    <row r="347" spans="1:7" ht="14.4" x14ac:dyDescent="0.25">
      <c r="A347" s="51">
        <v>116301</v>
      </c>
      <c r="B347" s="52" t="s">
        <v>21022</v>
      </c>
      <c r="C347" s="52" t="s">
        <v>21023</v>
      </c>
      <c r="D347" s="51">
        <v>2140</v>
      </c>
      <c r="E347" s="52" t="s">
        <v>1037</v>
      </c>
      <c r="F347" s="52" t="s">
        <v>21948</v>
      </c>
      <c r="G347" s="52" t="s">
        <v>21949</v>
      </c>
    </row>
    <row r="348" spans="1:7" ht="14.4" x14ac:dyDescent="0.25">
      <c r="A348" s="51">
        <v>116319</v>
      </c>
      <c r="B348" s="52" t="s">
        <v>21024</v>
      </c>
      <c r="C348" s="52" t="s">
        <v>21025</v>
      </c>
      <c r="D348" s="51">
        <v>3581</v>
      </c>
      <c r="E348" s="52" t="s">
        <v>4270</v>
      </c>
      <c r="F348" s="52" t="s">
        <v>21026</v>
      </c>
      <c r="G348" s="52" t="s">
        <v>7571</v>
      </c>
    </row>
    <row r="349" spans="1:7" ht="14.4" x14ac:dyDescent="0.25">
      <c r="A349" s="51">
        <v>116327</v>
      </c>
      <c r="B349" s="52" t="s">
        <v>21027</v>
      </c>
      <c r="C349" s="52" t="s">
        <v>20581</v>
      </c>
      <c r="D349" s="51">
        <v>8000</v>
      </c>
      <c r="E349" s="52" t="s">
        <v>273</v>
      </c>
      <c r="F349" s="52" t="s">
        <v>21028</v>
      </c>
      <c r="G349" s="52" t="s">
        <v>7571</v>
      </c>
    </row>
    <row r="350" spans="1:7" ht="14.4" x14ac:dyDescent="0.25">
      <c r="A350" s="51">
        <v>116335</v>
      </c>
      <c r="B350" s="52" t="s">
        <v>21029</v>
      </c>
      <c r="C350" s="52" t="s">
        <v>17275</v>
      </c>
      <c r="D350" s="51">
        <v>1000</v>
      </c>
      <c r="E350" s="52" t="s">
        <v>890</v>
      </c>
      <c r="F350" s="52" t="s">
        <v>21030</v>
      </c>
      <c r="G350" s="52" t="s">
        <v>7571</v>
      </c>
    </row>
    <row r="351" spans="1:7" ht="14.4" x14ac:dyDescent="0.25">
      <c r="A351" s="51">
        <v>116343</v>
      </c>
      <c r="B351" s="52" t="s">
        <v>21031</v>
      </c>
      <c r="C351" s="52" t="s">
        <v>20552</v>
      </c>
      <c r="D351" s="51">
        <v>9200</v>
      </c>
      <c r="E351" s="52" t="s">
        <v>637</v>
      </c>
      <c r="F351" s="52" t="s">
        <v>21032</v>
      </c>
      <c r="G351" s="52" t="s">
        <v>7571</v>
      </c>
    </row>
    <row r="352" spans="1:7" ht="14.4" x14ac:dyDescent="0.25">
      <c r="A352" s="51">
        <v>116351</v>
      </c>
      <c r="B352" s="52" t="s">
        <v>21033</v>
      </c>
      <c r="C352" s="52" t="s">
        <v>21034</v>
      </c>
      <c r="D352" s="51">
        <v>3290</v>
      </c>
      <c r="E352" s="52" t="s">
        <v>464</v>
      </c>
      <c r="F352" s="52" t="s">
        <v>21035</v>
      </c>
      <c r="G352" s="52" t="s">
        <v>7571</v>
      </c>
    </row>
    <row r="353" spans="1:7" ht="14.4" x14ac:dyDescent="0.25">
      <c r="A353" s="51">
        <v>116368</v>
      </c>
      <c r="B353" s="52" t="s">
        <v>21036</v>
      </c>
      <c r="C353" s="52" t="s">
        <v>21037</v>
      </c>
      <c r="D353" s="51">
        <v>8600</v>
      </c>
      <c r="E353" s="52" t="s">
        <v>843</v>
      </c>
      <c r="F353" s="52" t="s">
        <v>21038</v>
      </c>
      <c r="G353" s="52" t="s">
        <v>7571</v>
      </c>
    </row>
    <row r="354" spans="1:7" ht="14.4" x14ac:dyDescent="0.25">
      <c r="A354" s="51">
        <v>116376</v>
      </c>
      <c r="B354" s="52" t="s">
        <v>21039</v>
      </c>
      <c r="C354" s="52" t="s">
        <v>21040</v>
      </c>
      <c r="D354" s="51">
        <v>9880</v>
      </c>
      <c r="E354" s="52" t="s">
        <v>376</v>
      </c>
      <c r="F354" s="52" t="s">
        <v>21041</v>
      </c>
      <c r="G354" s="52" t="s">
        <v>7571</v>
      </c>
    </row>
    <row r="355" spans="1:7" ht="14.4" x14ac:dyDescent="0.25">
      <c r="A355" s="51">
        <v>116384</v>
      </c>
      <c r="B355" s="52" t="s">
        <v>21042</v>
      </c>
      <c r="C355" s="52" t="s">
        <v>21043</v>
      </c>
      <c r="D355" s="51">
        <v>2490</v>
      </c>
      <c r="E355" s="52" t="s">
        <v>283</v>
      </c>
      <c r="F355" s="52" t="s">
        <v>21044</v>
      </c>
      <c r="G355" s="52" t="s">
        <v>7571</v>
      </c>
    </row>
    <row r="356" spans="1:7" ht="14.4" x14ac:dyDescent="0.25">
      <c r="A356" s="51">
        <v>116392</v>
      </c>
      <c r="B356" s="52" t="s">
        <v>21045</v>
      </c>
      <c r="C356" s="52" t="s">
        <v>21046</v>
      </c>
      <c r="D356" s="51">
        <v>3600</v>
      </c>
      <c r="E356" s="52" t="s">
        <v>96</v>
      </c>
      <c r="F356" s="52" t="s">
        <v>21047</v>
      </c>
      <c r="G356" s="52" t="s">
        <v>7571</v>
      </c>
    </row>
    <row r="357" spans="1:7" ht="14.4" x14ac:dyDescent="0.25">
      <c r="A357" s="51">
        <v>116401</v>
      </c>
      <c r="B357" s="52" t="s">
        <v>21048</v>
      </c>
      <c r="C357" s="52" t="s">
        <v>20567</v>
      </c>
      <c r="D357" s="51">
        <v>9000</v>
      </c>
      <c r="E357" s="52" t="s">
        <v>299</v>
      </c>
      <c r="F357" s="52" t="s">
        <v>21049</v>
      </c>
      <c r="G357" s="52" t="s">
        <v>20570</v>
      </c>
    </row>
    <row r="358" spans="1:7" ht="14.4" x14ac:dyDescent="0.25">
      <c r="A358" s="51">
        <v>116418</v>
      </c>
      <c r="B358" s="52" t="s">
        <v>21050</v>
      </c>
      <c r="C358" s="52" t="s">
        <v>21051</v>
      </c>
      <c r="D358" s="51">
        <v>1740</v>
      </c>
      <c r="E358" s="52" t="s">
        <v>960</v>
      </c>
      <c r="F358" s="52" t="s">
        <v>21052</v>
      </c>
      <c r="G358" s="52" t="s">
        <v>7571</v>
      </c>
    </row>
    <row r="359" spans="1:7" ht="14.4" x14ac:dyDescent="0.25">
      <c r="A359" s="51">
        <v>116426</v>
      </c>
      <c r="B359" s="52" t="s">
        <v>21053</v>
      </c>
      <c r="C359" s="52" t="s">
        <v>21054</v>
      </c>
      <c r="D359" s="51">
        <v>3530</v>
      </c>
      <c r="E359" s="52" t="s">
        <v>106</v>
      </c>
      <c r="F359" s="52" t="s">
        <v>21055</v>
      </c>
      <c r="G359" s="52" t="s">
        <v>7571</v>
      </c>
    </row>
    <row r="360" spans="1:7" ht="14.4" x14ac:dyDescent="0.25">
      <c r="A360" s="51">
        <v>116434</v>
      </c>
      <c r="B360" s="52" t="s">
        <v>21056</v>
      </c>
      <c r="C360" s="52" t="s">
        <v>21057</v>
      </c>
      <c r="D360" s="51">
        <v>2940</v>
      </c>
      <c r="E360" s="52" t="s">
        <v>418</v>
      </c>
      <c r="F360" s="52" t="s">
        <v>21058</v>
      </c>
      <c r="G360" s="52" t="s">
        <v>7571</v>
      </c>
    </row>
    <row r="361" spans="1:7" ht="14.4" x14ac:dyDescent="0.25">
      <c r="A361" s="51">
        <v>116442</v>
      </c>
      <c r="B361" s="52" t="s">
        <v>21059</v>
      </c>
      <c r="C361" s="52" t="s">
        <v>21060</v>
      </c>
      <c r="D361" s="51">
        <v>8500</v>
      </c>
      <c r="E361" s="52" t="s">
        <v>276</v>
      </c>
      <c r="F361" s="52" t="s">
        <v>21061</v>
      </c>
      <c r="G361" s="52" t="s">
        <v>7571</v>
      </c>
    </row>
    <row r="362" spans="1:7" ht="28.8" x14ac:dyDescent="0.25">
      <c r="A362" s="51">
        <v>116459</v>
      </c>
      <c r="B362" s="52" t="s">
        <v>21062</v>
      </c>
      <c r="C362" s="52" t="s">
        <v>20523</v>
      </c>
      <c r="D362" s="51">
        <v>3000</v>
      </c>
      <c r="E362" s="52" t="s">
        <v>512</v>
      </c>
      <c r="F362" s="52" t="s">
        <v>21063</v>
      </c>
      <c r="G362" s="52" t="s">
        <v>21064</v>
      </c>
    </row>
    <row r="363" spans="1:7" ht="14.4" x14ac:dyDescent="0.25">
      <c r="A363" s="51">
        <v>116467</v>
      </c>
      <c r="B363" s="52" t="s">
        <v>21065</v>
      </c>
      <c r="C363" s="52" t="s">
        <v>20538</v>
      </c>
      <c r="D363" s="51">
        <v>3600</v>
      </c>
      <c r="E363" s="52" t="s">
        <v>96</v>
      </c>
      <c r="F363" s="52" t="s">
        <v>21066</v>
      </c>
      <c r="G363" s="52" t="s">
        <v>7571</v>
      </c>
    </row>
    <row r="364" spans="1:7" ht="14.4" x14ac:dyDescent="0.25">
      <c r="A364" s="51">
        <v>116475</v>
      </c>
      <c r="B364" s="52" t="s">
        <v>21067</v>
      </c>
      <c r="C364" s="52" t="s">
        <v>20530</v>
      </c>
      <c r="D364" s="51">
        <v>1830</v>
      </c>
      <c r="E364" s="52" t="s">
        <v>970</v>
      </c>
      <c r="F364" s="52" t="s">
        <v>21068</v>
      </c>
      <c r="G364" s="52" t="s">
        <v>20533</v>
      </c>
    </row>
    <row r="365" spans="1:7" ht="14.4" x14ac:dyDescent="0.25">
      <c r="A365" s="51">
        <v>116491</v>
      </c>
      <c r="B365" s="52" t="s">
        <v>21069</v>
      </c>
      <c r="C365" s="52" t="s">
        <v>20516</v>
      </c>
      <c r="D365" s="51">
        <v>2800</v>
      </c>
      <c r="E365" s="52" t="s">
        <v>223</v>
      </c>
      <c r="F365" s="52" t="s">
        <v>21070</v>
      </c>
      <c r="G365" s="52" t="s">
        <v>7571</v>
      </c>
    </row>
    <row r="366" spans="1:7" ht="14.4" x14ac:dyDescent="0.25">
      <c r="A366" s="51">
        <v>116517</v>
      </c>
      <c r="B366" s="52" t="s">
        <v>21071</v>
      </c>
      <c r="C366" s="52" t="s">
        <v>21072</v>
      </c>
      <c r="D366" s="51">
        <v>9400</v>
      </c>
      <c r="E366" s="52" t="s">
        <v>1623</v>
      </c>
      <c r="F366" s="52" t="s">
        <v>21073</v>
      </c>
      <c r="G366" s="52" t="s">
        <v>7571</v>
      </c>
    </row>
    <row r="367" spans="1:7" ht="14.4" x14ac:dyDescent="0.25">
      <c r="A367" s="51">
        <v>116525</v>
      </c>
      <c r="B367" s="52" t="s">
        <v>21074</v>
      </c>
      <c r="C367" s="52" t="s">
        <v>21075</v>
      </c>
      <c r="D367" s="51">
        <v>8400</v>
      </c>
      <c r="E367" s="52" t="s">
        <v>155</v>
      </c>
      <c r="F367" s="52" t="s">
        <v>21076</v>
      </c>
      <c r="G367" s="52" t="s">
        <v>7571</v>
      </c>
    </row>
    <row r="368" spans="1:7" ht="14.4" x14ac:dyDescent="0.25">
      <c r="A368" s="51">
        <v>116533</v>
      </c>
      <c r="B368" s="52" t="s">
        <v>21077</v>
      </c>
      <c r="C368" s="52" t="s">
        <v>21078</v>
      </c>
      <c r="D368" s="51">
        <v>3950</v>
      </c>
      <c r="E368" s="52" t="s">
        <v>108</v>
      </c>
      <c r="F368" s="52" t="s">
        <v>21079</v>
      </c>
      <c r="G368" s="52" t="s">
        <v>7571</v>
      </c>
    </row>
    <row r="369" spans="1:7" ht="14.4" x14ac:dyDescent="0.25">
      <c r="A369" s="51">
        <v>116541</v>
      </c>
      <c r="B369" s="52" t="s">
        <v>21080</v>
      </c>
      <c r="C369" s="52" t="s">
        <v>21081</v>
      </c>
      <c r="D369" s="51">
        <v>9700</v>
      </c>
      <c r="E369" s="52" t="s">
        <v>335</v>
      </c>
      <c r="F369" s="52" t="s">
        <v>21082</v>
      </c>
      <c r="G369" s="52" t="s">
        <v>7571</v>
      </c>
    </row>
    <row r="370" spans="1:7" ht="14.4" x14ac:dyDescent="0.25">
      <c r="A370" s="51">
        <v>116558</v>
      </c>
      <c r="B370" s="52" t="s">
        <v>21083</v>
      </c>
      <c r="C370" s="52" t="s">
        <v>21084</v>
      </c>
      <c r="D370" s="51">
        <v>9250</v>
      </c>
      <c r="E370" s="52" t="s">
        <v>1568</v>
      </c>
      <c r="F370" s="52" t="s">
        <v>7571</v>
      </c>
      <c r="G370" s="52" t="s">
        <v>7571</v>
      </c>
    </row>
    <row r="371" spans="1:7" ht="14.4" x14ac:dyDescent="0.25">
      <c r="A371" s="51">
        <v>116566</v>
      </c>
      <c r="B371" s="52" t="s">
        <v>21085</v>
      </c>
      <c r="C371" s="52" t="s">
        <v>21086</v>
      </c>
      <c r="D371" s="51">
        <v>3800</v>
      </c>
      <c r="E371" s="52" t="s">
        <v>241</v>
      </c>
      <c r="F371" s="52" t="s">
        <v>21087</v>
      </c>
      <c r="G371" s="52" t="s">
        <v>7571</v>
      </c>
    </row>
    <row r="372" spans="1:7" ht="14.4" x14ac:dyDescent="0.25">
      <c r="A372" s="51">
        <v>116574</v>
      </c>
      <c r="B372" s="52" t="s">
        <v>21088</v>
      </c>
      <c r="C372" s="52" t="s">
        <v>20509</v>
      </c>
      <c r="D372" s="51">
        <v>2300</v>
      </c>
      <c r="E372" s="52" t="s">
        <v>148</v>
      </c>
      <c r="F372" s="52" t="s">
        <v>21089</v>
      </c>
      <c r="G372" s="52" t="s">
        <v>7571</v>
      </c>
    </row>
    <row r="373" spans="1:7" ht="28.8" x14ac:dyDescent="0.25">
      <c r="A373" s="51">
        <v>116582</v>
      </c>
      <c r="B373" s="52" t="s">
        <v>21090</v>
      </c>
      <c r="C373" s="52" t="s">
        <v>21091</v>
      </c>
      <c r="D373" s="51">
        <v>2880</v>
      </c>
      <c r="E373" s="52" t="s">
        <v>238</v>
      </c>
      <c r="F373" s="52" t="s">
        <v>21092</v>
      </c>
      <c r="G373" s="52" t="s">
        <v>7571</v>
      </c>
    </row>
    <row r="374" spans="1:7" ht="14.4" x14ac:dyDescent="0.25">
      <c r="A374" s="51">
        <v>116591</v>
      </c>
      <c r="B374" s="52" t="s">
        <v>21093</v>
      </c>
      <c r="C374" s="52" t="s">
        <v>21094</v>
      </c>
      <c r="D374" s="51">
        <v>8770</v>
      </c>
      <c r="E374" s="52" t="s">
        <v>1500</v>
      </c>
      <c r="F374" s="52" t="s">
        <v>21095</v>
      </c>
      <c r="G374" s="52" t="s">
        <v>7571</v>
      </c>
    </row>
    <row r="375" spans="1:7" ht="14.4" x14ac:dyDescent="0.25">
      <c r="A375" s="51">
        <v>116715</v>
      </c>
      <c r="B375" s="52" t="s">
        <v>21096</v>
      </c>
      <c r="C375" s="52" t="s">
        <v>2814</v>
      </c>
      <c r="D375" s="51">
        <v>2370</v>
      </c>
      <c r="E375" s="52" t="s">
        <v>2808</v>
      </c>
      <c r="F375" s="52" t="s">
        <v>2815</v>
      </c>
      <c r="G375" s="52" t="s">
        <v>21097</v>
      </c>
    </row>
    <row r="376" spans="1:7" ht="14.4" x14ac:dyDescent="0.25">
      <c r="A376" s="51">
        <v>117416</v>
      </c>
      <c r="B376" s="52" t="s">
        <v>17379</v>
      </c>
      <c r="C376" s="52" t="s">
        <v>8751</v>
      </c>
      <c r="D376" s="51">
        <v>2200</v>
      </c>
      <c r="E376" s="52" t="s">
        <v>453</v>
      </c>
      <c r="F376" s="52" t="s">
        <v>17380</v>
      </c>
      <c r="G376" s="52" t="s">
        <v>17381</v>
      </c>
    </row>
    <row r="377" spans="1:7" ht="14.4" x14ac:dyDescent="0.25">
      <c r="A377" s="51">
        <v>117481</v>
      </c>
      <c r="B377" s="52" t="s">
        <v>17382</v>
      </c>
      <c r="C377" s="52" t="s">
        <v>5974</v>
      </c>
      <c r="D377" s="51">
        <v>3360</v>
      </c>
      <c r="E377" s="52" t="s">
        <v>5975</v>
      </c>
      <c r="F377" s="52" t="s">
        <v>5976</v>
      </c>
      <c r="G377" s="52" t="s">
        <v>17383</v>
      </c>
    </row>
    <row r="378" spans="1:7" ht="14.4" x14ac:dyDescent="0.25">
      <c r="A378" s="51">
        <v>117507</v>
      </c>
      <c r="B378" s="52" t="s">
        <v>17384</v>
      </c>
      <c r="C378" s="52" t="s">
        <v>3443</v>
      </c>
      <c r="D378" s="51">
        <v>3000</v>
      </c>
      <c r="E378" s="52" t="s">
        <v>512</v>
      </c>
      <c r="F378" s="52" t="s">
        <v>14347</v>
      </c>
      <c r="G378" s="52" t="s">
        <v>17385</v>
      </c>
    </row>
    <row r="379" spans="1:7" ht="14.4" x14ac:dyDescent="0.25">
      <c r="A379" s="51">
        <v>117515</v>
      </c>
      <c r="B379" s="52" t="s">
        <v>21098</v>
      </c>
      <c r="C379" s="52" t="s">
        <v>11073</v>
      </c>
      <c r="D379" s="51">
        <v>8820</v>
      </c>
      <c r="E379" s="52" t="s">
        <v>258</v>
      </c>
      <c r="F379" s="52" t="s">
        <v>7571</v>
      </c>
      <c r="G379" s="52" t="s">
        <v>7571</v>
      </c>
    </row>
    <row r="380" spans="1:7" ht="14.4" x14ac:dyDescent="0.25">
      <c r="A380" s="51">
        <v>117622</v>
      </c>
      <c r="B380" s="52" t="s">
        <v>21099</v>
      </c>
      <c r="C380" s="52" t="s">
        <v>21100</v>
      </c>
      <c r="D380" s="51">
        <v>2018</v>
      </c>
      <c r="E380" s="52" t="s">
        <v>534</v>
      </c>
      <c r="F380" s="52" t="s">
        <v>7571</v>
      </c>
      <c r="G380" s="52" t="s">
        <v>7571</v>
      </c>
    </row>
    <row r="381" spans="1:7" ht="14.4" x14ac:dyDescent="0.25">
      <c r="A381" s="51">
        <v>117655</v>
      </c>
      <c r="B381" s="52" t="s">
        <v>21101</v>
      </c>
      <c r="C381" s="52" t="s">
        <v>3116</v>
      </c>
      <c r="D381" s="51">
        <v>2845</v>
      </c>
      <c r="E381" s="52" t="s">
        <v>3114</v>
      </c>
      <c r="F381" s="52" t="s">
        <v>3117</v>
      </c>
      <c r="G381" s="52" t="s">
        <v>9486</v>
      </c>
    </row>
    <row r="382" spans="1:7" ht="14.4" x14ac:dyDescent="0.25">
      <c r="A382" s="51">
        <v>117895</v>
      </c>
      <c r="B382" s="52" t="s">
        <v>21102</v>
      </c>
      <c r="C382" s="52" t="s">
        <v>3686</v>
      </c>
      <c r="D382" s="51">
        <v>3293</v>
      </c>
      <c r="E382" s="52" t="s">
        <v>3687</v>
      </c>
      <c r="F382" s="52" t="s">
        <v>21103</v>
      </c>
      <c r="G382" s="52" t="s">
        <v>21104</v>
      </c>
    </row>
    <row r="383" spans="1:7" ht="28.8" x14ac:dyDescent="0.25">
      <c r="A383" s="51">
        <v>117911</v>
      </c>
      <c r="B383" s="52" t="s">
        <v>17386</v>
      </c>
      <c r="C383" s="52" t="s">
        <v>8665</v>
      </c>
      <c r="D383" s="51">
        <v>2290</v>
      </c>
      <c r="E383" s="52" t="s">
        <v>394</v>
      </c>
      <c r="F383" s="52" t="s">
        <v>17387</v>
      </c>
      <c r="G383" s="52" t="s">
        <v>17388</v>
      </c>
    </row>
    <row r="384" spans="1:7" ht="14.4" x14ac:dyDescent="0.25">
      <c r="A384" s="51">
        <v>117929</v>
      </c>
      <c r="B384" s="52" t="s">
        <v>17389</v>
      </c>
      <c r="C384" s="52" t="s">
        <v>8759</v>
      </c>
      <c r="D384" s="51">
        <v>8700</v>
      </c>
      <c r="E384" s="52" t="s">
        <v>1513</v>
      </c>
      <c r="F384" s="52" t="s">
        <v>17390</v>
      </c>
      <c r="G384" s="52" t="s">
        <v>17391</v>
      </c>
    </row>
    <row r="385" spans="1:7" ht="14.4" x14ac:dyDescent="0.25">
      <c r="A385" s="51">
        <v>117945</v>
      </c>
      <c r="B385" s="52" t="s">
        <v>17392</v>
      </c>
      <c r="C385" s="52" t="s">
        <v>8789</v>
      </c>
      <c r="D385" s="51">
        <v>2800</v>
      </c>
      <c r="E385" s="52" t="s">
        <v>223</v>
      </c>
      <c r="F385" s="52" t="s">
        <v>11358</v>
      </c>
      <c r="G385" s="52" t="s">
        <v>17393</v>
      </c>
    </row>
    <row r="386" spans="1:7" ht="14.4" x14ac:dyDescent="0.25">
      <c r="A386" s="51">
        <v>117952</v>
      </c>
      <c r="B386" s="52" t="s">
        <v>17394</v>
      </c>
      <c r="C386" s="52" t="s">
        <v>5817</v>
      </c>
      <c r="D386" s="51">
        <v>1070</v>
      </c>
      <c r="E386" s="52" t="s">
        <v>133</v>
      </c>
      <c r="F386" s="52" t="s">
        <v>13776</v>
      </c>
      <c r="G386" s="52" t="s">
        <v>21950</v>
      </c>
    </row>
    <row r="387" spans="1:7" ht="14.4" x14ac:dyDescent="0.25">
      <c r="A387" s="51">
        <v>118026</v>
      </c>
      <c r="B387" s="52" t="s">
        <v>21105</v>
      </c>
      <c r="C387" s="52" t="s">
        <v>4302</v>
      </c>
      <c r="D387" s="51">
        <v>2450</v>
      </c>
      <c r="E387" s="52" t="s">
        <v>409</v>
      </c>
      <c r="F387" s="52" t="s">
        <v>21106</v>
      </c>
      <c r="G387" s="52" t="s">
        <v>21107</v>
      </c>
    </row>
    <row r="388" spans="1:7" ht="14.4" x14ac:dyDescent="0.25">
      <c r="A388" s="51">
        <v>118133</v>
      </c>
      <c r="B388" s="52" t="s">
        <v>21108</v>
      </c>
      <c r="C388" s="52" t="s">
        <v>20803</v>
      </c>
      <c r="D388" s="51">
        <v>2000</v>
      </c>
      <c r="E388" s="52" t="s">
        <v>534</v>
      </c>
      <c r="F388" s="52" t="s">
        <v>11173</v>
      </c>
      <c r="G388" s="52" t="s">
        <v>21109</v>
      </c>
    </row>
    <row r="389" spans="1:7" ht="14.4" x14ac:dyDescent="0.25">
      <c r="A389" s="51">
        <v>118141</v>
      </c>
      <c r="B389" s="52" t="s">
        <v>21110</v>
      </c>
      <c r="C389" s="52" t="s">
        <v>3132</v>
      </c>
      <c r="D389" s="51">
        <v>2830</v>
      </c>
      <c r="E389" s="52" t="s">
        <v>3133</v>
      </c>
      <c r="F389" s="52" t="s">
        <v>3134</v>
      </c>
      <c r="G389" s="52" t="s">
        <v>21111</v>
      </c>
    </row>
    <row r="390" spans="1:7" ht="14.4" x14ac:dyDescent="0.25">
      <c r="A390" s="51">
        <v>118174</v>
      </c>
      <c r="B390" s="52" t="s">
        <v>21112</v>
      </c>
      <c r="C390" s="52" t="s">
        <v>8662</v>
      </c>
      <c r="D390" s="51">
        <v>1880</v>
      </c>
      <c r="E390" s="52" t="s">
        <v>244</v>
      </c>
      <c r="F390" s="52" t="s">
        <v>7571</v>
      </c>
      <c r="G390" s="52" t="s">
        <v>21113</v>
      </c>
    </row>
    <row r="391" spans="1:7" ht="14.4" x14ac:dyDescent="0.25">
      <c r="A391" s="51">
        <v>118182</v>
      </c>
      <c r="B391" s="52" t="s">
        <v>21114</v>
      </c>
      <c r="C391" s="52" t="s">
        <v>20349</v>
      </c>
      <c r="D391" s="51">
        <v>9400</v>
      </c>
      <c r="E391" s="52" t="s">
        <v>1623</v>
      </c>
      <c r="F391" s="52" t="s">
        <v>20350</v>
      </c>
      <c r="G391" s="52" t="s">
        <v>7571</v>
      </c>
    </row>
    <row r="392" spans="1:7" ht="14.4" x14ac:dyDescent="0.25">
      <c r="A392" s="51">
        <v>118191</v>
      </c>
      <c r="B392" s="52" t="s">
        <v>21115</v>
      </c>
      <c r="C392" s="52" t="s">
        <v>21116</v>
      </c>
      <c r="D392" s="51">
        <v>9000</v>
      </c>
      <c r="E392" s="52" t="s">
        <v>299</v>
      </c>
      <c r="F392" s="52" t="s">
        <v>21117</v>
      </c>
      <c r="G392" s="52" t="s">
        <v>7571</v>
      </c>
    </row>
    <row r="393" spans="1:7" ht="14.4" x14ac:dyDescent="0.25">
      <c r="A393" s="51">
        <v>118208</v>
      </c>
      <c r="B393" s="52" t="s">
        <v>21118</v>
      </c>
      <c r="C393" s="52" t="s">
        <v>21119</v>
      </c>
      <c r="D393" s="51">
        <v>2110</v>
      </c>
      <c r="E393" s="52" t="s">
        <v>129</v>
      </c>
      <c r="F393" s="52" t="s">
        <v>7571</v>
      </c>
      <c r="G393" s="52" t="s">
        <v>7571</v>
      </c>
    </row>
    <row r="394" spans="1:7" ht="14.4" x14ac:dyDescent="0.25">
      <c r="A394" s="51">
        <v>118431</v>
      </c>
      <c r="B394" s="52" t="s">
        <v>17395</v>
      </c>
      <c r="C394" s="52" t="s">
        <v>6618</v>
      </c>
      <c r="D394" s="51">
        <v>8510</v>
      </c>
      <c r="E394" s="52" t="s">
        <v>339</v>
      </c>
      <c r="F394" s="52" t="s">
        <v>456</v>
      </c>
      <c r="G394" s="52" t="s">
        <v>17396</v>
      </c>
    </row>
    <row r="395" spans="1:7" ht="14.4" x14ac:dyDescent="0.25">
      <c r="A395" s="51">
        <v>118471</v>
      </c>
      <c r="B395" s="52" t="s">
        <v>21120</v>
      </c>
      <c r="C395" s="52" t="s">
        <v>20666</v>
      </c>
      <c r="D395" s="51">
        <v>2030</v>
      </c>
      <c r="E395" s="52" t="s">
        <v>534</v>
      </c>
      <c r="F395" s="52" t="s">
        <v>7571</v>
      </c>
      <c r="G395" s="52" t="s">
        <v>20668</v>
      </c>
    </row>
    <row r="396" spans="1:7" ht="14.4" x14ac:dyDescent="0.25">
      <c r="A396" s="51">
        <v>118612</v>
      </c>
      <c r="B396" s="52" t="s">
        <v>17397</v>
      </c>
      <c r="C396" s="52" t="s">
        <v>5052</v>
      </c>
      <c r="D396" s="51">
        <v>8970</v>
      </c>
      <c r="E396" s="52" t="s">
        <v>278</v>
      </c>
      <c r="F396" s="52" t="s">
        <v>17398</v>
      </c>
      <c r="G396" s="52" t="s">
        <v>17399</v>
      </c>
    </row>
    <row r="397" spans="1:7" ht="14.4" x14ac:dyDescent="0.25">
      <c r="A397" s="51">
        <v>118737</v>
      </c>
      <c r="B397" s="52" t="s">
        <v>21121</v>
      </c>
      <c r="C397" s="52" t="s">
        <v>20690</v>
      </c>
      <c r="D397" s="51">
        <v>3000</v>
      </c>
      <c r="E397" s="52" t="s">
        <v>512</v>
      </c>
      <c r="F397" s="52" t="s">
        <v>7571</v>
      </c>
      <c r="G397" s="52" t="s">
        <v>7571</v>
      </c>
    </row>
    <row r="398" spans="1:7" ht="14.4" x14ac:dyDescent="0.25">
      <c r="A398" s="51">
        <v>122333</v>
      </c>
      <c r="B398" s="52" t="s">
        <v>17400</v>
      </c>
      <c r="C398" s="52" t="s">
        <v>8572</v>
      </c>
      <c r="D398" s="51">
        <v>9160</v>
      </c>
      <c r="E398" s="52" t="s">
        <v>140</v>
      </c>
      <c r="F398" s="52" t="s">
        <v>17401</v>
      </c>
      <c r="G398" s="52" t="s">
        <v>7751</v>
      </c>
    </row>
    <row r="399" spans="1:7" ht="14.4" x14ac:dyDescent="0.25">
      <c r="A399" s="51">
        <v>122358</v>
      </c>
      <c r="B399" s="52" t="s">
        <v>21122</v>
      </c>
      <c r="C399" s="52" t="s">
        <v>18290</v>
      </c>
      <c r="D399" s="51">
        <v>3800</v>
      </c>
      <c r="E399" s="52" t="s">
        <v>241</v>
      </c>
      <c r="F399" s="52" t="s">
        <v>18291</v>
      </c>
      <c r="G399" s="52" t="s">
        <v>18292</v>
      </c>
    </row>
    <row r="400" spans="1:7" ht="14.4" x14ac:dyDescent="0.25">
      <c r="A400" s="51">
        <v>122366</v>
      </c>
      <c r="B400" s="52" t="s">
        <v>21123</v>
      </c>
      <c r="C400" s="52" t="s">
        <v>21124</v>
      </c>
      <c r="D400" s="51">
        <v>3150</v>
      </c>
      <c r="E400" s="52" t="s">
        <v>5</v>
      </c>
      <c r="F400" s="52" t="s">
        <v>14215</v>
      </c>
      <c r="G400" s="52" t="s">
        <v>21125</v>
      </c>
    </row>
    <row r="401" spans="1:7" ht="14.4" x14ac:dyDescent="0.25">
      <c r="A401" s="51">
        <v>122374</v>
      </c>
      <c r="B401" s="52" t="s">
        <v>17402</v>
      </c>
      <c r="C401" s="52" t="s">
        <v>5586</v>
      </c>
      <c r="D401" s="51">
        <v>9660</v>
      </c>
      <c r="E401" s="52" t="s">
        <v>1672</v>
      </c>
      <c r="F401" s="52" t="s">
        <v>5588</v>
      </c>
      <c r="G401" s="52" t="s">
        <v>17403</v>
      </c>
    </row>
    <row r="402" spans="1:7" ht="14.4" x14ac:dyDescent="0.25">
      <c r="A402" s="51">
        <v>122408</v>
      </c>
      <c r="B402" s="52" t="s">
        <v>21126</v>
      </c>
      <c r="C402" s="52" t="s">
        <v>8553</v>
      </c>
      <c r="D402" s="51">
        <v>2387</v>
      </c>
      <c r="E402" s="52" t="s">
        <v>2788</v>
      </c>
      <c r="F402" s="52" t="s">
        <v>7571</v>
      </c>
      <c r="G402" s="52" t="s">
        <v>7571</v>
      </c>
    </row>
    <row r="403" spans="1:7" ht="14.4" x14ac:dyDescent="0.25">
      <c r="A403" s="51">
        <v>122416</v>
      </c>
      <c r="B403" s="52" t="s">
        <v>17404</v>
      </c>
      <c r="C403" s="52" t="s">
        <v>8794</v>
      </c>
      <c r="D403" s="51">
        <v>1070</v>
      </c>
      <c r="E403" s="52" t="s">
        <v>133</v>
      </c>
      <c r="F403" s="52" t="s">
        <v>8474</v>
      </c>
      <c r="G403" s="52" t="s">
        <v>13821</v>
      </c>
    </row>
    <row r="404" spans="1:7" ht="14.4" x14ac:dyDescent="0.25">
      <c r="A404" s="51">
        <v>122424</v>
      </c>
      <c r="B404" s="52" t="s">
        <v>21127</v>
      </c>
      <c r="C404" s="52" t="s">
        <v>21128</v>
      </c>
      <c r="D404" s="51">
        <v>9255</v>
      </c>
      <c r="E404" s="52" t="s">
        <v>1612</v>
      </c>
      <c r="F404" s="52" t="s">
        <v>7571</v>
      </c>
      <c r="G404" s="52" t="s">
        <v>7571</v>
      </c>
    </row>
    <row r="405" spans="1:7" ht="14.4" x14ac:dyDescent="0.25">
      <c r="A405" s="51">
        <v>122457</v>
      </c>
      <c r="B405" s="52" t="s">
        <v>17405</v>
      </c>
      <c r="C405" s="52" t="s">
        <v>17406</v>
      </c>
      <c r="D405" s="51">
        <v>9750</v>
      </c>
      <c r="E405" s="52" t="s">
        <v>865</v>
      </c>
      <c r="F405" s="52" t="s">
        <v>5675</v>
      </c>
      <c r="G405" s="52" t="s">
        <v>14140</v>
      </c>
    </row>
    <row r="406" spans="1:7" ht="14.4" x14ac:dyDescent="0.25">
      <c r="A406" s="51">
        <v>122465</v>
      </c>
      <c r="B406" s="52" t="s">
        <v>17407</v>
      </c>
      <c r="C406" s="52" t="s">
        <v>17408</v>
      </c>
      <c r="D406" s="51">
        <v>2900</v>
      </c>
      <c r="E406" s="52" t="s">
        <v>385</v>
      </c>
      <c r="F406" s="52" t="s">
        <v>17409</v>
      </c>
      <c r="G406" s="52" t="s">
        <v>17410</v>
      </c>
    </row>
    <row r="407" spans="1:7" ht="14.4" x14ac:dyDescent="0.25">
      <c r="A407" s="51">
        <v>122481</v>
      </c>
      <c r="B407" s="52" t="s">
        <v>21129</v>
      </c>
      <c r="C407" s="52" t="s">
        <v>2590</v>
      </c>
      <c r="D407" s="51">
        <v>3910</v>
      </c>
      <c r="E407" s="52" t="s">
        <v>840</v>
      </c>
      <c r="F407" s="52" t="s">
        <v>7571</v>
      </c>
      <c r="G407" s="52" t="s">
        <v>7571</v>
      </c>
    </row>
    <row r="408" spans="1:7" ht="14.4" x14ac:dyDescent="0.25">
      <c r="A408" s="51">
        <v>122499</v>
      </c>
      <c r="B408" s="52" t="s">
        <v>21130</v>
      </c>
      <c r="C408" s="52" t="s">
        <v>11740</v>
      </c>
      <c r="D408" s="51">
        <v>8200</v>
      </c>
      <c r="E408" s="52" t="s">
        <v>1401</v>
      </c>
      <c r="F408" s="52" t="s">
        <v>21131</v>
      </c>
      <c r="G408" s="52" t="s">
        <v>21132</v>
      </c>
    </row>
    <row r="409" spans="1:7" ht="14.4" x14ac:dyDescent="0.25">
      <c r="A409" s="51">
        <v>122507</v>
      </c>
      <c r="B409" s="52" t="s">
        <v>21133</v>
      </c>
      <c r="C409" s="52" t="s">
        <v>3763</v>
      </c>
      <c r="D409" s="51">
        <v>3350</v>
      </c>
      <c r="E409" s="52" t="s">
        <v>17966</v>
      </c>
      <c r="F409" s="52" t="s">
        <v>21134</v>
      </c>
      <c r="G409" s="52" t="s">
        <v>21135</v>
      </c>
    </row>
    <row r="410" spans="1:7" ht="14.4" x14ac:dyDescent="0.25">
      <c r="A410" s="51">
        <v>122523</v>
      </c>
      <c r="B410" s="52" t="s">
        <v>21136</v>
      </c>
      <c r="C410" s="52" t="s">
        <v>21137</v>
      </c>
      <c r="D410" s="51">
        <v>3800</v>
      </c>
      <c r="E410" s="52" t="s">
        <v>241</v>
      </c>
      <c r="F410" s="52" t="s">
        <v>7571</v>
      </c>
      <c r="G410" s="52" t="s">
        <v>7571</v>
      </c>
    </row>
    <row r="411" spans="1:7" ht="14.4" x14ac:dyDescent="0.25">
      <c r="A411" s="51">
        <v>122531</v>
      </c>
      <c r="B411" s="52" t="s">
        <v>21138</v>
      </c>
      <c r="C411" s="52" t="s">
        <v>5146</v>
      </c>
      <c r="D411" s="51">
        <v>9032</v>
      </c>
      <c r="E411" s="52" t="s">
        <v>5147</v>
      </c>
      <c r="F411" s="52" t="s">
        <v>5148</v>
      </c>
      <c r="G411" s="52" t="s">
        <v>21139</v>
      </c>
    </row>
    <row r="412" spans="1:7" ht="14.4" x14ac:dyDescent="0.25">
      <c r="A412" s="51">
        <v>122556</v>
      </c>
      <c r="B412" s="52" t="s">
        <v>17411</v>
      </c>
      <c r="C412" s="52" t="s">
        <v>8630</v>
      </c>
      <c r="D412" s="51">
        <v>9300</v>
      </c>
      <c r="E412" s="52" t="s">
        <v>639</v>
      </c>
      <c r="F412" s="52" t="s">
        <v>7571</v>
      </c>
      <c r="G412" s="52" t="s">
        <v>17412</v>
      </c>
    </row>
    <row r="413" spans="1:7" ht="14.4" x14ac:dyDescent="0.25">
      <c r="A413" s="51">
        <v>122572</v>
      </c>
      <c r="B413" s="52" t="s">
        <v>21140</v>
      </c>
      <c r="C413" s="52" t="s">
        <v>3562</v>
      </c>
      <c r="D413" s="51">
        <v>3150</v>
      </c>
      <c r="E413" s="52" t="s">
        <v>5</v>
      </c>
      <c r="F413" s="52" t="s">
        <v>21141</v>
      </c>
      <c r="G413" s="52" t="s">
        <v>7571</v>
      </c>
    </row>
    <row r="414" spans="1:7" ht="14.4" x14ac:dyDescent="0.25">
      <c r="A414" s="51">
        <v>123299</v>
      </c>
      <c r="B414" s="52" t="s">
        <v>21142</v>
      </c>
      <c r="C414" s="52" t="s">
        <v>20487</v>
      </c>
      <c r="D414" s="51">
        <v>1000</v>
      </c>
      <c r="E414" s="52" t="s">
        <v>890</v>
      </c>
      <c r="F414" s="52" t="s">
        <v>20488</v>
      </c>
      <c r="G414" s="52" t="s">
        <v>20489</v>
      </c>
    </row>
    <row r="415" spans="1:7" ht="28.8" x14ac:dyDescent="0.25">
      <c r="A415" s="51">
        <v>123381</v>
      </c>
      <c r="B415" s="52" t="s">
        <v>17413</v>
      </c>
      <c r="C415" s="52" t="s">
        <v>8680</v>
      </c>
      <c r="D415" s="51">
        <v>2900</v>
      </c>
      <c r="E415" s="52" t="s">
        <v>385</v>
      </c>
      <c r="F415" s="52" t="s">
        <v>8103</v>
      </c>
      <c r="G415" s="52" t="s">
        <v>17414</v>
      </c>
    </row>
    <row r="416" spans="1:7" ht="28.8" x14ac:dyDescent="0.25">
      <c r="A416" s="51">
        <v>123398</v>
      </c>
      <c r="B416" s="52" t="s">
        <v>17415</v>
      </c>
      <c r="C416" s="52" t="s">
        <v>2579</v>
      </c>
      <c r="D416" s="51">
        <v>2390</v>
      </c>
      <c r="E416" s="52" t="s">
        <v>2581</v>
      </c>
      <c r="F416" s="52" t="s">
        <v>17416</v>
      </c>
      <c r="G416" s="52" t="s">
        <v>17388</v>
      </c>
    </row>
    <row r="417" spans="1:7" ht="14.4" x14ac:dyDescent="0.25">
      <c r="A417" s="51">
        <v>123406</v>
      </c>
      <c r="B417" s="52" t="s">
        <v>17417</v>
      </c>
      <c r="C417" s="52" t="s">
        <v>6839</v>
      </c>
      <c r="D417" s="51">
        <v>2018</v>
      </c>
      <c r="E417" s="52" t="s">
        <v>534</v>
      </c>
      <c r="F417" s="52" t="s">
        <v>6840</v>
      </c>
      <c r="G417" s="52" t="s">
        <v>8060</v>
      </c>
    </row>
    <row r="418" spans="1:7" ht="14.4" x14ac:dyDescent="0.25">
      <c r="A418" s="51">
        <v>123497</v>
      </c>
      <c r="B418" s="52" t="s">
        <v>17418</v>
      </c>
      <c r="C418" s="52" t="s">
        <v>11643</v>
      </c>
      <c r="D418" s="51">
        <v>1740</v>
      </c>
      <c r="E418" s="52" t="s">
        <v>960</v>
      </c>
      <c r="F418" s="52" t="s">
        <v>7571</v>
      </c>
      <c r="G418" s="52" t="s">
        <v>17419</v>
      </c>
    </row>
    <row r="419" spans="1:7" ht="14.4" x14ac:dyDescent="0.25">
      <c r="A419" s="51">
        <v>123505</v>
      </c>
      <c r="B419" s="52" t="s">
        <v>17420</v>
      </c>
      <c r="C419" s="52" t="s">
        <v>7093</v>
      </c>
      <c r="D419" s="51">
        <v>2900</v>
      </c>
      <c r="E419" s="52" t="s">
        <v>385</v>
      </c>
      <c r="F419" s="52" t="s">
        <v>7094</v>
      </c>
      <c r="G419" s="52" t="s">
        <v>17421</v>
      </c>
    </row>
    <row r="420" spans="1:7" ht="14.4" x14ac:dyDescent="0.25">
      <c r="A420" s="51">
        <v>123521</v>
      </c>
      <c r="B420" s="52" t="s">
        <v>21143</v>
      </c>
      <c r="C420" s="52" t="s">
        <v>21144</v>
      </c>
      <c r="D420" s="51">
        <v>3840</v>
      </c>
      <c r="E420" s="52" t="s">
        <v>90</v>
      </c>
      <c r="F420" s="52" t="s">
        <v>7571</v>
      </c>
      <c r="G420" s="52" t="s">
        <v>7571</v>
      </c>
    </row>
    <row r="421" spans="1:7" ht="14.4" x14ac:dyDescent="0.25">
      <c r="A421" s="51">
        <v>123539</v>
      </c>
      <c r="B421" s="52" t="s">
        <v>17422</v>
      </c>
      <c r="C421" s="52" t="s">
        <v>17423</v>
      </c>
      <c r="D421" s="51">
        <v>2800</v>
      </c>
      <c r="E421" s="52" t="s">
        <v>223</v>
      </c>
      <c r="F421" s="52" t="s">
        <v>17424</v>
      </c>
      <c r="G421" s="52" t="s">
        <v>17425</v>
      </c>
    </row>
    <row r="422" spans="1:7" ht="14.4" x14ac:dyDescent="0.25">
      <c r="A422" s="51">
        <v>123547</v>
      </c>
      <c r="B422" s="52" t="s">
        <v>21145</v>
      </c>
      <c r="C422" s="52" t="s">
        <v>6218</v>
      </c>
      <c r="D422" s="51">
        <v>9620</v>
      </c>
      <c r="E422" s="52" t="s">
        <v>289</v>
      </c>
      <c r="F422" s="52" t="s">
        <v>18434</v>
      </c>
      <c r="G422" s="52" t="s">
        <v>18435</v>
      </c>
    </row>
    <row r="423" spans="1:7" ht="14.4" x14ac:dyDescent="0.25">
      <c r="A423" s="51">
        <v>124214</v>
      </c>
      <c r="B423" s="52" t="s">
        <v>21146</v>
      </c>
      <c r="C423" s="52" t="s">
        <v>3571</v>
      </c>
      <c r="D423" s="51">
        <v>2230</v>
      </c>
      <c r="E423" s="52" t="s">
        <v>3572</v>
      </c>
      <c r="F423" s="52" t="s">
        <v>3573</v>
      </c>
      <c r="G423" s="52" t="s">
        <v>21147</v>
      </c>
    </row>
    <row r="424" spans="1:7" ht="14.4" x14ac:dyDescent="0.25">
      <c r="A424" s="51">
        <v>124255</v>
      </c>
      <c r="B424" s="52" t="s">
        <v>17426</v>
      </c>
      <c r="C424" s="52" t="s">
        <v>17427</v>
      </c>
      <c r="D424" s="51">
        <v>3570</v>
      </c>
      <c r="E424" s="52" t="s">
        <v>551</v>
      </c>
      <c r="F424" s="52" t="s">
        <v>17428</v>
      </c>
      <c r="G424" s="52" t="s">
        <v>17429</v>
      </c>
    </row>
    <row r="425" spans="1:7" ht="14.4" x14ac:dyDescent="0.25">
      <c r="A425" s="51">
        <v>124271</v>
      </c>
      <c r="B425" s="52" t="s">
        <v>17430</v>
      </c>
      <c r="C425" s="52" t="s">
        <v>7053</v>
      </c>
      <c r="D425" s="51">
        <v>2018</v>
      </c>
      <c r="E425" s="52" t="s">
        <v>534</v>
      </c>
      <c r="F425" s="52" t="s">
        <v>7054</v>
      </c>
      <c r="G425" s="52" t="s">
        <v>10740</v>
      </c>
    </row>
    <row r="426" spans="1:7" ht="14.4" x14ac:dyDescent="0.25">
      <c r="A426" s="51">
        <v>124305</v>
      </c>
      <c r="B426" s="52" t="s">
        <v>17431</v>
      </c>
      <c r="C426" s="52" t="s">
        <v>7099</v>
      </c>
      <c r="D426" s="51">
        <v>9700</v>
      </c>
      <c r="E426" s="52" t="s">
        <v>335</v>
      </c>
      <c r="F426" s="52" t="s">
        <v>7100</v>
      </c>
      <c r="G426" s="52" t="s">
        <v>10758</v>
      </c>
    </row>
    <row r="427" spans="1:7" ht="14.4" x14ac:dyDescent="0.25">
      <c r="A427" s="51">
        <v>124313</v>
      </c>
      <c r="B427" s="52" t="s">
        <v>21148</v>
      </c>
      <c r="C427" s="52" t="s">
        <v>5395</v>
      </c>
      <c r="D427" s="51">
        <v>9290</v>
      </c>
      <c r="E427" s="52" t="s">
        <v>1594</v>
      </c>
      <c r="F427" s="52" t="s">
        <v>21149</v>
      </c>
      <c r="G427" s="52" t="s">
        <v>21150</v>
      </c>
    </row>
    <row r="428" spans="1:7" ht="14.4" x14ac:dyDescent="0.25">
      <c r="A428" s="51">
        <v>124347</v>
      </c>
      <c r="B428" s="52" t="s">
        <v>21151</v>
      </c>
      <c r="C428" s="52" t="s">
        <v>3590</v>
      </c>
      <c r="D428" s="51">
        <v>2230</v>
      </c>
      <c r="E428" s="52" t="s">
        <v>1209</v>
      </c>
      <c r="F428" s="52" t="s">
        <v>3591</v>
      </c>
      <c r="G428" s="52" t="s">
        <v>9641</v>
      </c>
    </row>
    <row r="429" spans="1:7" ht="14.4" x14ac:dyDescent="0.25">
      <c r="A429" s="51">
        <v>124354</v>
      </c>
      <c r="B429" s="52" t="s">
        <v>21152</v>
      </c>
      <c r="C429" s="52" t="s">
        <v>3596</v>
      </c>
      <c r="D429" s="51">
        <v>2230</v>
      </c>
      <c r="E429" s="52" t="s">
        <v>1209</v>
      </c>
      <c r="F429" s="52" t="s">
        <v>3597</v>
      </c>
      <c r="G429" s="52" t="s">
        <v>21153</v>
      </c>
    </row>
    <row r="430" spans="1:7" ht="14.4" x14ac:dyDescent="0.25">
      <c r="A430" s="51">
        <v>124701</v>
      </c>
      <c r="B430" s="52" t="s">
        <v>17432</v>
      </c>
      <c r="C430" s="52" t="s">
        <v>6842</v>
      </c>
      <c r="D430" s="51">
        <v>3740</v>
      </c>
      <c r="E430" s="52" t="s">
        <v>87</v>
      </c>
      <c r="F430" s="52" t="s">
        <v>6843</v>
      </c>
      <c r="G430" s="52" t="s">
        <v>17433</v>
      </c>
    </row>
    <row r="431" spans="1:7" ht="14.4" x14ac:dyDescent="0.25">
      <c r="A431" s="51">
        <v>124719</v>
      </c>
      <c r="B431" s="52" t="s">
        <v>17434</v>
      </c>
      <c r="C431" s="52" t="s">
        <v>4769</v>
      </c>
      <c r="D431" s="51">
        <v>8890</v>
      </c>
      <c r="E431" s="52" t="s">
        <v>4772</v>
      </c>
      <c r="F431" s="52" t="s">
        <v>17435</v>
      </c>
      <c r="G431" s="52" t="s">
        <v>17436</v>
      </c>
    </row>
    <row r="432" spans="1:7" ht="14.4" x14ac:dyDescent="0.25">
      <c r="A432" s="51">
        <v>124727</v>
      </c>
      <c r="B432" s="52" t="s">
        <v>17437</v>
      </c>
      <c r="C432" s="52" t="s">
        <v>3412</v>
      </c>
      <c r="D432" s="51">
        <v>1980</v>
      </c>
      <c r="E432" s="52" t="s">
        <v>3409</v>
      </c>
      <c r="F432" s="52" t="s">
        <v>3413</v>
      </c>
      <c r="G432" s="52" t="s">
        <v>9586</v>
      </c>
    </row>
    <row r="433" spans="1:7" ht="14.4" x14ac:dyDescent="0.25">
      <c r="A433" s="51">
        <v>124735</v>
      </c>
      <c r="B433" s="52" t="s">
        <v>21154</v>
      </c>
      <c r="C433" s="52" t="s">
        <v>3593</v>
      </c>
      <c r="D433" s="51">
        <v>2230</v>
      </c>
      <c r="E433" s="52" t="s">
        <v>1209</v>
      </c>
      <c r="F433" s="52" t="s">
        <v>3594</v>
      </c>
      <c r="G433" s="52" t="s">
        <v>21155</v>
      </c>
    </row>
    <row r="434" spans="1:7" ht="14.4" x14ac:dyDescent="0.25">
      <c r="A434" s="51">
        <v>124743</v>
      </c>
      <c r="B434" s="52" t="s">
        <v>17438</v>
      </c>
      <c r="C434" s="52" t="s">
        <v>17439</v>
      </c>
      <c r="D434" s="51">
        <v>2930</v>
      </c>
      <c r="E434" s="52" t="s">
        <v>207</v>
      </c>
      <c r="F434" s="52" t="s">
        <v>17440</v>
      </c>
      <c r="G434" s="52" t="s">
        <v>17441</v>
      </c>
    </row>
    <row r="435" spans="1:7" ht="14.4" x14ac:dyDescent="0.25">
      <c r="A435" s="51">
        <v>124751</v>
      </c>
      <c r="B435" s="52" t="s">
        <v>21156</v>
      </c>
      <c r="C435" s="52" t="s">
        <v>21157</v>
      </c>
      <c r="D435" s="51">
        <v>3500</v>
      </c>
      <c r="E435" s="52" t="s">
        <v>92</v>
      </c>
      <c r="F435" s="52" t="s">
        <v>7571</v>
      </c>
      <c r="G435" s="52" t="s">
        <v>7571</v>
      </c>
    </row>
    <row r="436" spans="1:7" ht="14.4" x14ac:dyDescent="0.25">
      <c r="A436" s="51">
        <v>124768</v>
      </c>
      <c r="B436" s="52" t="s">
        <v>21158</v>
      </c>
      <c r="C436" s="52" t="s">
        <v>21159</v>
      </c>
      <c r="D436" s="51">
        <v>8310</v>
      </c>
      <c r="E436" s="52" t="s">
        <v>749</v>
      </c>
      <c r="F436" s="52" t="s">
        <v>21160</v>
      </c>
      <c r="G436" s="52" t="s">
        <v>21161</v>
      </c>
    </row>
    <row r="437" spans="1:7" ht="14.4" x14ac:dyDescent="0.25">
      <c r="A437" s="51">
        <v>124776</v>
      </c>
      <c r="B437" s="52" t="s">
        <v>21162</v>
      </c>
      <c r="C437" s="52" t="s">
        <v>21163</v>
      </c>
      <c r="D437" s="51">
        <v>9112</v>
      </c>
      <c r="E437" s="52" t="s">
        <v>5304</v>
      </c>
      <c r="F437" s="52" t="s">
        <v>21164</v>
      </c>
      <c r="G437" s="52" t="s">
        <v>21165</v>
      </c>
    </row>
    <row r="438" spans="1:7" ht="14.4" x14ac:dyDescent="0.25">
      <c r="A438" s="51">
        <v>124784</v>
      </c>
      <c r="B438" s="52" t="s">
        <v>21166</v>
      </c>
      <c r="C438" s="52" t="s">
        <v>21167</v>
      </c>
      <c r="D438" s="51">
        <v>1070</v>
      </c>
      <c r="E438" s="52" t="s">
        <v>133</v>
      </c>
      <c r="F438" s="52" t="s">
        <v>21168</v>
      </c>
      <c r="G438" s="52" t="s">
        <v>21169</v>
      </c>
    </row>
    <row r="439" spans="1:7" ht="14.4" x14ac:dyDescent="0.25">
      <c r="A439" s="51">
        <v>124792</v>
      </c>
      <c r="B439" s="52" t="s">
        <v>21170</v>
      </c>
      <c r="C439" s="52" t="s">
        <v>21171</v>
      </c>
      <c r="D439" s="51">
        <v>3600</v>
      </c>
      <c r="E439" s="52" t="s">
        <v>96</v>
      </c>
      <c r="F439" s="52" t="s">
        <v>21172</v>
      </c>
      <c r="G439" s="52" t="s">
        <v>21173</v>
      </c>
    </row>
    <row r="440" spans="1:7" ht="14.4" x14ac:dyDescent="0.25">
      <c r="A440" s="51">
        <v>124801</v>
      </c>
      <c r="B440" s="52" t="s">
        <v>21174</v>
      </c>
      <c r="C440" s="52" t="s">
        <v>21175</v>
      </c>
      <c r="D440" s="51">
        <v>8500</v>
      </c>
      <c r="E440" s="52" t="s">
        <v>276</v>
      </c>
      <c r="F440" s="52" t="s">
        <v>21176</v>
      </c>
      <c r="G440" s="52" t="s">
        <v>21177</v>
      </c>
    </row>
    <row r="441" spans="1:7" ht="14.4" x14ac:dyDescent="0.25">
      <c r="A441" s="51">
        <v>124818</v>
      </c>
      <c r="B441" s="52" t="s">
        <v>21178</v>
      </c>
      <c r="C441" s="52" t="s">
        <v>21179</v>
      </c>
      <c r="D441" s="51">
        <v>9040</v>
      </c>
      <c r="E441" s="52" t="s">
        <v>337</v>
      </c>
      <c r="F441" s="52" t="s">
        <v>21180</v>
      </c>
      <c r="G441" s="52" t="s">
        <v>21181</v>
      </c>
    </row>
    <row r="442" spans="1:7" ht="14.4" x14ac:dyDescent="0.25">
      <c r="A442" s="51">
        <v>124826</v>
      </c>
      <c r="B442" s="52" t="s">
        <v>21182</v>
      </c>
      <c r="C442" s="52" t="s">
        <v>21183</v>
      </c>
      <c r="D442" s="51">
        <v>1080</v>
      </c>
      <c r="E442" s="52" t="s">
        <v>146</v>
      </c>
      <c r="F442" s="52" t="s">
        <v>21184</v>
      </c>
      <c r="G442" s="52" t="s">
        <v>21185</v>
      </c>
    </row>
    <row r="443" spans="1:7" ht="14.4" x14ac:dyDescent="0.25">
      <c r="A443" s="51">
        <v>124834</v>
      </c>
      <c r="B443" s="52" t="s">
        <v>21186</v>
      </c>
      <c r="C443" s="52" t="s">
        <v>21187</v>
      </c>
      <c r="D443" s="51">
        <v>8500</v>
      </c>
      <c r="E443" s="52" t="s">
        <v>276</v>
      </c>
      <c r="F443" s="52" t="s">
        <v>21188</v>
      </c>
      <c r="G443" s="52" t="s">
        <v>21189</v>
      </c>
    </row>
    <row r="444" spans="1:7" ht="14.4" x14ac:dyDescent="0.25">
      <c r="A444" s="51">
        <v>124842</v>
      </c>
      <c r="B444" s="52" t="s">
        <v>21190</v>
      </c>
      <c r="C444" s="52" t="s">
        <v>21191</v>
      </c>
      <c r="D444" s="51">
        <v>9040</v>
      </c>
      <c r="E444" s="52" t="s">
        <v>337</v>
      </c>
      <c r="F444" s="52" t="s">
        <v>21192</v>
      </c>
      <c r="G444" s="52" t="s">
        <v>21193</v>
      </c>
    </row>
    <row r="445" spans="1:7" ht="14.4" x14ac:dyDescent="0.25">
      <c r="A445" s="51">
        <v>124859</v>
      </c>
      <c r="B445" s="52" t="s">
        <v>21194</v>
      </c>
      <c r="C445" s="52" t="s">
        <v>21195</v>
      </c>
      <c r="D445" s="51">
        <v>3000</v>
      </c>
      <c r="E445" s="52" t="s">
        <v>512</v>
      </c>
      <c r="F445" s="52" t="s">
        <v>21196</v>
      </c>
      <c r="G445" s="52" t="s">
        <v>21197</v>
      </c>
    </row>
    <row r="446" spans="1:7" ht="14.4" x14ac:dyDescent="0.25">
      <c r="A446" s="51">
        <v>125112</v>
      </c>
      <c r="B446" s="52" t="s">
        <v>21198</v>
      </c>
      <c r="C446" s="52" t="s">
        <v>3605</v>
      </c>
      <c r="D446" s="51">
        <v>2260</v>
      </c>
      <c r="E446" s="52" t="s">
        <v>36</v>
      </c>
      <c r="F446" s="52" t="s">
        <v>45</v>
      </c>
      <c r="G446" s="52" t="s">
        <v>8482</v>
      </c>
    </row>
    <row r="447" spans="1:7" ht="14.4" x14ac:dyDescent="0.25">
      <c r="A447" s="51">
        <v>125121</v>
      </c>
      <c r="B447" s="52" t="s">
        <v>17442</v>
      </c>
      <c r="C447" s="52" t="s">
        <v>17443</v>
      </c>
      <c r="D447" s="51">
        <v>8630</v>
      </c>
      <c r="E447" s="52" t="s">
        <v>114</v>
      </c>
      <c r="F447" s="52" t="s">
        <v>17444</v>
      </c>
      <c r="G447" s="52" t="s">
        <v>17445</v>
      </c>
    </row>
    <row r="448" spans="1:7" ht="14.4" x14ac:dyDescent="0.25">
      <c r="A448" s="51">
        <v>125153</v>
      </c>
      <c r="B448" s="52" t="s">
        <v>21199</v>
      </c>
      <c r="C448" s="52" t="s">
        <v>18373</v>
      </c>
      <c r="D448" s="51">
        <v>9000</v>
      </c>
      <c r="E448" s="52" t="s">
        <v>299</v>
      </c>
      <c r="F448" s="52" t="s">
        <v>18374</v>
      </c>
      <c r="G448" s="52" t="s">
        <v>7571</v>
      </c>
    </row>
    <row r="449" spans="1:7" ht="14.4" x14ac:dyDescent="0.25">
      <c r="A449" s="51">
        <v>125161</v>
      </c>
      <c r="B449" s="52" t="s">
        <v>21138</v>
      </c>
      <c r="C449" s="52" t="s">
        <v>7046</v>
      </c>
      <c r="D449" s="51">
        <v>9250</v>
      </c>
      <c r="E449" s="52" t="s">
        <v>1568</v>
      </c>
      <c r="F449" s="52" t="s">
        <v>21200</v>
      </c>
      <c r="G449" s="52" t="s">
        <v>7571</v>
      </c>
    </row>
    <row r="450" spans="1:7" ht="14.4" x14ac:dyDescent="0.25">
      <c r="A450" s="51">
        <v>125716</v>
      </c>
      <c r="B450" s="52" t="s">
        <v>21201</v>
      </c>
      <c r="C450" s="52" t="s">
        <v>21202</v>
      </c>
      <c r="D450" s="51">
        <v>2900</v>
      </c>
      <c r="E450" s="52" t="s">
        <v>385</v>
      </c>
      <c r="F450" s="52" t="s">
        <v>7571</v>
      </c>
      <c r="G450" s="52" t="s">
        <v>7571</v>
      </c>
    </row>
    <row r="451" spans="1:7" ht="14.4" x14ac:dyDescent="0.25">
      <c r="A451" s="51">
        <v>125732</v>
      </c>
      <c r="B451" s="52" t="s">
        <v>21203</v>
      </c>
      <c r="C451" s="52" t="s">
        <v>21204</v>
      </c>
      <c r="D451" s="51">
        <v>8700</v>
      </c>
      <c r="E451" s="52" t="s">
        <v>1513</v>
      </c>
      <c r="F451" s="52" t="s">
        <v>21205</v>
      </c>
      <c r="G451" s="52" t="s">
        <v>7571</v>
      </c>
    </row>
    <row r="452" spans="1:7" ht="14.4" x14ac:dyDescent="0.25">
      <c r="A452" s="51">
        <v>125741</v>
      </c>
      <c r="B452" s="52" t="s">
        <v>21203</v>
      </c>
      <c r="C452" s="52" t="s">
        <v>21204</v>
      </c>
      <c r="D452" s="51">
        <v>8700</v>
      </c>
      <c r="E452" s="52" t="s">
        <v>1513</v>
      </c>
      <c r="F452" s="52" t="s">
        <v>21205</v>
      </c>
      <c r="G452" s="52" t="s">
        <v>7571</v>
      </c>
    </row>
    <row r="453" spans="1:7" ht="14.4" x14ac:dyDescent="0.25">
      <c r="A453" s="51">
        <v>125757</v>
      </c>
      <c r="B453" s="52" t="s">
        <v>17400</v>
      </c>
      <c r="C453" s="52" t="s">
        <v>21206</v>
      </c>
      <c r="D453" s="51">
        <v>9160</v>
      </c>
      <c r="E453" s="52" t="s">
        <v>140</v>
      </c>
      <c r="F453" s="52" t="s">
        <v>17401</v>
      </c>
      <c r="G453" s="52" t="s">
        <v>21207</v>
      </c>
    </row>
    <row r="454" spans="1:7" ht="14.4" x14ac:dyDescent="0.25">
      <c r="A454" s="51">
        <v>125765</v>
      </c>
      <c r="B454" s="52" t="s">
        <v>17400</v>
      </c>
      <c r="C454" s="52" t="s">
        <v>21206</v>
      </c>
      <c r="D454" s="51">
        <v>9160</v>
      </c>
      <c r="E454" s="52" t="s">
        <v>140</v>
      </c>
      <c r="F454" s="52" t="s">
        <v>17401</v>
      </c>
      <c r="G454" s="52" t="s">
        <v>21207</v>
      </c>
    </row>
    <row r="455" spans="1:7" ht="14.4" x14ac:dyDescent="0.25">
      <c r="A455" s="51">
        <v>125781</v>
      </c>
      <c r="B455" s="52" t="s">
        <v>21208</v>
      </c>
      <c r="C455" s="52" t="s">
        <v>5483</v>
      </c>
      <c r="D455" s="51">
        <v>9404</v>
      </c>
      <c r="E455" s="52" t="s">
        <v>5484</v>
      </c>
      <c r="F455" s="52" t="s">
        <v>5485</v>
      </c>
      <c r="G455" s="52" t="s">
        <v>21209</v>
      </c>
    </row>
    <row r="456" spans="1:7" ht="14.4" x14ac:dyDescent="0.25">
      <c r="A456" s="51">
        <v>125815</v>
      </c>
      <c r="B456" s="52" t="s">
        <v>21210</v>
      </c>
      <c r="C456" s="52" t="s">
        <v>6618</v>
      </c>
      <c r="D456" s="51">
        <v>8510</v>
      </c>
      <c r="E456" s="52" t="s">
        <v>339</v>
      </c>
      <c r="F456" s="52" t="s">
        <v>7062</v>
      </c>
      <c r="G456" s="52" t="s">
        <v>10743</v>
      </c>
    </row>
    <row r="457" spans="1:7" ht="14.4" x14ac:dyDescent="0.25">
      <c r="A457" s="51">
        <v>125856</v>
      </c>
      <c r="B457" s="52" t="s">
        <v>21211</v>
      </c>
      <c r="C457" s="52" t="s">
        <v>5477</v>
      </c>
      <c r="D457" s="51">
        <v>9400</v>
      </c>
      <c r="E457" s="52" t="s">
        <v>1623</v>
      </c>
      <c r="F457" s="52" t="s">
        <v>5478</v>
      </c>
      <c r="G457" s="52" t="s">
        <v>21212</v>
      </c>
    </row>
    <row r="458" spans="1:7" ht="14.4" x14ac:dyDescent="0.25">
      <c r="A458" s="51">
        <v>125864</v>
      </c>
      <c r="B458" s="52" t="s">
        <v>20591</v>
      </c>
      <c r="C458" s="52" t="s">
        <v>21213</v>
      </c>
      <c r="D458" s="51">
        <v>8300</v>
      </c>
      <c r="E458" s="52" t="s">
        <v>1421</v>
      </c>
      <c r="F458" s="52" t="s">
        <v>20593</v>
      </c>
      <c r="G458" s="52" t="s">
        <v>21214</v>
      </c>
    </row>
    <row r="459" spans="1:7" ht="14.4" x14ac:dyDescent="0.25">
      <c r="A459" s="51">
        <v>125872</v>
      </c>
      <c r="B459" s="52" t="s">
        <v>17174</v>
      </c>
      <c r="C459" s="52" t="s">
        <v>17358</v>
      </c>
      <c r="D459" s="51">
        <v>8920</v>
      </c>
      <c r="E459" s="52" t="s">
        <v>688</v>
      </c>
      <c r="F459" s="52" t="s">
        <v>17359</v>
      </c>
      <c r="G459" s="52" t="s">
        <v>7571</v>
      </c>
    </row>
    <row r="460" spans="1:7" ht="14.4" x14ac:dyDescent="0.25">
      <c r="A460" s="51">
        <v>125881</v>
      </c>
      <c r="B460" s="52" t="s">
        <v>17189</v>
      </c>
      <c r="C460" s="52" t="s">
        <v>4589</v>
      </c>
      <c r="D460" s="51">
        <v>8420</v>
      </c>
      <c r="E460" s="52" t="s">
        <v>16</v>
      </c>
      <c r="F460" s="52" t="s">
        <v>627</v>
      </c>
      <c r="G460" s="52" t="s">
        <v>7571</v>
      </c>
    </row>
    <row r="461" spans="1:7" ht="14.4" x14ac:dyDescent="0.25">
      <c r="A461" s="51">
        <v>125898</v>
      </c>
      <c r="B461" s="52" t="s">
        <v>20605</v>
      </c>
      <c r="C461" s="52" t="s">
        <v>4473</v>
      </c>
      <c r="D461" s="51">
        <v>8480</v>
      </c>
      <c r="E461" s="52" t="s">
        <v>215</v>
      </c>
      <c r="F461" s="52" t="s">
        <v>216</v>
      </c>
      <c r="G461" s="52" t="s">
        <v>7571</v>
      </c>
    </row>
    <row r="462" spans="1:7" ht="14.4" x14ac:dyDescent="0.25">
      <c r="A462" s="51">
        <v>126334</v>
      </c>
      <c r="B462" s="52" t="s">
        <v>21215</v>
      </c>
      <c r="C462" s="52" t="s">
        <v>21216</v>
      </c>
      <c r="D462" s="51">
        <v>1080</v>
      </c>
      <c r="E462" s="52" t="s">
        <v>146</v>
      </c>
      <c r="F462" s="52" t="s">
        <v>1820</v>
      </c>
      <c r="G462" s="52" t="s">
        <v>7571</v>
      </c>
    </row>
    <row r="463" spans="1:7" ht="28.8" x14ac:dyDescent="0.25">
      <c r="A463" s="51">
        <v>126391</v>
      </c>
      <c r="B463" s="52" t="s">
        <v>21217</v>
      </c>
      <c r="C463" s="52" t="s">
        <v>8646</v>
      </c>
      <c r="D463" s="51">
        <v>3590</v>
      </c>
      <c r="E463" s="52" t="s">
        <v>74</v>
      </c>
      <c r="F463" s="52" t="s">
        <v>7571</v>
      </c>
      <c r="G463" s="52" t="s">
        <v>7571</v>
      </c>
    </row>
    <row r="464" spans="1:7" ht="14.4" x14ac:dyDescent="0.25">
      <c r="A464" s="51">
        <v>126482</v>
      </c>
      <c r="B464" s="52" t="s">
        <v>17446</v>
      </c>
      <c r="C464" s="52" t="s">
        <v>8683</v>
      </c>
      <c r="D464" s="51">
        <v>2018</v>
      </c>
      <c r="E464" s="52" t="s">
        <v>534</v>
      </c>
      <c r="F464" s="52" t="s">
        <v>8111</v>
      </c>
      <c r="G464" s="52" t="s">
        <v>8104</v>
      </c>
    </row>
    <row r="465" spans="1:7" ht="14.4" x14ac:dyDescent="0.25">
      <c r="A465" s="51">
        <v>127118</v>
      </c>
      <c r="B465" s="52" t="s">
        <v>17447</v>
      </c>
      <c r="C465" s="52" t="s">
        <v>3929</v>
      </c>
      <c r="D465" s="51">
        <v>3600</v>
      </c>
      <c r="E465" s="52" t="s">
        <v>96</v>
      </c>
      <c r="F465" s="52" t="s">
        <v>7571</v>
      </c>
      <c r="G465" s="52" t="s">
        <v>7571</v>
      </c>
    </row>
    <row r="466" spans="1:7" ht="28.8" x14ac:dyDescent="0.25">
      <c r="A466" s="51">
        <v>127407</v>
      </c>
      <c r="B466" s="52" t="s">
        <v>21218</v>
      </c>
      <c r="C466" s="52" t="s">
        <v>21219</v>
      </c>
      <c r="D466" s="51">
        <v>1000</v>
      </c>
      <c r="E466" s="52" t="s">
        <v>890</v>
      </c>
      <c r="F466" s="52" t="s">
        <v>21220</v>
      </c>
      <c r="G466" s="52" t="s">
        <v>21221</v>
      </c>
    </row>
    <row r="467" spans="1:7" ht="14.4" x14ac:dyDescent="0.25">
      <c r="A467" s="51">
        <v>128091</v>
      </c>
      <c r="B467" s="52" t="s">
        <v>21222</v>
      </c>
      <c r="C467" s="52" t="s">
        <v>6016</v>
      </c>
      <c r="D467" s="51">
        <v>3530</v>
      </c>
      <c r="E467" s="52" t="s">
        <v>106</v>
      </c>
      <c r="F467" s="52" t="s">
        <v>7571</v>
      </c>
      <c r="G467" s="52" t="s">
        <v>7571</v>
      </c>
    </row>
    <row r="468" spans="1:7" ht="14.4" x14ac:dyDescent="0.25">
      <c r="A468" s="51">
        <v>128157</v>
      </c>
      <c r="B468" s="52" t="s">
        <v>21223</v>
      </c>
      <c r="C468" s="52" t="s">
        <v>21224</v>
      </c>
      <c r="D468" s="51">
        <v>8820</v>
      </c>
      <c r="E468" s="52" t="s">
        <v>258</v>
      </c>
      <c r="F468" s="52" t="s">
        <v>21225</v>
      </c>
      <c r="G468" s="52" t="s">
        <v>21226</v>
      </c>
    </row>
    <row r="469" spans="1:7" ht="14.4" x14ac:dyDescent="0.25">
      <c r="A469" s="51">
        <v>128215</v>
      </c>
      <c r="B469" s="52" t="s">
        <v>21227</v>
      </c>
      <c r="C469" s="52" t="s">
        <v>13164</v>
      </c>
      <c r="D469" s="51">
        <v>8500</v>
      </c>
      <c r="E469" s="52" t="s">
        <v>276</v>
      </c>
      <c r="F469" s="52" t="s">
        <v>7571</v>
      </c>
      <c r="G469" s="52" t="s">
        <v>7571</v>
      </c>
    </row>
    <row r="470" spans="1:7" ht="14.4" x14ac:dyDescent="0.25">
      <c r="A470" s="51">
        <v>128264</v>
      </c>
      <c r="B470" s="52" t="s">
        <v>17448</v>
      </c>
      <c r="C470" s="52" t="s">
        <v>7120</v>
      </c>
      <c r="D470" s="51">
        <v>3200</v>
      </c>
      <c r="E470" s="52" t="s">
        <v>1224</v>
      </c>
      <c r="F470" s="52" t="s">
        <v>7121</v>
      </c>
      <c r="G470" s="52" t="s">
        <v>10765</v>
      </c>
    </row>
    <row r="471" spans="1:7" ht="14.4" x14ac:dyDescent="0.25">
      <c r="A471" s="51">
        <v>128272</v>
      </c>
      <c r="B471" s="52" t="s">
        <v>17449</v>
      </c>
      <c r="C471" s="52" t="s">
        <v>7113</v>
      </c>
      <c r="D471" s="51">
        <v>9820</v>
      </c>
      <c r="E471" s="52" t="s">
        <v>366</v>
      </c>
      <c r="F471" s="52" t="s">
        <v>7114</v>
      </c>
      <c r="G471" s="52" t="s">
        <v>14158</v>
      </c>
    </row>
    <row r="472" spans="1:7" ht="14.4" x14ac:dyDescent="0.25">
      <c r="A472" s="51">
        <v>128281</v>
      </c>
      <c r="B472" s="52" t="s">
        <v>17450</v>
      </c>
      <c r="C472" s="52" t="s">
        <v>7227</v>
      </c>
      <c r="D472" s="51">
        <v>3560</v>
      </c>
      <c r="E472" s="52" t="s">
        <v>102</v>
      </c>
      <c r="F472" s="52" t="s">
        <v>7228</v>
      </c>
      <c r="G472" s="52" t="s">
        <v>10796</v>
      </c>
    </row>
    <row r="473" spans="1:7" ht="14.4" x14ac:dyDescent="0.25">
      <c r="A473" s="51">
        <v>128439</v>
      </c>
      <c r="B473" s="52" t="s">
        <v>21228</v>
      </c>
      <c r="C473" s="52" t="s">
        <v>8656</v>
      </c>
      <c r="D473" s="51">
        <v>9240</v>
      </c>
      <c r="E473" s="52" t="s">
        <v>138</v>
      </c>
      <c r="F473" s="52" t="s">
        <v>8019</v>
      </c>
      <c r="G473" s="52" t="s">
        <v>21229</v>
      </c>
    </row>
    <row r="474" spans="1:7" ht="14.4" x14ac:dyDescent="0.25">
      <c r="A474" s="51">
        <v>128462</v>
      </c>
      <c r="B474" s="52" t="s">
        <v>17451</v>
      </c>
      <c r="C474" s="52" t="s">
        <v>7022</v>
      </c>
      <c r="D474" s="51">
        <v>9000</v>
      </c>
      <c r="E474" s="52" t="s">
        <v>299</v>
      </c>
      <c r="F474" s="52" t="s">
        <v>7023</v>
      </c>
      <c r="G474" s="52" t="s">
        <v>17452</v>
      </c>
    </row>
    <row r="475" spans="1:7" ht="14.4" x14ac:dyDescent="0.25">
      <c r="A475" s="51">
        <v>128512</v>
      </c>
      <c r="B475" s="52" t="s">
        <v>21230</v>
      </c>
      <c r="C475" s="52" t="s">
        <v>21231</v>
      </c>
      <c r="D475" s="51">
        <v>1150</v>
      </c>
      <c r="E475" s="52" t="s">
        <v>197</v>
      </c>
      <c r="F475" s="52" t="s">
        <v>7571</v>
      </c>
      <c r="G475" s="52" t="s">
        <v>7571</v>
      </c>
    </row>
    <row r="476" spans="1:7" ht="14.4" x14ac:dyDescent="0.25">
      <c r="A476" s="51">
        <v>128629</v>
      </c>
      <c r="B476" s="52" t="s">
        <v>17453</v>
      </c>
      <c r="C476" s="52" t="s">
        <v>4830</v>
      </c>
      <c r="D476" s="51">
        <v>3690</v>
      </c>
      <c r="E476" s="52" t="s">
        <v>76</v>
      </c>
      <c r="F476" s="52" t="s">
        <v>7142</v>
      </c>
      <c r="G476" s="52" t="s">
        <v>10769</v>
      </c>
    </row>
    <row r="477" spans="1:7" ht="14.4" x14ac:dyDescent="0.25">
      <c r="A477" s="51">
        <v>128728</v>
      </c>
      <c r="B477" s="52" t="s">
        <v>17454</v>
      </c>
      <c r="C477" s="52" t="s">
        <v>14341</v>
      </c>
      <c r="D477" s="51">
        <v>2000</v>
      </c>
      <c r="E477" s="52" t="s">
        <v>534</v>
      </c>
      <c r="F477" s="52" t="s">
        <v>14342</v>
      </c>
      <c r="G477" s="52" t="s">
        <v>17455</v>
      </c>
    </row>
    <row r="478" spans="1:7" ht="14.4" x14ac:dyDescent="0.25">
      <c r="A478" s="51">
        <v>128736</v>
      </c>
      <c r="B478" s="52" t="s">
        <v>17456</v>
      </c>
      <c r="C478" s="52" t="s">
        <v>7159</v>
      </c>
      <c r="D478" s="51">
        <v>2100</v>
      </c>
      <c r="E478" s="52" t="s">
        <v>423</v>
      </c>
      <c r="F478" s="52" t="s">
        <v>7160</v>
      </c>
      <c r="G478" s="52" t="s">
        <v>10775</v>
      </c>
    </row>
    <row r="479" spans="1:7" ht="14.4" x14ac:dyDescent="0.25">
      <c r="A479" s="51">
        <v>128751</v>
      </c>
      <c r="B479" s="52" t="s">
        <v>21232</v>
      </c>
      <c r="C479" s="52" t="s">
        <v>21233</v>
      </c>
      <c r="D479" s="51">
        <v>1070</v>
      </c>
      <c r="E479" s="52" t="s">
        <v>133</v>
      </c>
      <c r="F479" s="52" t="s">
        <v>7571</v>
      </c>
      <c r="G479" s="52" t="s">
        <v>7571</v>
      </c>
    </row>
    <row r="480" spans="1:7" ht="28.8" x14ac:dyDescent="0.25">
      <c r="A480" s="51">
        <v>128884</v>
      </c>
      <c r="B480" s="52" t="s">
        <v>17457</v>
      </c>
      <c r="C480" s="52" t="s">
        <v>7176</v>
      </c>
      <c r="D480" s="51">
        <v>2018</v>
      </c>
      <c r="E480" s="52" t="s">
        <v>534</v>
      </c>
      <c r="F480" s="52" t="s">
        <v>7177</v>
      </c>
      <c r="G480" s="52" t="s">
        <v>7571</v>
      </c>
    </row>
    <row r="481" spans="1:7" ht="14.4" x14ac:dyDescent="0.25">
      <c r="A481" s="51">
        <v>128901</v>
      </c>
      <c r="B481" s="52" t="s">
        <v>17458</v>
      </c>
      <c r="C481" s="52" t="s">
        <v>6196</v>
      </c>
      <c r="D481" s="51">
        <v>9230</v>
      </c>
      <c r="E481" s="52" t="s">
        <v>344</v>
      </c>
      <c r="F481" s="52" t="s">
        <v>7571</v>
      </c>
      <c r="G481" s="52" t="s">
        <v>7571</v>
      </c>
    </row>
    <row r="482" spans="1:7" ht="14.4" x14ac:dyDescent="0.25">
      <c r="A482" s="51">
        <v>128926</v>
      </c>
      <c r="B482" s="52" t="s">
        <v>21234</v>
      </c>
      <c r="C482" s="52" t="s">
        <v>21235</v>
      </c>
      <c r="D482" s="51">
        <v>2300</v>
      </c>
      <c r="E482" s="52" t="s">
        <v>148</v>
      </c>
      <c r="F482" s="52" t="s">
        <v>21089</v>
      </c>
      <c r="G482" s="52" t="s">
        <v>7571</v>
      </c>
    </row>
    <row r="483" spans="1:7" ht="14.4" x14ac:dyDescent="0.25">
      <c r="A483" s="51">
        <v>128959</v>
      </c>
      <c r="B483" s="52" t="s">
        <v>17459</v>
      </c>
      <c r="C483" s="52" t="s">
        <v>14346</v>
      </c>
      <c r="D483" s="51">
        <v>8000</v>
      </c>
      <c r="E483" s="52" t="s">
        <v>273</v>
      </c>
      <c r="F483" s="52" t="s">
        <v>17460</v>
      </c>
      <c r="G483" s="52" t="s">
        <v>17461</v>
      </c>
    </row>
    <row r="484" spans="1:7" ht="14.4" x14ac:dyDescent="0.25">
      <c r="A484" s="51">
        <v>129353</v>
      </c>
      <c r="B484" s="52" t="s">
        <v>17462</v>
      </c>
      <c r="C484" s="52" t="s">
        <v>17463</v>
      </c>
      <c r="D484" s="51">
        <v>1030</v>
      </c>
      <c r="E484" s="52" t="s">
        <v>432</v>
      </c>
      <c r="F484" s="52" t="s">
        <v>17464</v>
      </c>
      <c r="G484" s="52" t="s">
        <v>10797</v>
      </c>
    </row>
    <row r="485" spans="1:7" ht="14.4" x14ac:dyDescent="0.25">
      <c r="A485" s="51">
        <v>129403</v>
      </c>
      <c r="B485" s="52" t="s">
        <v>17465</v>
      </c>
      <c r="C485" s="52" t="s">
        <v>3705</v>
      </c>
      <c r="D485" s="51">
        <v>3380</v>
      </c>
      <c r="E485" s="52" t="s">
        <v>3706</v>
      </c>
      <c r="F485" s="52" t="s">
        <v>17466</v>
      </c>
      <c r="G485" s="52" t="s">
        <v>17467</v>
      </c>
    </row>
    <row r="486" spans="1:7" ht="14.4" x14ac:dyDescent="0.25">
      <c r="A486" s="51">
        <v>129452</v>
      </c>
      <c r="B486" s="52" t="s">
        <v>17468</v>
      </c>
      <c r="C486" s="52" t="s">
        <v>3924</v>
      </c>
      <c r="D486" s="51">
        <v>3950</v>
      </c>
      <c r="E486" s="52" t="s">
        <v>108</v>
      </c>
      <c r="F486" s="52" t="s">
        <v>3926</v>
      </c>
      <c r="G486" s="52" t="s">
        <v>9751</v>
      </c>
    </row>
    <row r="487" spans="1:7" ht="14.4" x14ac:dyDescent="0.25">
      <c r="A487" s="51">
        <v>129461</v>
      </c>
      <c r="B487" s="52" t="s">
        <v>17469</v>
      </c>
      <c r="C487" s="52" t="s">
        <v>7165</v>
      </c>
      <c r="D487" s="51">
        <v>2140</v>
      </c>
      <c r="E487" s="52" t="s">
        <v>1037</v>
      </c>
      <c r="F487" s="52" t="s">
        <v>17470</v>
      </c>
      <c r="G487" s="52" t="s">
        <v>17471</v>
      </c>
    </row>
    <row r="488" spans="1:7" ht="14.4" x14ac:dyDescent="0.25">
      <c r="A488" s="51">
        <v>129668</v>
      </c>
      <c r="B488" s="52" t="s">
        <v>21236</v>
      </c>
      <c r="C488" s="52" t="s">
        <v>21237</v>
      </c>
      <c r="D488" s="51">
        <v>1020</v>
      </c>
      <c r="E488" s="52" t="s">
        <v>132</v>
      </c>
      <c r="F488" s="52" t="s">
        <v>21238</v>
      </c>
      <c r="G488" s="52" t="s">
        <v>7571</v>
      </c>
    </row>
    <row r="489" spans="1:7" ht="14.4" x14ac:dyDescent="0.25">
      <c r="A489" s="51">
        <v>129981</v>
      </c>
      <c r="B489" s="52" t="s">
        <v>17472</v>
      </c>
      <c r="C489" s="52" t="s">
        <v>7295</v>
      </c>
      <c r="D489" s="51">
        <v>3570</v>
      </c>
      <c r="E489" s="52" t="s">
        <v>551</v>
      </c>
      <c r="F489" s="52" t="s">
        <v>7296</v>
      </c>
      <c r="G489" s="52" t="s">
        <v>10816</v>
      </c>
    </row>
    <row r="490" spans="1:7" ht="14.4" x14ac:dyDescent="0.25">
      <c r="A490" s="51">
        <v>130047</v>
      </c>
      <c r="B490" s="52" t="s">
        <v>21239</v>
      </c>
      <c r="C490" s="52" t="s">
        <v>21240</v>
      </c>
      <c r="D490" s="51">
        <v>2020</v>
      </c>
      <c r="E490" s="52" t="s">
        <v>534</v>
      </c>
      <c r="F490" s="52" t="s">
        <v>21241</v>
      </c>
      <c r="G490" s="52" t="s">
        <v>21242</v>
      </c>
    </row>
    <row r="491" spans="1:7" ht="14.4" x14ac:dyDescent="0.25">
      <c r="A491" s="51">
        <v>130112</v>
      </c>
      <c r="B491" s="52" t="s">
        <v>17473</v>
      </c>
      <c r="C491" s="52" t="s">
        <v>17474</v>
      </c>
      <c r="D491" s="51">
        <v>2140</v>
      </c>
      <c r="E491" s="52" t="s">
        <v>1037</v>
      </c>
      <c r="F491" s="52" t="s">
        <v>7571</v>
      </c>
      <c r="G491" s="52" t="s">
        <v>7571</v>
      </c>
    </row>
    <row r="492" spans="1:7" ht="14.4" x14ac:dyDescent="0.25">
      <c r="A492" s="51">
        <v>130211</v>
      </c>
      <c r="B492" s="52" t="s">
        <v>21243</v>
      </c>
      <c r="C492" s="52" t="s">
        <v>21244</v>
      </c>
      <c r="D492" s="51">
        <v>8210</v>
      </c>
      <c r="E492" s="52" t="s">
        <v>849</v>
      </c>
      <c r="F492" s="52" t="s">
        <v>7571</v>
      </c>
      <c r="G492" s="52" t="s">
        <v>7571</v>
      </c>
    </row>
    <row r="493" spans="1:7" ht="14.4" x14ac:dyDescent="0.25">
      <c r="A493" s="51">
        <v>130229</v>
      </c>
      <c r="B493" s="52" t="s">
        <v>21245</v>
      </c>
      <c r="C493" s="52" t="s">
        <v>8640</v>
      </c>
      <c r="D493" s="51">
        <v>8200</v>
      </c>
      <c r="E493" s="52" t="s">
        <v>1401</v>
      </c>
      <c r="F493" s="52" t="s">
        <v>7571</v>
      </c>
      <c r="G493" s="52" t="s">
        <v>7571</v>
      </c>
    </row>
    <row r="494" spans="1:7" ht="14.4" x14ac:dyDescent="0.25">
      <c r="A494" s="51">
        <v>130294</v>
      </c>
      <c r="B494" s="52" t="s">
        <v>21246</v>
      </c>
      <c r="C494" s="52" t="s">
        <v>21247</v>
      </c>
      <c r="D494" s="51">
        <v>2000</v>
      </c>
      <c r="E494" s="52" t="s">
        <v>534</v>
      </c>
      <c r="F494" s="52" t="s">
        <v>21248</v>
      </c>
      <c r="G494" s="52" t="s">
        <v>21249</v>
      </c>
    </row>
    <row r="495" spans="1:7" ht="14.4" x14ac:dyDescent="0.25">
      <c r="A495" s="51">
        <v>130302</v>
      </c>
      <c r="B495" s="52" t="s">
        <v>21250</v>
      </c>
      <c r="C495" s="52" t="s">
        <v>21251</v>
      </c>
      <c r="D495" s="51">
        <v>3500</v>
      </c>
      <c r="E495" s="52" t="s">
        <v>92</v>
      </c>
      <c r="F495" s="52" t="s">
        <v>21252</v>
      </c>
      <c r="G495" s="52" t="s">
        <v>7571</v>
      </c>
    </row>
    <row r="496" spans="1:7" ht="14.4" x14ac:dyDescent="0.25">
      <c r="A496" s="51">
        <v>130311</v>
      </c>
      <c r="B496" s="52" t="s">
        <v>21253</v>
      </c>
      <c r="C496" s="52" t="s">
        <v>21254</v>
      </c>
      <c r="D496" s="51">
        <v>1050</v>
      </c>
      <c r="E496" s="52" t="s">
        <v>902</v>
      </c>
      <c r="F496" s="52" t="s">
        <v>21255</v>
      </c>
      <c r="G496" s="52" t="s">
        <v>21256</v>
      </c>
    </row>
    <row r="497" spans="1:7" ht="14.4" x14ac:dyDescent="0.25">
      <c r="A497" s="51">
        <v>130328</v>
      </c>
      <c r="B497" s="52" t="s">
        <v>21257</v>
      </c>
      <c r="C497" s="52" t="s">
        <v>21258</v>
      </c>
      <c r="D497" s="51">
        <v>2000</v>
      </c>
      <c r="E497" s="52" t="s">
        <v>534</v>
      </c>
      <c r="F497" s="52" t="s">
        <v>21259</v>
      </c>
      <c r="G497" s="52" t="s">
        <v>21260</v>
      </c>
    </row>
    <row r="498" spans="1:7" ht="14.4" x14ac:dyDescent="0.25">
      <c r="A498" s="51">
        <v>130336</v>
      </c>
      <c r="B498" s="52" t="s">
        <v>21261</v>
      </c>
      <c r="C498" s="52" t="s">
        <v>21262</v>
      </c>
      <c r="D498" s="51">
        <v>3500</v>
      </c>
      <c r="E498" s="52" t="s">
        <v>92</v>
      </c>
      <c r="F498" s="52" t="s">
        <v>21263</v>
      </c>
      <c r="G498" s="52" t="s">
        <v>7571</v>
      </c>
    </row>
    <row r="499" spans="1:7" ht="14.4" x14ac:dyDescent="0.25">
      <c r="A499" s="51">
        <v>130385</v>
      </c>
      <c r="B499" s="52" t="s">
        <v>21264</v>
      </c>
      <c r="C499" s="52" t="s">
        <v>21265</v>
      </c>
      <c r="D499" s="51">
        <v>2060</v>
      </c>
      <c r="E499" s="52" t="s">
        <v>534</v>
      </c>
      <c r="F499" s="52" t="s">
        <v>7571</v>
      </c>
      <c r="G499" s="52" t="s">
        <v>7571</v>
      </c>
    </row>
    <row r="500" spans="1:7" ht="14.4" x14ac:dyDescent="0.25">
      <c r="A500" s="51">
        <v>130401</v>
      </c>
      <c r="B500" s="52" t="s">
        <v>21266</v>
      </c>
      <c r="C500" s="52" t="s">
        <v>21267</v>
      </c>
      <c r="D500" s="51">
        <v>2018</v>
      </c>
      <c r="E500" s="52" t="s">
        <v>534</v>
      </c>
      <c r="F500" s="52" t="s">
        <v>21951</v>
      </c>
      <c r="G500" s="52" t="s">
        <v>21268</v>
      </c>
    </row>
    <row r="501" spans="1:7" ht="14.4" x14ac:dyDescent="0.25">
      <c r="A501" s="51">
        <v>130419</v>
      </c>
      <c r="B501" s="52" t="s">
        <v>17475</v>
      </c>
      <c r="C501" s="52" t="s">
        <v>8750</v>
      </c>
      <c r="D501" s="51">
        <v>2600</v>
      </c>
      <c r="E501" s="52" t="s">
        <v>414</v>
      </c>
      <c r="F501" s="52" t="s">
        <v>8313</v>
      </c>
      <c r="G501" s="52" t="s">
        <v>17476</v>
      </c>
    </row>
    <row r="502" spans="1:7" ht="14.4" x14ac:dyDescent="0.25">
      <c r="A502" s="51">
        <v>130724</v>
      </c>
      <c r="B502" s="52" t="s">
        <v>21269</v>
      </c>
      <c r="C502" s="52" t="s">
        <v>21270</v>
      </c>
      <c r="D502" s="51">
        <v>2030</v>
      </c>
      <c r="E502" s="52" t="s">
        <v>534</v>
      </c>
      <c r="F502" s="52" t="s">
        <v>21271</v>
      </c>
      <c r="G502" s="52" t="s">
        <v>21272</v>
      </c>
    </row>
    <row r="503" spans="1:7" ht="14.4" x14ac:dyDescent="0.25">
      <c r="A503" s="51">
        <v>130823</v>
      </c>
      <c r="B503" s="52" t="s">
        <v>21273</v>
      </c>
      <c r="C503" s="52" t="s">
        <v>14316</v>
      </c>
      <c r="D503" s="51">
        <v>1000</v>
      </c>
      <c r="E503" s="52" t="s">
        <v>890</v>
      </c>
      <c r="F503" s="52" t="s">
        <v>7571</v>
      </c>
      <c r="G503" s="52" t="s">
        <v>7571</v>
      </c>
    </row>
    <row r="504" spans="1:7" ht="14.4" x14ac:dyDescent="0.25">
      <c r="A504" s="51">
        <v>131144</v>
      </c>
      <c r="B504" s="52" t="s">
        <v>17477</v>
      </c>
      <c r="C504" s="52" t="s">
        <v>7402</v>
      </c>
      <c r="D504" s="51">
        <v>8790</v>
      </c>
      <c r="E504" s="52" t="s">
        <v>268</v>
      </c>
      <c r="F504" s="52" t="s">
        <v>7403</v>
      </c>
      <c r="G504" s="52" t="s">
        <v>10851</v>
      </c>
    </row>
    <row r="505" spans="1:7" ht="14.4" x14ac:dyDescent="0.25">
      <c r="A505" s="51">
        <v>131235</v>
      </c>
      <c r="B505" s="52" t="s">
        <v>21274</v>
      </c>
      <c r="C505" s="52" t="s">
        <v>21275</v>
      </c>
      <c r="D505" s="51">
        <v>2800</v>
      </c>
      <c r="E505" s="52" t="s">
        <v>223</v>
      </c>
      <c r="F505" s="52" t="s">
        <v>21276</v>
      </c>
      <c r="G505" s="52" t="s">
        <v>21277</v>
      </c>
    </row>
    <row r="506" spans="1:7" ht="14.4" x14ac:dyDescent="0.25">
      <c r="A506" s="51">
        <v>131251</v>
      </c>
      <c r="B506" s="52" t="s">
        <v>21278</v>
      </c>
      <c r="C506" s="52" t="s">
        <v>11823</v>
      </c>
      <c r="D506" s="51">
        <v>8670</v>
      </c>
      <c r="E506" s="52" t="s">
        <v>210</v>
      </c>
      <c r="F506" s="52" t="s">
        <v>7571</v>
      </c>
      <c r="G506" s="52" t="s">
        <v>21279</v>
      </c>
    </row>
    <row r="507" spans="1:7" ht="14.4" x14ac:dyDescent="0.25">
      <c r="A507" s="51">
        <v>131581</v>
      </c>
      <c r="B507" s="52" t="s">
        <v>17478</v>
      </c>
      <c r="C507" s="52" t="s">
        <v>17479</v>
      </c>
      <c r="D507" s="51">
        <v>1030</v>
      </c>
      <c r="E507" s="52" t="s">
        <v>432</v>
      </c>
      <c r="F507" s="52" t="s">
        <v>17480</v>
      </c>
      <c r="G507" s="52" t="s">
        <v>17481</v>
      </c>
    </row>
    <row r="508" spans="1:7" ht="14.4" x14ac:dyDescent="0.25">
      <c r="A508" s="51">
        <v>131599</v>
      </c>
      <c r="B508" s="52" t="s">
        <v>17482</v>
      </c>
      <c r="C508" s="52" t="s">
        <v>7397</v>
      </c>
      <c r="D508" s="51">
        <v>1030</v>
      </c>
      <c r="E508" s="52" t="s">
        <v>432</v>
      </c>
      <c r="F508" s="52" t="s">
        <v>7398</v>
      </c>
      <c r="G508" s="52" t="s">
        <v>8051</v>
      </c>
    </row>
    <row r="509" spans="1:7" ht="14.4" x14ac:dyDescent="0.25">
      <c r="A509" s="51">
        <v>131607</v>
      </c>
      <c r="B509" s="52" t="s">
        <v>17483</v>
      </c>
      <c r="C509" s="52" t="s">
        <v>7384</v>
      </c>
      <c r="D509" s="51">
        <v>8900</v>
      </c>
      <c r="E509" s="52" t="s">
        <v>320</v>
      </c>
      <c r="F509" s="52" t="s">
        <v>17484</v>
      </c>
      <c r="G509" s="52" t="s">
        <v>10846</v>
      </c>
    </row>
    <row r="510" spans="1:7" ht="14.4" x14ac:dyDescent="0.25">
      <c r="A510" s="51">
        <v>131731</v>
      </c>
      <c r="B510" s="52" t="s">
        <v>21280</v>
      </c>
      <c r="C510" s="52" t="s">
        <v>21281</v>
      </c>
      <c r="D510" s="51">
        <v>3090</v>
      </c>
      <c r="E510" s="52" t="s">
        <v>983</v>
      </c>
      <c r="F510" s="52" t="s">
        <v>21282</v>
      </c>
      <c r="G510" s="52" t="s">
        <v>21283</v>
      </c>
    </row>
    <row r="511" spans="1:7" ht="14.4" x14ac:dyDescent="0.25">
      <c r="A511" s="51">
        <v>131763</v>
      </c>
      <c r="B511" s="52" t="s">
        <v>21284</v>
      </c>
      <c r="C511" s="52" t="s">
        <v>21285</v>
      </c>
      <c r="D511" s="51">
        <v>8700</v>
      </c>
      <c r="E511" s="52" t="s">
        <v>1513</v>
      </c>
      <c r="F511" s="52" t="s">
        <v>21286</v>
      </c>
      <c r="G511" s="52" t="s">
        <v>21287</v>
      </c>
    </row>
    <row r="512" spans="1:7" ht="14.4" x14ac:dyDescent="0.25">
      <c r="A512" s="51">
        <v>131995</v>
      </c>
      <c r="B512" s="52" t="s">
        <v>17485</v>
      </c>
      <c r="C512" s="52" t="s">
        <v>17486</v>
      </c>
      <c r="D512" s="51">
        <v>2000</v>
      </c>
      <c r="E512" s="52" t="s">
        <v>534</v>
      </c>
      <c r="F512" s="52" t="s">
        <v>17487</v>
      </c>
      <c r="G512" s="52" t="s">
        <v>17488</v>
      </c>
    </row>
    <row r="513" spans="1:7" ht="14.4" x14ac:dyDescent="0.25">
      <c r="A513" s="51">
        <v>132027</v>
      </c>
      <c r="B513" s="52" t="s">
        <v>17489</v>
      </c>
      <c r="C513" s="52" t="s">
        <v>11496</v>
      </c>
      <c r="D513" s="51">
        <v>1000</v>
      </c>
      <c r="E513" s="52" t="s">
        <v>890</v>
      </c>
      <c r="F513" s="52" t="s">
        <v>17490</v>
      </c>
      <c r="G513" s="52" t="s">
        <v>17491</v>
      </c>
    </row>
    <row r="514" spans="1:7" ht="14.4" x14ac:dyDescent="0.25">
      <c r="A514" s="51">
        <v>132035</v>
      </c>
      <c r="B514" s="52" t="s">
        <v>17492</v>
      </c>
      <c r="C514" s="52" t="s">
        <v>8802</v>
      </c>
      <c r="D514" s="51">
        <v>3920</v>
      </c>
      <c r="E514" s="52" t="s">
        <v>85</v>
      </c>
      <c r="F514" s="52" t="s">
        <v>8511</v>
      </c>
      <c r="G514" s="52" t="s">
        <v>17493</v>
      </c>
    </row>
    <row r="515" spans="1:7" ht="14.4" x14ac:dyDescent="0.25">
      <c r="A515" s="51">
        <v>132068</v>
      </c>
      <c r="B515" s="52" t="s">
        <v>21288</v>
      </c>
      <c r="C515" s="52" t="s">
        <v>21289</v>
      </c>
      <c r="D515" s="51">
        <v>2200</v>
      </c>
      <c r="E515" s="52" t="s">
        <v>453</v>
      </c>
      <c r="F515" s="52" t="s">
        <v>7441</v>
      </c>
      <c r="G515" s="52" t="s">
        <v>10864</v>
      </c>
    </row>
    <row r="516" spans="1:7" ht="14.4" x14ac:dyDescent="0.25">
      <c r="A516" s="51">
        <v>132084</v>
      </c>
      <c r="B516" s="52" t="s">
        <v>17494</v>
      </c>
      <c r="C516" s="52" t="s">
        <v>7405</v>
      </c>
      <c r="D516" s="51">
        <v>1500</v>
      </c>
      <c r="E516" s="52" t="s">
        <v>445</v>
      </c>
      <c r="F516" s="52" t="s">
        <v>7406</v>
      </c>
      <c r="G516" s="52" t="s">
        <v>17495</v>
      </c>
    </row>
    <row r="517" spans="1:7" ht="14.4" x14ac:dyDescent="0.25">
      <c r="A517" s="51">
        <v>132101</v>
      </c>
      <c r="B517" s="52" t="s">
        <v>17496</v>
      </c>
      <c r="C517" s="52" t="s">
        <v>7477</v>
      </c>
      <c r="D517" s="51">
        <v>2660</v>
      </c>
      <c r="E517" s="52" t="s">
        <v>383</v>
      </c>
      <c r="F517" s="52" t="s">
        <v>17497</v>
      </c>
      <c r="G517" s="52" t="s">
        <v>7571</v>
      </c>
    </row>
    <row r="518" spans="1:7" ht="14.4" x14ac:dyDescent="0.25">
      <c r="A518" s="51">
        <v>132126</v>
      </c>
      <c r="B518" s="52" t="s">
        <v>21290</v>
      </c>
      <c r="C518" s="52" t="s">
        <v>21291</v>
      </c>
      <c r="D518" s="51">
        <v>2000</v>
      </c>
      <c r="E518" s="52" t="s">
        <v>534</v>
      </c>
      <c r="F518" s="52" t="s">
        <v>21952</v>
      </c>
      <c r="G518" s="52" t="s">
        <v>21953</v>
      </c>
    </row>
    <row r="519" spans="1:7" ht="14.4" x14ac:dyDescent="0.25">
      <c r="A519" s="51">
        <v>132167</v>
      </c>
      <c r="B519" s="52" t="s">
        <v>17498</v>
      </c>
      <c r="C519" s="52" t="s">
        <v>6170</v>
      </c>
      <c r="D519" s="51">
        <v>9000</v>
      </c>
      <c r="E519" s="52" t="s">
        <v>299</v>
      </c>
      <c r="F519" s="52" t="s">
        <v>7571</v>
      </c>
      <c r="G519" s="52" t="s">
        <v>7571</v>
      </c>
    </row>
    <row r="520" spans="1:7" ht="14.4" x14ac:dyDescent="0.25">
      <c r="A520" s="51">
        <v>132217</v>
      </c>
      <c r="B520" s="52" t="s">
        <v>21292</v>
      </c>
      <c r="C520" s="52" t="s">
        <v>21293</v>
      </c>
      <c r="D520" s="51">
        <v>2890</v>
      </c>
      <c r="E520" s="52" t="s">
        <v>831</v>
      </c>
      <c r="F520" s="52" t="s">
        <v>21294</v>
      </c>
      <c r="G520" s="52" t="s">
        <v>21295</v>
      </c>
    </row>
    <row r="521" spans="1:7" ht="14.4" x14ac:dyDescent="0.25">
      <c r="A521" s="51">
        <v>132357</v>
      </c>
      <c r="B521" s="52" t="s">
        <v>21296</v>
      </c>
      <c r="C521" s="52" t="s">
        <v>8588</v>
      </c>
      <c r="D521" s="51">
        <v>8500</v>
      </c>
      <c r="E521" s="52" t="s">
        <v>276</v>
      </c>
      <c r="F521" s="52" t="s">
        <v>21954</v>
      </c>
      <c r="G521" s="52" t="s">
        <v>21297</v>
      </c>
    </row>
    <row r="522" spans="1:7" ht="14.4" x14ac:dyDescent="0.25">
      <c r="A522" s="51">
        <v>132415</v>
      </c>
      <c r="B522" s="52" t="s">
        <v>21298</v>
      </c>
      <c r="C522" s="52" t="s">
        <v>11179</v>
      </c>
      <c r="D522" s="51">
        <v>2018</v>
      </c>
      <c r="E522" s="52" t="s">
        <v>534</v>
      </c>
      <c r="F522" s="52" t="s">
        <v>11180</v>
      </c>
      <c r="G522" s="52" t="s">
        <v>21299</v>
      </c>
    </row>
    <row r="523" spans="1:7" ht="14.4" x14ac:dyDescent="0.25">
      <c r="A523" s="51">
        <v>132861</v>
      </c>
      <c r="B523" s="52" t="s">
        <v>17499</v>
      </c>
      <c r="C523" s="52" t="s">
        <v>7486</v>
      </c>
      <c r="D523" s="51">
        <v>8830</v>
      </c>
      <c r="E523" s="52" t="s">
        <v>4000</v>
      </c>
      <c r="F523" s="52" t="s">
        <v>17500</v>
      </c>
      <c r="G523" s="52" t="s">
        <v>17501</v>
      </c>
    </row>
    <row r="524" spans="1:7" ht="14.4" x14ac:dyDescent="0.25">
      <c r="A524" s="51">
        <v>132886</v>
      </c>
      <c r="B524" s="52" t="s">
        <v>17502</v>
      </c>
      <c r="C524" s="52" t="s">
        <v>4668</v>
      </c>
      <c r="D524" s="51">
        <v>8511</v>
      </c>
      <c r="E524" s="52" t="s">
        <v>4669</v>
      </c>
      <c r="F524" s="52" t="s">
        <v>8308</v>
      </c>
      <c r="G524" s="52" t="s">
        <v>17503</v>
      </c>
    </row>
    <row r="525" spans="1:7" ht="28.8" x14ac:dyDescent="0.25">
      <c r="A525" s="51">
        <v>132894</v>
      </c>
      <c r="B525" s="52" t="s">
        <v>21300</v>
      </c>
      <c r="C525" s="52" t="s">
        <v>21301</v>
      </c>
      <c r="D525" s="51">
        <v>2620</v>
      </c>
      <c r="E525" s="52" t="s">
        <v>3090</v>
      </c>
      <c r="F525" s="52" t="s">
        <v>21302</v>
      </c>
      <c r="G525" s="52" t="s">
        <v>21303</v>
      </c>
    </row>
    <row r="526" spans="1:7" ht="14.4" x14ac:dyDescent="0.25">
      <c r="A526" s="51">
        <v>132902</v>
      </c>
      <c r="B526" s="52" t="s">
        <v>17504</v>
      </c>
      <c r="C526" s="52" t="s">
        <v>7488</v>
      </c>
      <c r="D526" s="51">
        <v>3910</v>
      </c>
      <c r="E526" s="52" t="s">
        <v>840</v>
      </c>
      <c r="F526" s="52" t="s">
        <v>17505</v>
      </c>
      <c r="G526" s="52" t="s">
        <v>10880</v>
      </c>
    </row>
    <row r="527" spans="1:7" ht="14.4" x14ac:dyDescent="0.25">
      <c r="A527" s="51">
        <v>133314</v>
      </c>
      <c r="B527" s="52" t="s">
        <v>17506</v>
      </c>
      <c r="C527" s="52" t="s">
        <v>4278</v>
      </c>
      <c r="D527" s="51">
        <v>9160</v>
      </c>
      <c r="E527" s="52" t="s">
        <v>140</v>
      </c>
      <c r="F527" s="52" t="s">
        <v>17507</v>
      </c>
      <c r="G527" s="52" t="s">
        <v>17508</v>
      </c>
    </row>
    <row r="528" spans="1:7" ht="14.4" x14ac:dyDescent="0.25">
      <c r="A528" s="51">
        <v>133355</v>
      </c>
      <c r="B528" s="52" t="s">
        <v>21304</v>
      </c>
      <c r="C528" s="52" t="s">
        <v>21305</v>
      </c>
      <c r="D528" s="51">
        <v>3600</v>
      </c>
      <c r="E528" s="52" t="s">
        <v>96</v>
      </c>
      <c r="F528" s="52" t="s">
        <v>21306</v>
      </c>
      <c r="G528" s="52" t="s">
        <v>21307</v>
      </c>
    </row>
    <row r="529" spans="1:7" ht="14.4" x14ac:dyDescent="0.25">
      <c r="A529" s="51">
        <v>133488</v>
      </c>
      <c r="B529" s="52" t="s">
        <v>17509</v>
      </c>
      <c r="C529" s="52" t="s">
        <v>7511</v>
      </c>
      <c r="D529" s="51">
        <v>3300</v>
      </c>
      <c r="E529" s="52" t="s">
        <v>311</v>
      </c>
      <c r="F529" s="52" t="s">
        <v>17510</v>
      </c>
      <c r="G529" s="52" t="s">
        <v>10892</v>
      </c>
    </row>
    <row r="530" spans="1:7" ht="14.4" x14ac:dyDescent="0.25">
      <c r="A530" s="51">
        <v>133538</v>
      </c>
      <c r="B530" s="52" t="s">
        <v>21308</v>
      </c>
      <c r="C530" s="52" t="s">
        <v>21309</v>
      </c>
      <c r="D530" s="51">
        <v>1000</v>
      </c>
      <c r="E530" s="52" t="s">
        <v>890</v>
      </c>
      <c r="F530" s="52" t="s">
        <v>21310</v>
      </c>
      <c r="G530" s="52" t="s">
        <v>7571</v>
      </c>
    </row>
    <row r="531" spans="1:7" ht="14.4" x14ac:dyDescent="0.25">
      <c r="A531" s="51">
        <v>133546</v>
      </c>
      <c r="B531" s="52" t="s">
        <v>21311</v>
      </c>
      <c r="C531" s="52" t="s">
        <v>21312</v>
      </c>
      <c r="D531" s="51">
        <v>2600</v>
      </c>
      <c r="E531" s="52" t="s">
        <v>414</v>
      </c>
      <c r="F531" s="52" t="s">
        <v>21313</v>
      </c>
      <c r="G531" s="52" t="s">
        <v>7571</v>
      </c>
    </row>
    <row r="532" spans="1:7" ht="14.4" x14ac:dyDescent="0.25">
      <c r="A532" s="51">
        <v>133553</v>
      </c>
      <c r="B532" s="52" t="s">
        <v>21314</v>
      </c>
      <c r="C532" s="52" t="s">
        <v>21315</v>
      </c>
      <c r="D532" s="51">
        <v>3600</v>
      </c>
      <c r="E532" s="52" t="s">
        <v>96</v>
      </c>
      <c r="F532" s="52" t="s">
        <v>21316</v>
      </c>
      <c r="G532" s="52" t="s">
        <v>7571</v>
      </c>
    </row>
    <row r="533" spans="1:7" ht="14.4" x14ac:dyDescent="0.25">
      <c r="A533" s="51">
        <v>133561</v>
      </c>
      <c r="B533" s="52" t="s">
        <v>21317</v>
      </c>
      <c r="C533" s="52" t="s">
        <v>21318</v>
      </c>
      <c r="D533" s="51">
        <v>9240</v>
      </c>
      <c r="E533" s="52" t="s">
        <v>138</v>
      </c>
      <c r="F533" s="52" t="s">
        <v>21319</v>
      </c>
      <c r="G533" s="52" t="s">
        <v>7571</v>
      </c>
    </row>
    <row r="534" spans="1:7" ht="14.4" x14ac:dyDescent="0.25">
      <c r="A534" s="51">
        <v>133579</v>
      </c>
      <c r="B534" s="52" t="s">
        <v>21320</v>
      </c>
      <c r="C534" s="52" t="s">
        <v>11752</v>
      </c>
      <c r="D534" s="51">
        <v>8200</v>
      </c>
      <c r="E534" s="52" t="s">
        <v>1401</v>
      </c>
      <c r="F534" s="52" t="s">
        <v>21321</v>
      </c>
      <c r="G534" s="52" t="s">
        <v>7571</v>
      </c>
    </row>
    <row r="535" spans="1:7" ht="14.4" x14ac:dyDescent="0.25">
      <c r="A535" s="51">
        <v>137125</v>
      </c>
      <c r="B535" s="52" t="s">
        <v>17511</v>
      </c>
      <c r="C535" s="52" t="s">
        <v>17512</v>
      </c>
      <c r="D535" s="51">
        <v>8930</v>
      </c>
      <c r="E535" s="52" t="s">
        <v>4725</v>
      </c>
      <c r="F535" s="52" t="s">
        <v>7520</v>
      </c>
      <c r="G535" s="52" t="s">
        <v>10898</v>
      </c>
    </row>
    <row r="536" spans="1:7" ht="14.4" x14ac:dyDescent="0.25">
      <c r="A536" s="51">
        <v>137166</v>
      </c>
      <c r="B536" s="52" t="s">
        <v>17513</v>
      </c>
      <c r="C536" s="52" t="s">
        <v>5202</v>
      </c>
      <c r="D536" s="51">
        <v>9550</v>
      </c>
      <c r="E536" s="52" t="s">
        <v>346</v>
      </c>
      <c r="F536" s="52" t="s">
        <v>347</v>
      </c>
      <c r="G536" s="52" t="s">
        <v>17514</v>
      </c>
    </row>
    <row r="537" spans="1:7" ht="14.4" x14ac:dyDescent="0.25">
      <c r="A537" s="51">
        <v>137182</v>
      </c>
      <c r="B537" s="52" t="s">
        <v>21322</v>
      </c>
      <c r="C537" s="52" t="s">
        <v>20490</v>
      </c>
      <c r="D537" s="51">
        <v>1000</v>
      </c>
      <c r="E537" s="52" t="s">
        <v>890</v>
      </c>
      <c r="F537" s="52" t="s">
        <v>21323</v>
      </c>
      <c r="G537" s="52" t="s">
        <v>21324</v>
      </c>
    </row>
    <row r="538" spans="1:7" ht="14.4" x14ac:dyDescent="0.25">
      <c r="A538" s="51">
        <v>137191</v>
      </c>
      <c r="B538" s="52" t="s">
        <v>21325</v>
      </c>
      <c r="C538" s="52" t="s">
        <v>12054</v>
      </c>
      <c r="D538" s="51">
        <v>9308</v>
      </c>
      <c r="E538" s="52" t="s">
        <v>13</v>
      </c>
      <c r="F538" s="52" t="s">
        <v>7571</v>
      </c>
      <c r="G538" s="52" t="s">
        <v>7571</v>
      </c>
    </row>
    <row r="539" spans="1:7" ht="14.4" x14ac:dyDescent="0.25">
      <c r="A539" s="51">
        <v>137216</v>
      </c>
      <c r="B539" s="52" t="s">
        <v>21326</v>
      </c>
      <c r="C539" s="52" t="s">
        <v>21327</v>
      </c>
      <c r="D539" s="51">
        <v>2490</v>
      </c>
      <c r="E539" s="52" t="s">
        <v>283</v>
      </c>
      <c r="F539" s="52" t="s">
        <v>21328</v>
      </c>
      <c r="G539" s="52" t="s">
        <v>21329</v>
      </c>
    </row>
    <row r="540" spans="1:7" ht="14.4" x14ac:dyDescent="0.25">
      <c r="A540" s="51">
        <v>137257</v>
      </c>
      <c r="B540" s="52" t="s">
        <v>21330</v>
      </c>
      <c r="C540" s="52" t="s">
        <v>21331</v>
      </c>
      <c r="D540" s="51">
        <v>1040</v>
      </c>
      <c r="E540" s="52" t="s">
        <v>443</v>
      </c>
      <c r="F540" s="52" t="s">
        <v>7571</v>
      </c>
      <c r="G540" s="52" t="s">
        <v>7571</v>
      </c>
    </row>
    <row r="541" spans="1:7" ht="14.4" x14ac:dyDescent="0.25">
      <c r="A541" s="51">
        <v>137273</v>
      </c>
      <c r="B541" s="52" t="s">
        <v>21332</v>
      </c>
      <c r="C541" s="52" t="s">
        <v>21955</v>
      </c>
      <c r="D541" s="51">
        <v>1000</v>
      </c>
      <c r="E541" s="52" t="s">
        <v>890</v>
      </c>
      <c r="F541" s="52" t="s">
        <v>7571</v>
      </c>
      <c r="G541" s="52" t="s">
        <v>7571</v>
      </c>
    </row>
    <row r="542" spans="1:7" ht="14.4" x14ac:dyDescent="0.25">
      <c r="A542" s="51">
        <v>137315</v>
      </c>
      <c r="B542" s="52" t="s">
        <v>17515</v>
      </c>
      <c r="C542" s="52" t="s">
        <v>7555</v>
      </c>
      <c r="D542" s="51">
        <v>3080</v>
      </c>
      <c r="E542" s="52" t="s">
        <v>246</v>
      </c>
      <c r="F542" s="52" t="s">
        <v>17516</v>
      </c>
      <c r="G542" s="52" t="s">
        <v>17517</v>
      </c>
    </row>
    <row r="543" spans="1:7" ht="14.4" x14ac:dyDescent="0.25">
      <c r="A543" s="51">
        <v>137323</v>
      </c>
      <c r="B543" s="52" t="s">
        <v>17518</v>
      </c>
      <c r="C543" s="52" t="s">
        <v>17519</v>
      </c>
      <c r="D543" s="51">
        <v>3010</v>
      </c>
      <c r="E543" s="52" t="s">
        <v>1216</v>
      </c>
      <c r="F543" s="52" t="s">
        <v>17520</v>
      </c>
      <c r="G543" s="52" t="s">
        <v>14221</v>
      </c>
    </row>
    <row r="544" spans="1:7" ht="14.4" x14ac:dyDescent="0.25">
      <c r="A544" s="51">
        <v>137356</v>
      </c>
      <c r="B544" s="52" t="s">
        <v>21333</v>
      </c>
      <c r="C544" s="52" t="s">
        <v>21956</v>
      </c>
      <c r="D544" s="51">
        <v>2570</v>
      </c>
      <c r="E544" s="52" t="s">
        <v>135</v>
      </c>
      <c r="F544" s="52" t="s">
        <v>21957</v>
      </c>
      <c r="G544" s="52" t="s">
        <v>21334</v>
      </c>
    </row>
    <row r="545" spans="1:7" ht="14.4" x14ac:dyDescent="0.25">
      <c r="A545" s="51">
        <v>137372</v>
      </c>
      <c r="B545" s="52" t="s">
        <v>21335</v>
      </c>
      <c r="C545" s="52" t="s">
        <v>21336</v>
      </c>
      <c r="D545" s="51">
        <v>9040</v>
      </c>
      <c r="E545" s="52" t="s">
        <v>337</v>
      </c>
      <c r="F545" s="52" t="s">
        <v>21337</v>
      </c>
      <c r="G545" s="52" t="s">
        <v>21338</v>
      </c>
    </row>
    <row r="546" spans="1:7" ht="14.4" x14ac:dyDescent="0.25">
      <c r="A546" s="51">
        <v>137406</v>
      </c>
      <c r="B546" s="52" t="s">
        <v>21339</v>
      </c>
      <c r="C546" s="52" t="s">
        <v>2131</v>
      </c>
      <c r="D546" s="51">
        <v>3600</v>
      </c>
      <c r="E546" s="52" t="s">
        <v>96</v>
      </c>
      <c r="F546" s="52" t="s">
        <v>21340</v>
      </c>
      <c r="G546" s="52" t="s">
        <v>21341</v>
      </c>
    </row>
    <row r="547" spans="1:7" ht="14.4" x14ac:dyDescent="0.25">
      <c r="A547" s="51">
        <v>137687</v>
      </c>
      <c r="B547" s="52" t="s">
        <v>17521</v>
      </c>
      <c r="C547" s="52" t="s">
        <v>17522</v>
      </c>
      <c r="D547" s="51">
        <v>9770</v>
      </c>
      <c r="E547" s="52" t="s">
        <v>865</v>
      </c>
      <c r="F547" s="52" t="s">
        <v>17523</v>
      </c>
      <c r="G547" s="52" t="s">
        <v>17524</v>
      </c>
    </row>
    <row r="548" spans="1:7" ht="14.4" x14ac:dyDescent="0.25">
      <c r="A548" s="51">
        <v>137695</v>
      </c>
      <c r="B548" s="52" t="s">
        <v>17525</v>
      </c>
      <c r="C548" s="52" t="s">
        <v>17526</v>
      </c>
      <c r="D548" s="51">
        <v>9920</v>
      </c>
      <c r="E548" s="52" t="s">
        <v>853</v>
      </c>
      <c r="F548" s="52" t="s">
        <v>17527</v>
      </c>
      <c r="G548" s="52" t="s">
        <v>17528</v>
      </c>
    </row>
    <row r="549" spans="1:7" ht="14.4" x14ac:dyDescent="0.25">
      <c r="A549" s="51">
        <v>137703</v>
      </c>
      <c r="B549" s="52" t="s">
        <v>17529</v>
      </c>
      <c r="C549" s="52" t="s">
        <v>17530</v>
      </c>
      <c r="D549" s="51">
        <v>9800</v>
      </c>
      <c r="E549" s="52" t="s">
        <v>41</v>
      </c>
      <c r="F549" s="52" t="s">
        <v>17531</v>
      </c>
      <c r="G549" s="52" t="s">
        <v>17532</v>
      </c>
    </row>
    <row r="550" spans="1:7" ht="14.4" x14ac:dyDescent="0.25">
      <c r="A550" s="51">
        <v>137711</v>
      </c>
      <c r="B550" s="52" t="s">
        <v>21342</v>
      </c>
      <c r="C550" s="52" t="s">
        <v>21343</v>
      </c>
      <c r="D550" s="51">
        <v>9880</v>
      </c>
      <c r="E550" s="52" t="s">
        <v>376</v>
      </c>
      <c r="F550" s="52" t="s">
        <v>21344</v>
      </c>
      <c r="G550" s="52" t="s">
        <v>21345</v>
      </c>
    </row>
    <row r="551" spans="1:7" ht="14.4" x14ac:dyDescent="0.25">
      <c r="A551" s="51">
        <v>137729</v>
      </c>
      <c r="B551" s="52" t="s">
        <v>21346</v>
      </c>
      <c r="C551" s="52" t="s">
        <v>21347</v>
      </c>
      <c r="D551" s="51">
        <v>2870</v>
      </c>
      <c r="E551" s="52" t="s">
        <v>831</v>
      </c>
      <c r="F551" s="52" t="s">
        <v>21348</v>
      </c>
      <c r="G551" s="52" t="s">
        <v>21349</v>
      </c>
    </row>
    <row r="552" spans="1:7" ht="14.4" x14ac:dyDescent="0.25">
      <c r="A552" s="51">
        <v>137737</v>
      </c>
      <c r="B552" s="52" t="s">
        <v>21350</v>
      </c>
      <c r="C552" s="52" t="s">
        <v>21351</v>
      </c>
      <c r="D552" s="51">
        <v>3670</v>
      </c>
      <c r="E552" s="52" t="s">
        <v>817</v>
      </c>
      <c r="F552" s="52" t="s">
        <v>21352</v>
      </c>
      <c r="G552" s="52" t="s">
        <v>7571</v>
      </c>
    </row>
    <row r="553" spans="1:7" ht="14.4" x14ac:dyDescent="0.25">
      <c r="A553" s="51">
        <v>137745</v>
      </c>
      <c r="B553" s="52" t="s">
        <v>21353</v>
      </c>
      <c r="C553" s="52" t="s">
        <v>8546</v>
      </c>
      <c r="D553" s="51">
        <v>3910</v>
      </c>
      <c r="E553" s="52" t="s">
        <v>840</v>
      </c>
      <c r="F553" s="52" t="s">
        <v>7671</v>
      </c>
      <c r="G553" s="52" t="s">
        <v>7672</v>
      </c>
    </row>
    <row r="554" spans="1:7" ht="14.4" x14ac:dyDescent="0.25">
      <c r="A554" s="51">
        <v>137752</v>
      </c>
      <c r="B554" s="52" t="s">
        <v>17533</v>
      </c>
      <c r="C554" s="52" t="s">
        <v>17534</v>
      </c>
      <c r="D554" s="51">
        <v>9600</v>
      </c>
      <c r="E554" s="52" t="s">
        <v>341</v>
      </c>
      <c r="F554" s="52" t="s">
        <v>17535</v>
      </c>
      <c r="G554" s="52" t="s">
        <v>10903</v>
      </c>
    </row>
    <row r="555" spans="1:7" ht="14.4" x14ac:dyDescent="0.25">
      <c r="A555" s="51">
        <v>137869</v>
      </c>
      <c r="B555" s="52" t="s">
        <v>11739</v>
      </c>
      <c r="C555" s="52" t="s">
        <v>11740</v>
      </c>
      <c r="D555" s="51">
        <v>8200</v>
      </c>
      <c r="E555" s="52" t="s">
        <v>1401</v>
      </c>
      <c r="F555" s="52" t="s">
        <v>11741</v>
      </c>
      <c r="G555" s="52" t="s">
        <v>21354</v>
      </c>
    </row>
    <row r="556" spans="1:7" ht="14.4" x14ac:dyDescent="0.25">
      <c r="A556" s="51">
        <v>138016</v>
      </c>
      <c r="B556" s="52" t="s">
        <v>21355</v>
      </c>
      <c r="C556" s="52" t="s">
        <v>8621</v>
      </c>
      <c r="D556" s="51">
        <v>3960</v>
      </c>
      <c r="E556" s="52" t="s">
        <v>614</v>
      </c>
      <c r="F556" s="52" t="s">
        <v>7928</v>
      </c>
      <c r="G556" s="52" t="s">
        <v>21356</v>
      </c>
    </row>
    <row r="557" spans="1:7" ht="14.4" x14ac:dyDescent="0.25">
      <c r="A557" s="51">
        <v>138156</v>
      </c>
      <c r="B557" s="52" t="s">
        <v>17536</v>
      </c>
      <c r="C557" s="52" t="s">
        <v>17537</v>
      </c>
      <c r="D557" s="51">
        <v>8560</v>
      </c>
      <c r="E557" s="52" t="s">
        <v>209</v>
      </c>
      <c r="F557" s="52" t="s">
        <v>17538</v>
      </c>
      <c r="G557" s="52" t="s">
        <v>17539</v>
      </c>
    </row>
    <row r="558" spans="1:7" ht="14.4" x14ac:dyDescent="0.25">
      <c r="A558" s="51">
        <v>138164</v>
      </c>
      <c r="B558" s="52" t="s">
        <v>17540</v>
      </c>
      <c r="C558" s="52" t="s">
        <v>5412</v>
      </c>
      <c r="D558" s="51">
        <v>9300</v>
      </c>
      <c r="E558" s="52" t="s">
        <v>639</v>
      </c>
      <c r="F558" s="52" t="s">
        <v>8488</v>
      </c>
      <c r="G558" s="52" t="s">
        <v>17541</v>
      </c>
    </row>
    <row r="559" spans="1:7" ht="14.4" x14ac:dyDescent="0.25">
      <c r="A559" s="51">
        <v>138172</v>
      </c>
      <c r="B559" s="52" t="s">
        <v>21357</v>
      </c>
      <c r="C559" s="52" t="s">
        <v>1633</v>
      </c>
      <c r="D559" s="51">
        <v>9800</v>
      </c>
      <c r="E559" s="52" t="s">
        <v>41</v>
      </c>
      <c r="F559" s="52" t="s">
        <v>21358</v>
      </c>
      <c r="G559" s="52" t="s">
        <v>7571</v>
      </c>
    </row>
    <row r="560" spans="1:7" ht="14.4" x14ac:dyDescent="0.25">
      <c r="A560" s="51">
        <v>138181</v>
      </c>
      <c r="B560" s="52" t="s">
        <v>17542</v>
      </c>
      <c r="C560" s="52" t="s">
        <v>17543</v>
      </c>
      <c r="D560" s="51">
        <v>9900</v>
      </c>
      <c r="E560" s="52" t="s">
        <v>343</v>
      </c>
      <c r="F560" s="52" t="s">
        <v>17544</v>
      </c>
      <c r="G560" s="52" t="s">
        <v>14257</v>
      </c>
    </row>
    <row r="561" spans="1:7" ht="14.4" x14ac:dyDescent="0.25">
      <c r="A561" s="51">
        <v>138297</v>
      </c>
      <c r="B561" s="52" t="s">
        <v>17545</v>
      </c>
      <c r="C561" s="52" t="s">
        <v>17546</v>
      </c>
      <c r="D561" s="51">
        <v>3590</v>
      </c>
      <c r="E561" s="52" t="s">
        <v>74</v>
      </c>
      <c r="F561" s="52" t="s">
        <v>14270</v>
      </c>
      <c r="G561" s="52" t="s">
        <v>17547</v>
      </c>
    </row>
    <row r="562" spans="1:7" ht="14.4" x14ac:dyDescent="0.25">
      <c r="A562" s="51">
        <v>138636</v>
      </c>
      <c r="B562" s="52" t="s">
        <v>17548</v>
      </c>
      <c r="C562" s="52" t="s">
        <v>17549</v>
      </c>
      <c r="D562" s="51">
        <v>9870</v>
      </c>
      <c r="E562" s="52" t="s">
        <v>5686</v>
      </c>
      <c r="F562" s="52" t="s">
        <v>14263</v>
      </c>
      <c r="G562" s="52" t="s">
        <v>17156</v>
      </c>
    </row>
    <row r="563" spans="1:7" ht="14.4" x14ac:dyDescent="0.25">
      <c r="A563" s="51">
        <v>138917</v>
      </c>
      <c r="B563" s="52" t="s">
        <v>21359</v>
      </c>
      <c r="C563" s="52" t="s">
        <v>21360</v>
      </c>
      <c r="D563" s="51">
        <v>3370</v>
      </c>
      <c r="E563" s="52" t="s">
        <v>3735</v>
      </c>
      <c r="F563" s="52" t="s">
        <v>21361</v>
      </c>
      <c r="G563" s="52" t="s">
        <v>21362</v>
      </c>
    </row>
    <row r="564" spans="1:7" ht="14.4" x14ac:dyDescent="0.25">
      <c r="A564" s="51">
        <v>139741</v>
      </c>
      <c r="B564" s="52" t="s">
        <v>21363</v>
      </c>
      <c r="C564" s="52" t="s">
        <v>21364</v>
      </c>
      <c r="D564" s="51">
        <v>9000</v>
      </c>
      <c r="E564" s="52" t="s">
        <v>299</v>
      </c>
      <c r="F564" s="52" t="s">
        <v>5104</v>
      </c>
      <c r="G564" s="52" t="s">
        <v>21365</v>
      </c>
    </row>
    <row r="565" spans="1:7" ht="14.4" x14ac:dyDescent="0.25">
      <c r="A565" s="51">
        <v>143297</v>
      </c>
      <c r="B565" s="52" t="s">
        <v>21366</v>
      </c>
      <c r="C565" s="52" t="s">
        <v>21367</v>
      </c>
      <c r="D565" s="51">
        <v>9111</v>
      </c>
      <c r="E565" s="52" t="s">
        <v>3271</v>
      </c>
      <c r="F565" s="52" t="s">
        <v>21368</v>
      </c>
      <c r="G565" s="52" t="s">
        <v>21369</v>
      </c>
    </row>
    <row r="566" spans="1:7" ht="14.4" x14ac:dyDescent="0.25">
      <c r="A566" s="51">
        <v>143305</v>
      </c>
      <c r="B566" s="52" t="s">
        <v>21958</v>
      </c>
      <c r="C566" s="52" t="s">
        <v>21370</v>
      </c>
      <c r="D566" s="51">
        <v>2860</v>
      </c>
      <c r="E566" s="52" t="s">
        <v>120</v>
      </c>
      <c r="F566" s="52" t="s">
        <v>21371</v>
      </c>
      <c r="G566" s="52" t="s">
        <v>21372</v>
      </c>
    </row>
    <row r="567" spans="1:7" ht="14.4" x14ac:dyDescent="0.25">
      <c r="A567" s="51">
        <v>143396</v>
      </c>
      <c r="B567" s="52" t="s">
        <v>21959</v>
      </c>
      <c r="C567" s="52" t="s">
        <v>17129</v>
      </c>
      <c r="D567" s="51">
        <v>9800</v>
      </c>
      <c r="E567" s="52" t="s">
        <v>41</v>
      </c>
      <c r="F567" s="52" t="s">
        <v>21960</v>
      </c>
      <c r="G567" s="52" t="s">
        <v>17130</v>
      </c>
    </row>
    <row r="568" spans="1:7" ht="28.8" x14ac:dyDescent="0.25">
      <c r="A568" s="51">
        <v>143438</v>
      </c>
      <c r="B568" s="52" t="s">
        <v>21961</v>
      </c>
      <c r="C568" s="52" t="s">
        <v>6936</v>
      </c>
      <c r="D568" s="51">
        <v>8020</v>
      </c>
      <c r="E568" s="52" t="s">
        <v>314</v>
      </c>
      <c r="F568" s="52" t="s">
        <v>7571</v>
      </c>
      <c r="G568" s="52" t="s">
        <v>7571</v>
      </c>
    </row>
    <row r="569" spans="1:7" ht="14.4" x14ac:dyDescent="0.25">
      <c r="A569" s="51">
        <v>143446</v>
      </c>
      <c r="B569" s="52" t="s">
        <v>21962</v>
      </c>
      <c r="C569" s="52" t="s">
        <v>21309</v>
      </c>
      <c r="D569" s="51">
        <v>1000</v>
      </c>
      <c r="E569" s="52" t="s">
        <v>890</v>
      </c>
      <c r="F569" s="52" t="s">
        <v>7571</v>
      </c>
      <c r="G569" s="52" t="s">
        <v>7571</v>
      </c>
    </row>
    <row r="570" spans="1:7" ht="14.4" x14ac:dyDescent="0.25">
      <c r="A570" s="51">
        <v>143453</v>
      </c>
      <c r="B570" s="52" t="s">
        <v>21963</v>
      </c>
      <c r="C570" s="52" t="s">
        <v>21964</v>
      </c>
      <c r="D570" s="51">
        <v>2140</v>
      </c>
      <c r="E570" s="52" t="s">
        <v>1037</v>
      </c>
      <c r="F570" s="52" t="s">
        <v>7571</v>
      </c>
      <c r="G570" s="52" t="s">
        <v>7571</v>
      </c>
    </row>
    <row r="571" spans="1:7" ht="14.4" x14ac:dyDescent="0.25">
      <c r="A571" s="51">
        <v>143461</v>
      </c>
      <c r="B571" s="52" t="s">
        <v>21965</v>
      </c>
      <c r="C571" s="52" t="s">
        <v>21966</v>
      </c>
      <c r="D571" s="51">
        <v>1050</v>
      </c>
      <c r="E571" s="52" t="s">
        <v>902</v>
      </c>
      <c r="F571" s="52" t="s">
        <v>7571</v>
      </c>
      <c r="G571" s="52" t="s">
        <v>7571</v>
      </c>
    </row>
    <row r="572" spans="1:7" ht="14.4" x14ac:dyDescent="0.25">
      <c r="A572" s="51">
        <v>143495</v>
      </c>
      <c r="B572" s="52" t="s">
        <v>21967</v>
      </c>
      <c r="C572" s="52" t="s">
        <v>8558</v>
      </c>
      <c r="D572" s="51">
        <v>2600</v>
      </c>
      <c r="E572" s="52" t="s">
        <v>414</v>
      </c>
      <c r="F572" s="52" t="s">
        <v>7571</v>
      </c>
      <c r="G572" s="52" t="s">
        <v>7571</v>
      </c>
    </row>
    <row r="573" spans="1:7" ht="14.4" x14ac:dyDescent="0.25">
      <c r="A573" s="51">
        <v>143503</v>
      </c>
      <c r="B573" s="52" t="s">
        <v>21968</v>
      </c>
      <c r="C573" s="52" t="s">
        <v>21969</v>
      </c>
      <c r="D573" s="51">
        <v>3510</v>
      </c>
      <c r="E573" s="52" t="s">
        <v>3803</v>
      </c>
      <c r="F573" s="52" t="s">
        <v>21970</v>
      </c>
      <c r="G573" s="52" t="s">
        <v>21971</v>
      </c>
    </row>
    <row r="574" spans="1:7" ht="14.4" x14ac:dyDescent="0.25">
      <c r="A574" s="51">
        <v>143751</v>
      </c>
      <c r="B574" s="52" t="s">
        <v>21972</v>
      </c>
      <c r="C574" s="52" t="s">
        <v>21973</v>
      </c>
      <c r="D574" s="51">
        <v>2440</v>
      </c>
      <c r="E574" s="52" t="s">
        <v>122</v>
      </c>
      <c r="F574" s="52" t="s">
        <v>21974</v>
      </c>
      <c r="G574" s="52" t="s">
        <v>21975</v>
      </c>
    </row>
    <row r="575" spans="1:7" ht="14.4" x14ac:dyDescent="0.25">
      <c r="A575" s="51">
        <v>143792</v>
      </c>
      <c r="B575" s="52" t="s">
        <v>21976</v>
      </c>
      <c r="C575" s="52" t="s">
        <v>21977</v>
      </c>
      <c r="D575" s="51">
        <v>2230</v>
      </c>
      <c r="E575" s="52" t="s">
        <v>1209</v>
      </c>
      <c r="F575" s="52" t="s">
        <v>21978</v>
      </c>
      <c r="G575" s="52" t="s">
        <v>21979</v>
      </c>
    </row>
    <row r="576" spans="1:7" ht="14.4" x14ac:dyDescent="0.25">
      <c r="A576" s="51">
        <v>143859</v>
      </c>
      <c r="B576" s="52" t="s">
        <v>21980</v>
      </c>
      <c r="C576" s="52" t="s">
        <v>21981</v>
      </c>
      <c r="D576" s="51">
        <v>3800</v>
      </c>
      <c r="E576" s="52" t="s">
        <v>241</v>
      </c>
      <c r="F576" s="52" t="s">
        <v>21982</v>
      </c>
      <c r="G576" s="52" t="s">
        <v>21983</v>
      </c>
    </row>
    <row r="577" spans="1:7" ht="14.4" x14ac:dyDescent="0.25">
      <c r="A577" s="51">
        <v>143917</v>
      </c>
      <c r="B577" s="52" t="s">
        <v>21984</v>
      </c>
      <c r="C577" s="52" t="s">
        <v>21985</v>
      </c>
      <c r="D577" s="51">
        <v>2300</v>
      </c>
      <c r="E577" s="52" t="s">
        <v>148</v>
      </c>
      <c r="F577" s="52" t="s">
        <v>20015</v>
      </c>
      <c r="G577" s="52" t="s">
        <v>20016</v>
      </c>
    </row>
    <row r="578" spans="1:7" ht="14.4" x14ac:dyDescent="0.25">
      <c r="A578" s="51">
        <v>144006</v>
      </c>
      <c r="B578" s="52" t="s">
        <v>21986</v>
      </c>
      <c r="C578" s="52" t="s">
        <v>21987</v>
      </c>
      <c r="D578" s="51">
        <v>3520</v>
      </c>
      <c r="E578" s="52" t="s">
        <v>12</v>
      </c>
      <c r="F578" s="52" t="s">
        <v>7571</v>
      </c>
      <c r="G578" s="52" t="s">
        <v>7571</v>
      </c>
    </row>
    <row r="579" spans="1:7" ht="14.4" x14ac:dyDescent="0.25">
      <c r="A579" s="51">
        <v>960021</v>
      </c>
      <c r="B579" s="52" t="s">
        <v>17550</v>
      </c>
      <c r="C579" s="52" t="s">
        <v>17551</v>
      </c>
      <c r="D579" s="51">
        <v>9400</v>
      </c>
      <c r="E579" s="52" t="s">
        <v>1623</v>
      </c>
      <c r="F579" s="52" t="s">
        <v>13069</v>
      </c>
      <c r="G579" s="52" t="s">
        <v>17552</v>
      </c>
    </row>
    <row r="580" spans="1:7" ht="14.4" x14ac:dyDescent="0.25">
      <c r="A580" s="51">
        <v>960054</v>
      </c>
      <c r="B580" s="52" t="s">
        <v>21988</v>
      </c>
      <c r="C580" s="52" t="s">
        <v>21267</v>
      </c>
      <c r="D580" s="51">
        <v>2018</v>
      </c>
      <c r="E580" s="52" t="s">
        <v>534</v>
      </c>
      <c r="F580" s="52" t="s">
        <v>21373</v>
      </c>
      <c r="G580" s="52" t="s">
        <v>7571</v>
      </c>
    </row>
    <row r="581" spans="1:7" ht="28.8" x14ac:dyDescent="0.25">
      <c r="A581" s="51">
        <v>960062</v>
      </c>
      <c r="B581" s="52" t="s">
        <v>17553</v>
      </c>
      <c r="C581" s="52" t="s">
        <v>17554</v>
      </c>
      <c r="D581" s="51">
        <v>3010</v>
      </c>
      <c r="E581" s="52" t="s">
        <v>1216</v>
      </c>
      <c r="F581" s="52" t="s">
        <v>17555</v>
      </c>
      <c r="G581" s="52" t="s">
        <v>7571</v>
      </c>
    </row>
    <row r="582" spans="1:7" ht="14.4" x14ac:dyDescent="0.25">
      <c r="A582" s="51">
        <v>960071</v>
      </c>
      <c r="B582" s="52" t="s">
        <v>21374</v>
      </c>
      <c r="C582" s="52" t="s">
        <v>21375</v>
      </c>
      <c r="D582" s="51">
        <v>8200</v>
      </c>
      <c r="E582" s="52" t="s">
        <v>1401</v>
      </c>
      <c r="F582" s="52" t="s">
        <v>7571</v>
      </c>
      <c r="G582" s="52" t="s">
        <v>21376</v>
      </c>
    </row>
    <row r="583" spans="1:7" ht="14.4" x14ac:dyDescent="0.25">
      <c r="A583" s="51">
        <v>960088</v>
      </c>
      <c r="B583" s="52" t="s">
        <v>17556</v>
      </c>
      <c r="C583" s="52" t="s">
        <v>17557</v>
      </c>
      <c r="D583" s="51">
        <v>9000</v>
      </c>
      <c r="E583" s="52" t="s">
        <v>299</v>
      </c>
      <c r="F583" s="52" t="s">
        <v>21989</v>
      </c>
      <c r="G583" s="52" t="s">
        <v>17558</v>
      </c>
    </row>
    <row r="584" spans="1:7" ht="14.4" x14ac:dyDescent="0.25">
      <c r="A584" s="51">
        <v>960096</v>
      </c>
      <c r="B584" s="52" t="s">
        <v>17559</v>
      </c>
      <c r="C584" s="52" t="s">
        <v>8653</v>
      </c>
      <c r="D584" s="51">
        <v>3500</v>
      </c>
      <c r="E584" s="52" t="s">
        <v>92</v>
      </c>
      <c r="F584" s="52" t="s">
        <v>21990</v>
      </c>
      <c r="G584" s="52" t="s">
        <v>21991</v>
      </c>
    </row>
    <row r="585" spans="1:7" ht="14.4" x14ac:dyDescent="0.25">
      <c r="A585" s="51">
        <v>960104</v>
      </c>
      <c r="B585" s="52" t="s">
        <v>21377</v>
      </c>
      <c r="C585" s="52" t="s">
        <v>20490</v>
      </c>
      <c r="D585" s="51">
        <v>1000</v>
      </c>
      <c r="E585" s="52" t="s">
        <v>890</v>
      </c>
      <c r="F585" s="52" t="s">
        <v>21378</v>
      </c>
      <c r="G585" s="52" t="s">
        <v>21379</v>
      </c>
    </row>
    <row r="586" spans="1:7" ht="14.4" x14ac:dyDescent="0.25">
      <c r="A586" s="51">
        <v>960112</v>
      </c>
      <c r="B586" s="52" t="s">
        <v>21380</v>
      </c>
      <c r="C586" s="52" t="s">
        <v>17135</v>
      </c>
      <c r="D586" s="51">
        <v>1000</v>
      </c>
      <c r="E586" s="52" t="s">
        <v>890</v>
      </c>
      <c r="F586" s="52" t="s">
        <v>7571</v>
      </c>
      <c r="G586" s="52" t="s">
        <v>7571</v>
      </c>
    </row>
    <row r="587" spans="1:7" ht="14.4" x14ac:dyDescent="0.25">
      <c r="A587" s="51">
        <v>960121</v>
      </c>
      <c r="B587" s="52" t="s">
        <v>21381</v>
      </c>
      <c r="C587" s="52" t="s">
        <v>17135</v>
      </c>
      <c r="D587" s="51">
        <v>1000</v>
      </c>
      <c r="E587" s="52" t="s">
        <v>890</v>
      </c>
      <c r="F587" s="52" t="s">
        <v>7571</v>
      </c>
      <c r="G587" s="52" t="s">
        <v>7571</v>
      </c>
    </row>
    <row r="588" spans="1:7" ht="14.4" x14ac:dyDescent="0.25">
      <c r="A588" s="51">
        <v>960138</v>
      </c>
      <c r="B588" s="52" t="s">
        <v>17560</v>
      </c>
      <c r="C588" s="52" t="s">
        <v>17561</v>
      </c>
      <c r="D588" s="51">
        <v>1000</v>
      </c>
      <c r="E588" s="52" t="s">
        <v>890</v>
      </c>
      <c r="F588" s="52" t="s">
        <v>17562</v>
      </c>
      <c r="G588" s="52" t="s">
        <v>17563</v>
      </c>
    </row>
    <row r="589" spans="1:7" ht="14.4" x14ac:dyDescent="0.25">
      <c r="A589" s="51">
        <v>960146</v>
      </c>
      <c r="B589" s="52" t="s">
        <v>17564</v>
      </c>
      <c r="C589" s="52" t="s">
        <v>17565</v>
      </c>
      <c r="D589" s="51">
        <v>1210</v>
      </c>
      <c r="E589" s="52" t="s">
        <v>1833</v>
      </c>
      <c r="F589" s="52" t="s">
        <v>17566</v>
      </c>
      <c r="G589" s="52" t="s">
        <v>9040</v>
      </c>
    </row>
    <row r="590" spans="1:7" ht="14.4" x14ac:dyDescent="0.25">
      <c r="A590" s="51">
        <v>960153</v>
      </c>
      <c r="B590" s="52" t="s">
        <v>17567</v>
      </c>
      <c r="C590" s="52" t="s">
        <v>17568</v>
      </c>
      <c r="D590" s="51">
        <v>1070</v>
      </c>
      <c r="E590" s="52" t="s">
        <v>133</v>
      </c>
      <c r="F590" s="52" t="s">
        <v>17569</v>
      </c>
      <c r="G590" s="52" t="s">
        <v>17570</v>
      </c>
    </row>
    <row r="591" spans="1:7" ht="14.4" x14ac:dyDescent="0.25">
      <c r="A591" s="51">
        <v>960161</v>
      </c>
      <c r="B591" s="52" t="s">
        <v>17571</v>
      </c>
      <c r="C591" s="52" t="s">
        <v>17572</v>
      </c>
      <c r="D591" s="51">
        <v>1081</v>
      </c>
      <c r="E591" s="52" t="s">
        <v>779</v>
      </c>
      <c r="F591" s="52" t="s">
        <v>17573</v>
      </c>
      <c r="G591" s="52" t="s">
        <v>7571</v>
      </c>
    </row>
    <row r="592" spans="1:7" ht="14.4" x14ac:dyDescent="0.25">
      <c r="A592" s="51">
        <v>960179</v>
      </c>
      <c r="B592" s="52" t="s">
        <v>17574</v>
      </c>
      <c r="C592" s="52" t="s">
        <v>17575</v>
      </c>
      <c r="D592" s="51">
        <v>1082</v>
      </c>
      <c r="E592" s="52" t="s">
        <v>916</v>
      </c>
      <c r="F592" s="52" t="s">
        <v>17576</v>
      </c>
      <c r="G592" s="52" t="s">
        <v>7571</v>
      </c>
    </row>
    <row r="593" spans="1:7" ht="14.4" x14ac:dyDescent="0.25">
      <c r="A593" s="51">
        <v>960187</v>
      </c>
      <c r="B593" s="52" t="s">
        <v>17577</v>
      </c>
      <c r="C593" s="52" t="s">
        <v>17578</v>
      </c>
      <c r="D593" s="51">
        <v>1080</v>
      </c>
      <c r="E593" s="52" t="s">
        <v>146</v>
      </c>
      <c r="F593" s="52" t="s">
        <v>17579</v>
      </c>
      <c r="G593" s="52" t="s">
        <v>17580</v>
      </c>
    </row>
    <row r="594" spans="1:7" ht="14.4" x14ac:dyDescent="0.25">
      <c r="A594" s="51">
        <v>960195</v>
      </c>
      <c r="B594" s="52" t="s">
        <v>17581</v>
      </c>
      <c r="C594" s="52" t="s">
        <v>17582</v>
      </c>
      <c r="D594" s="51">
        <v>1090</v>
      </c>
      <c r="E594" s="52" t="s">
        <v>250</v>
      </c>
      <c r="F594" s="52" t="s">
        <v>17583</v>
      </c>
      <c r="G594" s="52" t="s">
        <v>7571</v>
      </c>
    </row>
    <row r="595" spans="1:7" ht="14.4" x14ac:dyDescent="0.25">
      <c r="A595" s="51">
        <v>960203</v>
      </c>
      <c r="B595" s="52" t="s">
        <v>17584</v>
      </c>
      <c r="C595" s="52" t="s">
        <v>17585</v>
      </c>
      <c r="D595" s="51">
        <v>1140</v>
      </c>
      <c r="E595" s="52" t="s">
        <v>923</v>
      </c>
      <c r="F595" s="52" t="s">
        <v>17586</v>
      </c>
      <c r="G595" s="52" t="s">
        <v>7571</v>
      </c>
    </row>
    <row r="596" spans="1:7" ht="14.4" x14ac:dyDescent="0.25">
      <c r="A596" s="51">
        <v>960211</v>
      </c>
      <c r="B596" s="52" t="s">
        <v>17587</v>
      </c>
      <c r="C596" s="52" t="s">
        <v>17588</v>
      </c>
      <c r="D596" s="51">
        <v>1150</v>
      </c>
      <c r="E596" s="52" t="s">
        <v>197</v>
      </c>
      <c r="F596" s="52" t="s">
        <v>17589</v>
      </c>
      <c r="G596" s="52" t="s">
        <v>7571</v>
      </c>
    </row>
    <row r="597" spans="1:7" ht="14.4" x14ac:dyDescent="0.25">
      <c r="A597" s="51">
        <v>960229</v>
      </c>
      <c r="B597" s="52" t="s">
        <v>17590</v>
      </c>
      <c r="C597" s="52" t="s">
        <v>17591</v>
      </c>
      <c r="D597" s="51">
        <v>1190</v>
      </c>
      <c r="E597" s="52" t="s">
        <v>1969</v>
      </c>
      <c r="F597" s="52" t="s">
        <v>17592</v>
      </c>
      <c r="G597" s="52" t="s">
        <v>7571</v>
      </c>
    </row>
    <row r="598" spans="1:7" ht="14.4" x14ac:dyDescent="0.25">
      <c r="A598" s="51">
        <v>960237</v>
      </c>
      <c r="B598" s="52" t="s">
        <v>17593</v>
      </c>
      <c r="C598" s="52" t="s">
        <v>17594</v>
      </c>
      <c r="D598" s="51">
        <v>1200</v>
      </c>
      <c r="E598" s="52" t="s">
        <v>441</v>
      </c>
      <c r="F598" s="52" t="s">
        <v>17595</v>
      </c>
      <c r="G598" s="52" t="s">
        <v>7571</v>
      </c>
    </row>
    <row r="599" spans="1:7" ht="14.4" x14ac:dyDescent="0.25">
      <c r="A599" s="51">
        <v>960245</v>
      </c>
      <c r="B599" s="52" t="s">
        <v>21382</v>
      </c>
      <c r="C599" s="52" t="s">
        <v>21383</v>
      </c>
      <c r="D599" s="51">
        <v>1500</v>
      </c>
      <c r="E599" s="52" t="s">
        <v>445</v>
      </c>
      <c r="F599" s="52" t="s">
        <v>21384</v>
      </c>
      <c r="G599" s="52" t="s">
        <v>21385</v>
      </c>
    </row>
    <row r="600" spans="1:7" ht="14.4" x14ac:dyDescent="0.25">
      <c r="A600" s="51">
        <v>960252</v>
      </c>
      <c r="B600" s="52" t="s">
        <v>17596</v>
      </c>
      <c r="C600" s="52" t="s">
        <v>17597</v>
      </c>
      <c r="D600" s="51">
        <v>1540</v>
      </c>
      <c r="E600" s="52" t="s">
        <v>945</v>
      </c>
      <c r="F600" s="52" t="s">
        <v>17598</v>
      </c>
      <c r="G600" s="52" t="s">
        <v>17599</v>
      </c>
    </row>
    <row r="601" spans="1:7" ht="14.4" x14ac:dyDescent="0.25">
      <c r="A601" s="51">
        <v>960261</v>
      </c>
      <c r="B601" s="52" t="s">
        <v>17600</v>
      </c>
      <c r="C601" s="52" t="s">
        <v>17601</v>
      </c>
      <c r="D601" s="51">
        <v>1570</v>
      </c>
      <c r="E601" s="52" t="s">
        <v>6861</v>
      </c>
      <c r="F601" s="52" t="s">
        <v>17602</v>
      </c>
      <c r="G601" s="52" t="s">
        <v>17603</v>
      </c>
    </row>
    <row r="602" spans="1:7" ht="14.4" x14ac:dyDescent="0.25">
      <c r="A602" s="51">
        <v>960278</v>
      </c>
      <c r="B602" s="52" t="s">
        <v>17604</v>
      </c>
      <c r="C602" s="52" t="s">
        <v>17605</v>
      </c>
      <c r="D602" s="51">
        <v>1547</v>
      </c>
      <c r="E602" s="52" t="s">
        <v>2016</v>
      </c>
      <c r="F602" s="52" t="s">
        <v>17606</v>
      </c>
      <c r="G602" s="52" t="s">
        <v>17607</v>
      </c>
    </row>
    <row r="603" spans="1:7" ht="14.4" x14ac:dyDescent="0.25">
      <c r="A603" s="51">
        <v>960286</v>
      </c>
      <c r="B603" s="52" t="s">
        <v>17608</v>
      </c>
      <c r="C603" s="52" t="s">
        <v>17609</v>
      </c>
      <c r="D603" s="51">
        <v>1600</v>
      </c>
      <c r="E603" s="52" t="s">
        <v>252</v>
      </c>
      <c r="F603" s="52" t="s">
        <v>17610</v>
      </c>
      <c r="G603" s="52" t="s">
        <v>7571</v>
      </c>
    </row>
    <row r="604" spans="1:7" ht="14.4" x14ac:dyDescent="0.25">
      <c r="A604" s="51">
        <v>960294</v>
      </c>
      <c r="B604" s="52" t="s">
        <v>17611</v>
      </c>
      <c r="C604" s="52" t="s">
        <v>17612</v>
      </c>
      <c r="D604" s="51">
        <v>1620</v>
      </c>
      <c r="E604" s="52" t="s">
        <v>774</v>
      </c>
      <c r="F604" s="52" t="s">
        <v>17613</v>
      </c>
      <c r="G604" s="52" t="s">
        <v>17614</v>
      </c>
    </row>
    <row r="605" spans="1:7" ht="14.4" x14ac:dyDescent="0.25">
      <c r="A605" s="51">
        <v>960302</v>
      </c>
      <c r="B605" s="52" t="s">
        <v>17615</v>
      </c>
      <c r="C605" s="52" t="s">
        <v>17616</v>
      </c>
      <c r="D605" s="51">
        <v>1630</v>
      </c>
      <c r="E605" s="52" t="s">
        <v>28</v>
      </c>
      <c r="F605" s="52" t="s">
        <v>17617</v>
      </c>
      <c r="G605" s="52" t="s">
        <v>17618</v>
      </c>
    </row>
    <row r="606" spans="1:7" ht="14.4" x14ac:dyDescent="0.25">
      <c r="A606" s="51">
        <v>960311</v>
      </c>
      <c r="B606" s="52" t="s">
        <v>17619</v>
      </c>
      <c r="C606" s="52" t="s">
        <v>17620</v>
      </c>
      <c r="D606" s="51">
        <v>1640</v>
      </c>
      <c r="E606" s="52" t="s">
        <v>2040</v>
      </c>
      <c r="F606" s="52" t="s">
        <v>17621</v>
      </c>
      <c r="G606" s="52" t="s">
        <v>7571</v>
      </c>
    </row>
    <row r="607" spans="1:7" ht="14.4" x14ac:dyDescent="0.25">
      <c r="A607" s="51">
        <v>960328</v>
      </c>
      <c r="B607" s="52" t="s">
        <v>17622</v>
      </c>
      <c r="C607" s="52" t="s">
        <v>17623</v>
      </c>
      <c r="D607" s="51">
        <v>1652</v>
      </c>
      <c r="E607" s="52" t="s">
        <v>448</v>
      </c>
      <c r="F607" s="52" t="s">
        <v>17624</v>
      </c>
      <c r="G607" s="52" t="s">
        <v>7571</v>
      </c>
    </row>
    <row r="608" spans="1:7" ht="14.4" x14ac:dyDescent="0.25">
      <c r="A608" s="51">
        <v>960336</v>
      </c>
      <c r="B608" s="52" t="s">
        <v>21386</v>
      </c>
      <c r="C608" s="52" t="s">
        <v>21387</v>
      </c>
      <c r="D608" s="51">
        <v>1670</v>
      </c>
      <c r="E608" s="52" t="s">
        <v>2060</v>
      </c>
      <c r="F608" s="52" t="s">
        <v>7571</v>
      </c>
      <c r="G608" s="52" t="s">
        <v>7571</v>
      </c>
    </row>
    <row r="609" spans="1:7" ht="14.4" x14ac:dyDescent="0.25">
      <c r="A609" s="51">
        <v>960344</v>
      </c>
      <c r="B609" s="52" t="s">
        <v>17625</v>
      </c>
      <c r="C609" s="52" t="s">
        <v>17626</v>
      </c>
      <c r="D609" s="51">
        <v>1750</v>
      </c>
      <c r="E609" s="52" t="s">
        <v>951</v>
      </c>
      <c r="F609" s="52" t="s">
        <v>17627</v>
      </c>
      <c r="G609" s="52" t="s">
        <v>7571</v>
      </c>
    </row>
    <row r="610" spans="1:7" ht="14.4" x14ac:dyDescent="0.25">
      <c r="A610" s="51">
        <v>960351</v>
      </c>
      <c r="B610" s="52" t="s">
        <v>17628</v>
      </c>
      <c r="C610" s="52" t="s">
        <v>17629</v>
      </c>
      <c r="D610" s="51">
        <v>1755</v>
      </c>
      <c r="E610" s="52" t="s">
        <v>2082</v>
      </c>
      <c r="F610" s="52" t="s">
        <v>17630</v>
      </c>
      <c r="G610" s="52" t="s">
        <v>17631</v>
      </c>
    </row>
    <row r="611" spans="1:7" ht="14.4" x14ac:dyDescent="0.25">
      <c r="A611" s="51">
        <v>960369</v>
      </c>
      <c r="B611" s="52" t="s">
        <v>17632</v>
      </c>
      <c r="C611" s="52" t="s">
        <v>17633</v>
      </c>
      <c r="D611" s="51">
        <v>1730</v>
      </c>
      <c r="E611" s="52" t="s">
        <v>954</v>
      </c>
      <c r="F611" s="52" t="s">
        <v>17634</v>
      </c>
      <c r="G611" s="52" t="s">
        <v>7571</v>
      </c>
    </row>
    <row r="612" spans="1:7" ht="14.4" x14ac:dyDescent="0.25">
      <c r="A612" s="51">
        <v>960377</v>
      </c>
      <c r="B612" s="52" t="s">
        <v>17635</v>
      </c>
      <c r="C612" s="52" t="s">
        <v>17633</v>
      </c>
      <c r="D612" s="51">
        <v>1700</v>
      </c>
      <c r="E612" s="52" t="s">
        <v>3</v>
      </c>
      <c r="F612" s="52" t="s">
        <v>17636</v>
      </c>
      <c r="G612" s="52" t="s">
        <v>7571</v>
      </c>
    </row>
    <row r="613" spans="1:7" ht="14.4" x14ac:dyDescent="0.25">
      <c r="A613" s="51">
        <v>960385</v>
      </c>
      <c r="B613" s="52" t="s">
        <v>17637</v>
      </c>
      <c r="C613" s="52" t="s">
        <v>17638</v>
      </c>
      <c r="D613" s="51">
        <v>1740</v>
      </c>
      <c r="E613" s="52" t="s">
        <v>960</v>
      </c>
      <c r="F613" s="52" t="s">
        <v>17639</v>
      </c>
      <c r="G613" s="52" t="s">
        <v>17640</v>
      </c>
    </row>
    <row r="614" spans="1:7" ht="14.4" x14ac:dyDescent="0.25">
      <c r="A614" s="51">
        <v>960393</v>
      </c>
      <c r="B614" s="52" t="s">
        <v>17641</v>
      </c>
      <c r="C614" s="52" t="s">
        <v>17642</v>
      </c>
      <c r="D614" s="51">
        <v>1760</v>
      </c>
      <c r="E614" s="52" t="s">
        <v>248</v>
      </c>
      <c r="F614" s="52" t="s">
        <v>17643</v>
      </c>
      <c r="G614" s="52" t="s">
        <v>17644</v>
      </c>
    </row>
    <row r="615" spans="1:7" ht="14.4" x14ac:dyDescent="0.25">
      <c r="A615" s="51">
        <v>960401</v>
      </c>
      <c r="B615" s="52" t="s">
        <v>17645</v>
      </c>
      <c r="C615" s="52" t="s">
        <v>8634</v>
      </c>
      <c r="D615" s="51">
        <v>1770</v>
      </c>
      <c r="E615" s="52" t="s">
        <v>308</v>
      </c>
      <c r="F615" s="52" t="s">
        <v>17646</v>
      </c>
      <c r="G615" s="52" t="s">
        <v>7571</v>
      </c>
    </row>
    <row r="616" spans="1:7" ht="14.4" x14ac:dyDescent="0.25">
      <c r="A616" s="51">
        <v>960427</v>
      </c>
      <c r="B616" s="52" t="s">
        <v>17647</v>
      </c>
      <c r="C616" s="52" t="s">
        <v>17648</v>
      </c>
      <c r="D616" s="51">
        <v>1800</v>
      </c>
      <c r="E616" s="52" t="s">
        <v>457</v>
      </c>
      <c r="F616" s="52" t="s">
        <v>17649</v>
      </c>
      <c r="G616" s="52" t="s">
        <v>7571</v>
      </c>
    </row>
    <row r="617" spans="1:7" ht="14.4" x14ac:dyDescent="0.25">
      <c r="A617" s="51">
        <v>960435</v>
      </c>
      <c r="B617" s="52" t="s">
        <v>17650</v>
      </c>
      <c r="C617" s="52" t="s">
        <v>17651</v>
      </c>
      <c r="D617" s="51">
        <v>1780</v>
      </c>
      <c r="E617" s="52" t="s">
        <v>131</v>
      </c>
      <c r="F617" s="52" t="s">
        <v>17652</v>
      </c>
      <c r="G617" s="52" t="s">
        <v>17653</v>
      </c>
    </row>
    <row r="618" spans="1:7" ht="14.4" x14ac:dyDescent="0.25">
      <c r="A618" s="51">
        <v>960443</v>
      </c>
      <c r="B618" s="52" t="s">
        <v>17654</v>
      </c>
      <c r="C618" s="52" t="s">
        <v>17655</v>
      </c>
      <c r="D618" s="51">
        <v>1830</v>
      </c>
      <c r="E618" s="52" t="s">
        <v>970</v>
      </c>
      <c r="F618" s="52" t="s">
        <v>7571</v>
      </c>
      <c r="G618" s="52" t="s">
        <v>7571</v>
      </c>
    </row>
    <row r="619" spans="1:7" ht="14.4" x14ac:dyDescent="0.25">
      <c r="A619" s="51">
        <v>960451</v>
      </c>
      <c r="B619" s="52" t="s">
        <v>17656</v>
      </c>
      <c r="C619" s="52" t="s">
        <v>17657</v>
      </c>
      <c r="D619" s="51">
        <v>1850</v>
      </c>
      <c r="E619" s="52" t="s">
        <v>22</v>
      </c>
      <c r="F619" s="52" t="s">
        <v>17658</v>
      </c>
      <c r="G619" s="52" t="s">
        <v>17659</v>
      </c>
    </row>
    <row r="620" spans="1:7" ht="14.4" x14ac:dyDescent="0.25">
      <c r="A620" s="51">
        <v>960468</v>
      </c>
      <c r="B620" s="52" t="s">
        <v>17660</v>
      </c>
      <c r="C620" s="52" t="s">
        <v>17661</v>
      </c>
      <c r="D620" s="51">
        <v>1861</v>
      </c>
      <c r="E620" s="52" t="s">
        <v>447</v>
      </c>
      <c r="F620" s="52" t="s">
        <v>17662</v>
      </c>
      <c r="G620" s="52" t="s">
        <v>17663</v>
      </c>
    </row>
    <row r="621" spans="1:7" ht="14.4" x14ac:dyDescent="0.25">
      <c r="A621" s="51">
        <v>960476</v>
      </c>
      <c r="B621" s="52" t="s">
        <v>17664</v>
      </c>
      <c r="C621" s="52" t="s">
        <v>3433</v>
      </c>
      <c r="D621" s="51">
        <v>1785</v>
      </c>
      <c r="E621" s="52" t="s">
        <v>190</v>
      </c>
      <c r="F621" s="52" t="s">
        <v>17665</v>
      </c>
      <c r="G621" s="52" t="s">
        <v>17666</v>
      </c>
    </row>
    <row r="622" spans="1:7" ht="14.4" x14ac:dyDescent="0.25">
      <c r="A622" s="51">
        <v>960484</v>
      </c>
      <c r="B622" s="52" t="s">
        <v>17667</v>
      </c>
      <c r="C622" s="52" t="s">
        <v>17668</v>
      </c>
      <c r="D622" s="51">
        <v>1745</v>
      </c>
      <c r="E622" s="52" t="s">
        <v>310</v>
      </c>
      <c r="F622" s="52" t="s">
        <v>17669</v>
      </c>
      <c r="G622" s="52" t="s">
        <v>17670</v>
      </c>
    </row>
    <row r="623" spans="1:7" ht="14.4" x14ac:dyDescent="0.25">
      <c r="A623" s="51">
        <v>960492</v>
      </c>
      <c r="B623" s="52" t="s">
        <v>17671</v>
      </c>
      <c r="C623" s="52" t="s">
        <v>17672</v>
      </c>
      <c r="D623" s="51">
        <v>3090</v>
      </c>
      <c r="E623" s="52" t="s">
        <v>983</v>
      </c>
      <c r="F623" s="52" t="s">
        <v>17673</v>
      </c>
      <c r="G623" s="52" t="s">
        <v>17674</v>
      </c>
    </row>
    <row r="624" spans="1:7" ht="14.4" x14ac:dyDescent="0.25">
      <c r="A624" s="51">
        <v>960501</v>
      </c>
      <c r="B624" s="52" t="s">
        <v>17675</v>
      </c>
      <c r="C624" s="52" t="s">
        <v>17676</v>
      </c>
      <c r="D624" s="51">
        <v>1930</v>
      </c>
      <c r="E624" s="52" t="s">
        <v>34</v>
      </c>
      <c r="F624" s="52" t="s">
        <v>17677</v>
      </c>
      <c r="G624" s="52" t="s">
        <v>17678</v>
      </c>
    </row>
    <row r="625" spans="1:7" ht="14.4" x14ac:dyDescent="0.25">
      <c r="A625" s="51">
        <v>960518</v>
      </c>
      <c r="B625" s="52" t="s">
        <v>17679</v>
      </c>
      <c r="C625" s="52" t="s">
        <v>17680</v>
      </c>
      <c r="D625" s="51">
        <v>1950</v>
      </c>
      <c r="E625" s="52" t="s">
        <v>2263</v>
      </c>
      <c r="F625" s="52" t="s">
        <v>17681</v>
      </c>
      <c r="G625" s="52" t="s">
        <v>17682</v>
      </c>
    </row>
    <row r="626" spans="1:7" ht="14.4" x14ac:dyDescent="0.25">
      <c r="A626" s="51">
        <v>960526</v>
      </c>
      <c r="B626" s="52" t="s">
        <v>17683</v>
      </c>
      <c r="C626" s="52" t="s">
        <v>17684</v>
      </c>
      <c r="D626" s="51">
        <v>1970</v>
      </c>
      <c r="E626" s="52" t="s">
        <v>2272</v>
      </c>
      <c r="F626" s="52" t="s">
        <v>17685</v>
      </c>
      <c r="G626" s="52" t="s">
        <v>7571</v>
      </c>
    </row>
    <row r="627" spans="1:7" ht="14.4" x14ac:dyDescent="0.25">
      <c r="A627" s="51">
        <v>960534</v>
      </c>
      <c r="B627" s="52" t="s">
        <v>17686</v>
      </c>
      <c r="C627" s="52" t="s">
        <v>17687</v>
      </c>
      <c r="D627" s="51">
        <v>3080</v>
      </c>
      <c r="E627" s="52" t="s">
        <v>246</v>
      </c>
      <c r="F627" s="52" t="s">
        <v>17688</v>
      </c>
      <c r="G627" s="52" t="s">
        <v>17689</v>
      </c>
    </row>
    <row r="628" spans="1:7" ht="14.4" x14ac:dyDescent="0.25">
      <c r="A628" s="51">
        <v>960559</v>
      </c>
      <c r="B628" s="52" t="s">
        <v>21388</v>
      </c>
      <c r="C628" s="52" t="s">
        <v>21389</v>
      </c>
      <c r="D628" s="51">
        <v>2000</v>
      </c>
      <c r="E628" s="52" t="s">
        <v>534</v>
      </c>
      <c r="F628" s="52" t="s">
        <v>21390</v>
      </c>
      <c r="G628" s="52" t="s">
        <v>21391</v>
      </c>
    </row>
    <row r="629" spans="1:7" ht="14.4" x14ac:dyDescent="0.25">
      <c r="A629" s="51">
        <v>960567</v>
      </c>
      <c r="B629" s="52" t="s">
        <v>17690</v>
      </c>
      <c r="C629" s="52" t="s">
        <v>17691</v>
      </c>
      <c r="D629" s="51">
        <v>2950</v>
      </c>
      <c r="E629" s="52" t="s">
        <v>392</v>
      </c>
      <c r="F629" s="52" t="s">
        <v>17692</v>
      </c>
      <c r="G629" s="52" t="s">
        <v>7571</v>
      </c>
    </row>
    <row r="630" spans="1:7" ht="14.4" x14ac:dyDescent="0.25">
      <c r="A630" s="51">
        <v>960575</v>
      </c>
      <c r="B630" s="52" t="s">
        <v>17693</v>
      </c>
      <c r="C630" s="52" t="s">
        <v>17694</v>
      </c>
      <c r="D630" s="51">
        <v>2940</v>
      </c>
      <c r="E630" s="52" t="s">
        <v>418</v>
      </c>
      <c r="F630" s="52" t="s">
        <v>17695</v>
      </c>
      <c r="G630" s="52" t="s">
        <v>17696</v>
      </c>
    </row>
    <row r="631" spans="1:7" ht="14.4" x14ac:dyDescent="0.25">
      <c r="A631" s="51">
        <v>960583</v>
      </c>
      <c r="B631" s="52" t="s">
        <v>17697</v>
      </c>
      <c r="C631" s="52" t="s">
        <v>17698</v>
      </c>
      <c r="D631" s="51">
        <v>2110</v>
      </c>
      <c r="E631" s="52" t="s">
        <v>129</v>
      </c>
      <c r="F631" s="52" t="s">
        <v>17699</v>
      </c>
      <c r="G631" s="52" t="s">
        <v>17700</v>
      </c>
    </row>
    <row r="632" spans="1:7" ht="14.4" x14ac:dyDescent="0.25">
      <c r="A632" s="51">
        <v>960591</v>
      </c>
      <c r="B632" s="52" t="s">
        <v>17701</v>
      </c>
      <c r="C632" s="52" t="s">
        <v>8749</v>
      </c>
      <c r="D632" s="51">
        <v>2930</v>
      </c>
      <c r="E632" s="52" t="s">
        <v>207</v>
      </c>
      <c r="F632" s="52" t="s">
        <v>17702</v>
      </c>
      <c r="G632" s="52" t="s">
        <v>17703</v>
      </c>
    </row>
    <row r="633" spans="1:7" ht="14.4" x14ac:dyDescent="0.25">
      <c r="A633" s="51">
        <v>960609</v>
      </c>
      <c r="B633" s="52" t="s">
        <v>17704</v>
      </c>
      <c r="C633" s="52" t="s">
        <v>17705</v>
      </c>
      <c r="D633" s="51">
        <v>2390</v>
      </c>
      <c r="E633" s="52" t="s">
        <v>396</v>
      </c>
      <c r="F633" s="52" t="s">
        <v>17706</v>
      </c>
      <c r="G633" s="52" t="s">
        <v>7571</v>
      </c>
    </row>
    <row r="634" spans="1:7" ht="14.4" x14ac:dyDescent="0.25">
      <c r="A634" s="51">
        <v>960617</v>
      </c>
      <c r="B634" s="52" t="s">
        <v>17707</v>
      </c>
      <c r="C634" s="52" t="s">
        <v>17708</v>
      </c>
      <c r="D634" s="51">
        <v>2980</v>
      </c>
      <c r="E634" s="52" t="s">
        <v>177</v>
      </c>
      <c r="F634" s="52" t="s">
        <v>17709</v>
      </c>
      <c r="G634" s="52" t="s">
        <v>17710</v>
      </c>
    </row>
    <row r="635" spans="1:7" ht="14.4" x14ac:dyDescent="0.25">
      <c r="A635" s="51">
        <v>960625</v>
      </c>
      <c r="B635" s="52" t="s">
        <v>17711</v>
      </c>
      <c r="C635" s="52" t="s">
        <v>17712</v>
      </c>
      <c r="D635" s="51">
        <v>2960</v>
      </c>
      <c r="E635" s="52" t="s">
        <v>2599</v>
      </c>
      <c r="F635" s="52" t="s">
        <v>17713</v>
      </c>
      <c r="G635" s="52" t="s">
        <v>17714</v>
      </c>
    </row>
    <row r="636" spans="1:7" ht="14.4" x14ac:dyDescent="0.25">
      <c r="A636" s="51">
        <v>960633</v>
      </c>
      <c r="B636" s="52" t="s">
        <v>17715</v>
      </c>
      <c r="C636" s="52" t="s">
        <v>17712</v>
      </c>
      <c r="D636" s="51">
        <v>2990</v>
      </c>
      <c r="E636" s="52" t="s">
        <v>237</v>
      </c>
      <c r="F636" s="52" t="s">
        <v>17716</v>
      </c>
      <c r="G636" s="52" t="s">
        <v>17717</v>
      </c>
    </row>
    <row r="637" spans="1:7" ht="14.4" x14ac:dyDescent="0.25">
      <c r="A637" s="51">
        <v>960641</v>
      </c>
      <c r="B637" s="52" t="s">
        <v>17718</v>
      </c>
      <c r="C637" s="52" t="s">
        <v>17719</v>
      </c>
      <c r="D637" s="51">
        <v>2920</v>
      </c>
      <c r="E637" s="52" t="s">
        <v>262</v>
      </c>
      <c r="F637" s="52" t="s">
        <v>17720</v>
      </c>
      <c r="G637" s="52" t="s">
        <v>17721</v>
      </c>
    </row>
    <row r="638" spans="1:7" ht="14.4" x14ac:dyDescent="0.25">
      <c r="A638" s="51">
        <v>960658</v>
      </c>
      <c r="B638" s="52" t="s">
        <v>17722</v>
      </c>
      <c r="C638" s="52" t="s">
        <v>17723</v>
      </c>
      <c r="D638" s="51">
        <v>2910</v>
      </c>
      <c r="E638" s="52" t="s">
        <v>407</v>
      </c>
      <c r="F638" s="52" t="s">
        <v>17724</v>
      </c>
      <c r="G638" s="52" t="s">
        <v>21992</v>
      </c>
    </row>
    <row r="639" spans="1:7" ht="14.4" x14ac:dyDescent="0.25">
      <c r="A639" s="51">
        <v>960666</v>
      </c>
      <c r="B639" s="52" t="s">
        <v>17725</v>
      </c>
      <c r="C639" s="52" t="s">
        <v>17726</v>
      </c>
      <c r="D639" s="51">
        <v>2150</v>
      </c>
      <c r="E639" s="52" t="s">
        <v>2672</v>
      </c>
      <c r="F639" s="52" t="s">
        <v>17727</v>
      </c>
      <c r="G639" s="52" t="s">
        <v>17728</v>
      </c>
    </row>
    <row r="640" spans="1:7" ht="14.4" x14ac:dyDescent="0.25">
      <c r="A640" s="51">
        <v>960674</v>
      </c>
      <c r="B640" s="52" t="s">
        <v>17729</v>
      </c>
      <c r="C640" s="52" t="s">
        <v>17730</v>
      </c>
      <c r="D640" s="51">
        <v>2160</v>
      </c>
      <c r="E640" s="52" t="s">
        <v>1040</v>
      </c>
      <c r="F640" s="52" t="s">
        <v>17731</v>
      </c>
      <c r="G640" s="52" t="s">
        <v>17732</v>
      </c>
    </row>
    <row r="641" spans="1:7" ht="14.4" x14ac:dyDescent="0.25">
      <c r="A641" s="51">
        <v>960682</v>
      </c>
      <c r="B641" s="52" t="s">
        <v>17733</v>
      </c>
      <c r="C641" s="52" t="s">
        <v>17734</v>
      </c>
      <c r="D641" s="51">
        <v>2520</v>
      </c>
      <c r="E641" s="52" t="s">
        <v>162</v>
      </c>
      <c r="F641" s="52" t="s">
        <v>17735</v>
      </c>
      <c r="G641" s="52" t="s">
        <v>17736</v>
      </c>
    </row>
    <row r="642" spans="1:7" ht="14.4" x14ac:dyDescent="0.25">
      <c r="A642" s="51">
        <v>960691</v>
      </c>
      <c r="B642" s="52" t="s">
        <v>17737</v>
      </c>
      <c r="C642" s="52" t="s">
        <v>17738</v>
      </c>
      <c r="D642" s="51">
        <v>2970</v>
      </c>
      <c r="E642" s="52" t="s">
        <v>708</v>
      </c>
      <c r="F642" s="52" t="s">
        <v>17739</v>
      </c>
      <c r="G642" s="52" t="s">
        <v>7571</v>
      </c>
    </row>
    <row r="643" spans="1:7" ht="14.4" x14ac:dyDescent="0.25">
      <c r="A643" s="51">
        <v>960708</v>
      </c>
      <c r="B643" s="52" t="s">
        <v>17740</v>
      </c>
      <c r="C643" s="52" t="s">
        <v>17741</v>
      </c>
      <c r="D643" s="51">
        <v>2240</v>
      </c>
      <c r="E643" s="52" t="s">
        <v>1047</v>
      </c>
      <c r="F643" s="52" t="s">
        <v>17742</v>
      </c>
      <c r="G643" s="52" t="s">
        <v>7571</v>
      </c>
    </row>
    <row r="644" spans="1:7" ht="14.4" x14ac:dyDescent="0.25">
      <c r="A644" s="51">
        <v>960716</v>
      </c>
      <c r="B644" s="52" t="s">
        <v>17743</v>
      </c>
      <c r="C644" s="52" t="s">
        <v>3136</v>
      </c>
      <c r="D644" s="51">
        <v>2560</v>
      </c>
      <c r="E644" s="52" t="s">
        <v>504</v>
      </c>
      <c r="F644" s="52" t="s">
        <v>17744</v>
      </c>
      <c r="G644" s="52" t="s">
        <v>17745</v>
      </c>
    </row>
    <row r="645" spans="1:7" ht="14.4" x14ac:dyDescent="0.25">
      <c r="A645" s="51">
        <v>960724</v>
      </c>
      <c r="B645" s="52" t="s">
        <v>17746</v>
      </c>
      <c r="C645" s="52" t="s">
        <v>17747</v>
      </c>
      <c r="D645" s="51">
        <v>2270</v>
      </c>
      <c r="E645" s="52" t="s">
        <v>1053</v>
      </c>
      <c r="F645" s="52" t="s">
        <v>17748</v>
      </c>
      <c r="G645" s="52" t="s">
        <v>17749</v>
      </c>
    </row>
    <row r="646" spans="1:7" ht="14.4" x14ac:dyDescent="0.25">
      <c r="A646" s="51">
        <v>960732</v>
      </c>
      <c r="B646" s="52" t="s">
        <v>17750</v>
      </c>
      <c r="C646" s="52" t="s">
        <v>17751</v>
      </c>
      <c r="D646" s="51">
        <v>2280</v>
      </c>
      <c r="E646" s="52" t="s">
        <v>293</v>
      </c>
      <c r="F646" s="52" t="s">
        <v>17752</v>
      </c>
      <c r="G646" s="52" t="s">
        <v>17753</v>
      </c>
    </row>
    <row r="647" spans="1:7" ht="14.4" x14ac:dyDescent="0.25">
      <c r="A647" s="51">
        <v>960741</v>
      </c>
      <c r="B647" s="52" t="s">
        <v>17754</v>
      </c>
      <c r="C647" s="52" t="s">
        <v>17755</v>
      </c>
      <c r="D647" s="51">
        <v>2290</v>
      </c>
      <c r="E647" s="52" t="s">
        <v>394</v>
      </c>
      <c r="F647" s="52" t="s">
        <v>17756</v>
      </c>
      <c r="G647" s="52" t="s">
        <v>7571</v>
      </c>
    </row>
    <row r="648" spans="1:7" ht="14.4" x14ac:dyDescent="0.25">
      <c r="A648" s="51">
        <v>960757</v>
      </c>
      <c r="B648" s="52" t="s">
        <v>17757</v>
      </c>
      <c r="C648" s="52" t="s">
        <v>17758</v>
      </c>
      <c r="D648" s="51">
        <v>2300</v>
      </c>
      <c r="E648" s="52" t="s">
        <v>148</v>
      </c>
      <c r="F648" s="52" t="s">
        <v>17759</v>
      </c>
      <c r="G648" s="52" t="s">
        <v>17760</v>
      </c>
    </row>
    <row r="649" spans="1:7" ht="14.4" x14ac:dyDescent="0.25">
      <c r="A649" s="51">
        <v>960765</v>
      </c>
      <c r="B649" s="52" t="s">
        <v>17761</v>
      </c>
      <c r="C649" s="52" t="s">
        <v>17762</v>
      </c>
      <c r="D649" s="51">
        <v>2310</v>
      </c>
      <c r="E649" s="52" t="s">
        <v>403</v>
      </c>
      <c r="F649" s="52" t="s">
        <v>17763</v>
      </c>
      <c r="G649" s="52" t="s">
        <v>17764</v>
      </c>
    </row>
    <row r="650" spans="1:7" ht="14.4" x14ac:dyDescent="0.25">
      <c r="A650" s="51">
        <v>960773</v>
      </c>
      <c r="B650" s="52" t="s">
        <v>17765</v>
      </c>
      <c r="C650" s="52" t="s">
        <v>17766</v>
      </c>
      <c r="D650" s="51">
        <v>2320</v>
      </c>
      <c r="E650" s="52" t="s">
        <v>279</v>
      </c>
      <c r="F650" s="52" t="s">
        <v>17767</v>
      </c>
      <c r="G650" s="52" t="s">
        <v>17768</v>
      </c>
    </row>
    <row r="651" spans="1:7" ht="14.4" x14ac:dyDescent="0.25">
      <c r="A651" s="51">
        <v>960781</v>
      </c>
      <c r="B651" s="52" t="s">
        <v>17769</v>
      </c>
      <c r="C651" s="52" t="s">
        <v>17522</v>
      </c>
      <c r="D651" s="51">
        <v>2330</v>
      </c>
      <c r="E651" s="52" t="s">
        <v>171</v>
      </c>
      <c r="F651" s="52" t="s">
        <v>17770</v>
      </c>
      <c r="G651" s="52" t="s">
        <v>7571</v>
      </c>
    </row>
    <row r="652" spans="1:7" ht="14.4" x14ac:dyDescent="0.25">
      <c r="A652" s="51">
        <v>960799</v>
      </c>
      <c r="B652" s="52" t="s">
        <v>17771</v>
      </c>
      <c r="C652" s="52" t="s">
        <v>17772</v>
      </c>
      <c r="D652" s="51">
        <v>2340</v>
      </c>
      <c r="E652" s="52" t="s">
        <v>296</v>
      </c>
      <c r="F652" s="52" t="s">
        <v>17773</v>
      </c>
      <c r="G652" s="52" t="s">
        <v>7571</v>
      </c>
    </row>
    <row r="653" spans="1:7" ht="14.4" x14ac:dyDescent="0.25">
      <c r="A653" s="51">
        <v>960807</v>
      </c>
      <c r="B653" s="52" t="s">
        <v>17774</v>
      </c>
      <c r="C653" s="52" t="s">
        <v>17775</v>
      </c>
      <c r="D653" s="51">
        <v>2350</v>
      </c>
      <c r="E653" s="52" t="s">
        <v>2795</v>
      </c>
      <c r="F653" s="52" t="s">
        <v>17776</v>
      </c>
      <c r="G653" s="52" t="s">
        <v>7571</v>
      </c>
    </row>
    <row r="654" spans="1:7" ht="14.4" x14ac:dyDescent="0.25">
      <c r="A654" s="51">
        <v>960815</v>
      </c>
      <c r="B654" s="52" t="s">
        <v>17777</v>
      </c>
      <c r="C654" s="52" t="s">
        <v>17778</v>
      </c>
      <c r="D654" s="51">
        <v>2360</v>
      </c>
      <c r="E654" s="52" t="s">
        <v>184</v>
      </c>
      <c r="F654" s="52" t="s">
        <v>17779</v>
      </c>
      <c r="G654" s="52" t="s">
        <v>17780</v>
      </c>
    </row>
    <row r="655" spans="1:7" ht="14.4" x14ac:dyDescent="0.25">
      <c r="A655" s="51">
        <v>960823</v>
      </c>
      <c r="B655" s="52" t="s">
        <v>17781</v>
      </c>
      <c r="C655" s="52" t="s">
        <v>17782</v>
      </c>
      <c r="D655" s="51">
        <v>2370</v>
      </c>
      <c r="E655" s="52" t="s">
        <v>2808</v>
      </c>
      <c r="F655" s="52" t="s">
        <v>17783</v>
      </c>
      <c r="G655" s="52" t="s">
        <v>17784</v>
      </c>
    </row>
    <row r="656" spans="1:7" ht="14.4" x14ac:dyDescent="0.25">
      <c r="A656" s="51">
        <v>960831</v>
      </c>
      <c r="B656" s="52" t="s">
        <v>17785</v>
      </c>
      <c r="C656" s="52" t="s">
        <v>17786</v>
      </c>
      <c r="D656" s="51">
        <v>2381</v>
      </c>
      <c r="E656" s="52" t="s">
        <v>2818</v>
      </c>
      <c r="F656" s="52" t="s">
        <v>17787</v>
      </c>
      <c r="G656" s="52" t="s">
        <v>17788</v>
      </c>
    </row>
    <row r="657" spans="1:7" ht="14.4" x14ac:dyDescent="0.25">
      <c r="A657" s="51">
        <v>960849</v>
      </c>
      <c r="B657" s="52" t="s">
        <v>17789</v>
      </c>
      <c r="C657" s="52" t="s">
        <v>17790</v>
      </c>
      <c r="D657" s="51">
        <v>2400</v>
      </c>
      <c r="E657" s="52" t="s">
        <v>388</v>
      </c>
      <c r="F657" s="52" t="s">
        <v>17791</v>
      </c>
      <c r="G657" s="52" t="s">
        <v>17792</v>
      </c>
    </row>
    <row r="658" spans="1:7" ht="14.4" x14ac:dyDescent="0.25">
      <c r="A658" s="51">
        <v>960856</v>
      </c>
      <c r="B658" s="52" t="s">
        <v>21392</v>
      </c>
      <c r="C658" s="52" t="s">
        <v>21393</v>
      </c>
      <c r="D658" s="51">
        <v>2200</v>
      </c>
      <c r="E658" s="52" t="s">
        <v>453</v>
      </c>
      <c r="F658" s="52" t="s">
        <v>7571</v>
      </c>
      <c r="G658" s="52" t="s">
        <v>7571</v>
      </c>
    </row>
    <row r="659" spans="1:7" ht="14.4" x14ac:dyDescent="0.25">
      <c r="A659" s="51">
        <v>960864</v>
      </c>
      <c r="B659" s="52" t="s">
        <v>17793</v>
      </c>
      <c r="C659" s="52" t="s">
        <v>17794</v>
      </c>
      <c r="D659" s="51">
        <v>2275</v>
      </c>
      <c r="E659" s="52" t="s">
        <v>1075</v>
      </c>
      <c r="F659" s="52" t="s">
        <v>17795</v>
      </c>
      <c r="G659" s="52" t="s">
        <v>7571</v>
      </c>
    </row>
    <row r="660" spans="1:7" ht="14.4" x14ac:dyDescent="0.25">
      <c r="A660" s="51">
        <v>960872</v>
      </c>
      <c r="B660" s="52" t="s">
        <v>17796</v>
      </c>
      <c r="C660" s="52" t="s">
        <v>17797</v>
      </c>
      <c r="D660" s="51">
        <v>2250</v>
      </c>
      <c r="E660" s="52" t="s">
        <v>1079</v>
      </c>
      <c r="F660" s="52" t="s">
        <v>17798</v>
      </c>
      <c r="G660" s="52" t="s">
        <v>17799</v>
      </c>
    </row>
    <row r="661" spans="1:7" ht="14.4" x14ac:dyDescent="0.25">
      <c r="A661" s="51">
        <v>960881</v>
      </c>
      <c r="B661" s="52" t="s">
        <v>17800</v>
      </c>
      <c r="C661" s="52" t="s">
        <v>17801</v>
      </c>
      <c r="D661" s="51">
        <v>2440</v>
      </c>
      <c r="E661" s="52" t="s">
        <v>122</v>
      </c>
      <c r="F661" s="52" t="s">
        <v>17802</v>
      </c>
      <c r="G661" s="52" t="s">
        <v>17803</v>
      </c>
    </row>
    <row r="662" spans="1:7" ht="14.4" x14ac:dyDescent="0.25">
      <c r="A662" s="51">
        <v>960898</v>
      </c>
      <c r="B662" s="52" t="s">
        <v>17804</v>
      </c>
      <c r="C662" s="52" t="s">
        <v>17522</v>
      </c>
      <c r="D662" s="51">
        <v>2460</v>
      </c>
      <c r="E662" s="52" t="s">
        <v>401</v>
      </c>
      <c r="F662" s="52" t="s">
        <v>17805</v>
      </c>
      <c r="G662" s="52" t="s">
        <v>7571</v>
      </c>
    </row>
    <row r="663" spans="1:7" ht="14.4" x14ac:dyDescent="0.25">
      <c r="A663" s="51">
        <v>960906</v>
      </c>
      <c r="B663" s="52" t="s">
        <v>17806</v>
      </c>
      <c r="C663" s="52" t="s">
        <v>17522</v>
      </c>
      <c r="D663" s="51">
        <v>2470</v>
      </c>
      <c r="E663" s="52" t="s">
        <v>239</v>
      </c>
      <c r="F663" s="52" t="s">
        <v>240</v>
      </c>
      <c r="G663" s="52" t="s">
        <v>7571</v>
      </c>
    </row>
    <row r="664" spans="1:7" ht="14.4" x14ac:dyDescent="0.25">
      <c r="A664" s="51">
        <v>960914</v>
      </c>
      <c r="B664" s="52" t="s">
        <v>17807</v>
      </c>
      <c r="C664" s="52" t="s">
        <v>17808</v>
      </c>
      <c r="D664" s="51">
        <v>2480</v>
      </c>
      <c r="E664" s="52" t="s">
        <v>1086</v>
      </c>
      <c r="F664" s="52" t="s">
        <v>17809</v>
      </c>
      <c r="G664" s="52" t="s">
        <v>17810</v>
      </c>
    </row>
    <row r="665" spans="1:7" ht="14.4" x14ac:dyDescent="0.25">
      <c r="A665" s="51">
        <v>960922</v>
      </c>
      <c r="B665" s="52" t="s">
        <v>17811</v>
      </c>
      <c r="C665" s="52" t="s">
        <v>17812</v>
      </c>
      <c r="D665" s="51">
        <v>2490</v>
      </c>
      <c r="E665" s="52" t="s">
        <v>283</v>
      </c>
      <c r="F665" s="52" t="s">
        <v>17813</v>
      </c>
      <c r="G665" s="52" t="s">
        <v>17814</v>
      </c>
    </row>
    <row r="666" spans="1:7" ht="14.4" x14ac:dyDescent="0.25">
      <c r="A666" s="51">
        <v>960931</v>
      </c>
      <c r="B666" s="52" t="s">
        <v>17815</v>
      </c>
      <c r="C666" s="52" t="s">
        <v>8761</v>
      </c>
      <c r="D666" s="51">
        <v>2640</v>
      </c>
      <c r="E666" s="52" t="s">
        <v>1099</v>
      </c>
      <c r="F666" s="52" t="s">
        <v>17816</v>
      </c>
      <c r="G666" s="52" t="s">
        <v>17817</v>
      </c>
    </row>
    <row r="667" spans="1:7" ht="14.4" x14ac:dyDescent="0.25">
      <c r="A667" s="51">
        <v>960948</v>
      </c>
      <c r="B667" s="52" t="s">
        <v>17818</v>
      </c>
      <c r="C667" s="52" t="s">
        <v>17633</v>
      </c>
      <c r="D667" s="51">
        <v>2650</v>
      </c>
      <c r="E667" s="52" t="s">
        <v>416</v>
      </c>
      <c r="F667" s="52" t="s">
        <v>17819</v>
      </c>
      <c r="G667" s="52" t="s">
        <v>17820</v>
      </c>
    </row>
    <row r="668" spans="1:7" ht="14.4" x14ac:dyDescent="0.25">
      <c r="A668" s="51">
        <v>960955</v>
      </c>
      <c r="B668" s="52" t="s">
        <v>17821</v>
      </c>
      <c r="C668" s="52" t="s">
        <v>17822</v>
      </c>
      <c r="D668" s="51">
        <v>2530</v>
      </c>
      <c r="E668" s="52" t="s">
        <v>260</v>
      </c>
      <c r="F668" s="52" t="s">
        <v>17823</v>
      </c>
      <c r="G668" s="52" t="s">
        <v>17824</v>
      </c>
    </row>
    <row r="669" spans="1:7" ht="14.4" x14ac:dyDescent="0.25">
      <c r="A669" s="51">
        <v>960963</v>
      </c>
      <c r="B669" s="52" t="s">
        <v>17825</v>
      </c>
      <c r="C669" s="52" t="s">
        <v>17826</v>
      </c>
      <c r="D669" s="51">
        <v>2540</v>
      </c>
      <c r="E669" s="52" t="s">
        <v>235</v>
      </c>
      <c r="F669" s="52" t="s">
        <v>17827</v>
      </c>
      <c r="G669" s="52" t="s">
        <v>17828</v>
      </c>
    </row>
    <row r="670" spans="1:7" ht="14.4" x14ac:dyDescent="0.25">
      <c r="A670" s="51">
        <v>960971</v>
      </c>
      <c r="B670" s="52" t="s">
        <v>17829</v>
      </c>
      <c r="C670" s="52" t="s">
        <v>4845</v>
      </c>
      <c r="D670" s="51">
        <v>2547</v>
      </c>
      <c r="E670" s="52" t="s">
        <v>711</v>
      </c>
      <c r="F670" s="52" t="s">
        <v>17830</v>
      </c>
      <c r="G670" s="52" t="s">
        <v>17831</v>
      </c>
    </row>
    <row r="671" spans="1:7" ht="14.4" x14ac:dyDescent="0.25">
      <c r="A671" s="51">
        <v>960989</v>
      </c>
      <c r="B671" s="52" t="s">
        <v>17832</v>
      </c>
      <c r="C671" s="52" t="s">
        <v>17633</v>
      </c>
      <c r="D671" s="51">
        <v>2550</v>
      </c>
      <c r="E671" s="52" t="s">
        <v>1107</v>
      </c>
      <c r="F671" s="52" t="s">
        <v>7571</v>
      </c>
      <c r="G671" s="52" t="s">
        <v>9437</v>
      </c>
    </row>
    <row r="672" spans="1:7" ht="14.4" x14ac:dyDescent="0.25">
      <c r="A672" s="51">
        <v>960997</v>
      </c>
      <c r="B672" s="52" t="s">
        <v>17833</v>
      </c>
      <c r="C672" s="52" t="s">
        <v>17834</v>
      </c>
      <c r="D672" s="51">
        <v>2840</v>
      </c>
      <c r="E672" s="52" t="s">
        <v>3003</v>
      </c>
      <c r="F672" s="52" t="s">
        <v>17835</v>
      </c>
      <c r="G672" s="52" t="s">
        <v>17836</v>
      </c>
    </row>
    <row r="673" spans="1:7" ht="14.4" x14ac:dyDescent="0.25">
      <c r="A673" s="51">
        <v>961003</v>
      </c>
      <c r="B673" s="52" t="s">
        <v>17837</v>
      </c>
      <c r="C673" s="52" t="s">
        <v>17838</v>
      </c>
      <c r="D673" s="51">
        <v>2570</v>
      </c>
      <c r="E673" s="52" t="s">
        <v>135</v>
      </c>
      <c r="F673" s="52" t="s">
        <v>17839</v>
      </c>
      <c r="G673" s="52" t="s">
        <v>17840</v>
      </c>
    </row>
    <row r="674" spans="1:7" ht="14.4" x14ac:dyDescent="0.25">
      <c r="A674" s="51">
        <v>961011</v>
      </c>
      <c r="B674" s="52" t="s">
        <v>17841</v>
      </c>
      <c r="C674" s="52" t="s">
        <v>17842</v>
      </c>
      <c r="D674" s="51">
        <v>2860</v>
      </c>
      <c r="E674" s="52" t="s">
        <v>120</v>
      </c>
      <c r="F674" s="52" t="s">
        <v>17843</v>
      </c>
      <c r="G674" s="52" t="s">
        <v>17844</v>
      </c>
    </row>
    <row r="675" spans="1:7" ht="14.4" x14ac:dyDescent="0.25">
      <c r="A675" s="51">
        <v>961029</v>
      </c>
      <c r="B675" s="52" t="s">
        <v>17845</v>
      </c>
      <c r="C675" s="52" t="s">
        <v>17522</v>
      </c>
      <c r="D675" s="51">
        <v>2590</v>
      </c>
      <c r="E675" s="52" t="s">
        <v>3042</v>
      </c>
      <c r="F675" s="52" t="s">
        <v>17846</v>
      </c>
      <c r="G675" s="52" t="s">
        <v>17847</v>
      </c>
    </row>
    <row r="676" spans="1:7" ht="14.4" x14ac:dyDescent="0.25">
      <c r="A676" s="51">
        <v>961037</v>
      </c>
      <c r="B676" s="52" t="s">
        <v>17848</v>
      </c>
      <c r="C676" s="52" t="s">
        <v>17849</v>
      </c>
      <c r="D676" s="51">
        <v>2620</v>
      </c>
      <c r="E676" s="52" t="s">
        <v>3090</v>
      </c>
      <c r="F676" s="52" t="s">
        <v>17850</v>
      </c>
      <c r="G676" s="52" t="s">
        <v>17851</v>
      </c>
    </row>
    <row r="677" spans="1:7" ht="14.4" x14ac:dyDescent="0.25">
      <c r="A677" s="51">
        <v>961045</v>
      </c>
      <c r="B677" s="52" t="s">
        <v>17852</v>
      </c>
      <c r="C677" s="52" t="s">
        <v>17853</v>
      </c>
      <c r="D677" s="51">
        <v>2627</v>
      </c>
      <c r="E677" s="52" t="s">
        <v>3098</v>
      </c>
      <c r="F677" s="52" t="s">
        <v>17854</v>
      </c>
      <c r="G677" s="52" t="s">
        <v>17855</v>
      </c>
    </row>
    <row r="678" spans="1:7" ht="14.4" x14ac:dyDescent="0.25">
      <c r="A678" s="51">
        <v>961052</v>
      </c>
      <c r="B678" s="52" t="s">
        <v>17856</v>
      </c>
      <c r="C678" s="52" t="s">
        <v>17857</v>
      </c>
      <c r="D678" s="51">
        <v>2630</v>
      </c>
      <c r="E678" s="52" t="s">
        <v>20</v>
      </c>
      <c r="F678" s="52" t="s">
        <v>17858</v>
      </c>
      <c r="G678" s="52" t="s">
        <v>17859</v>
      </c>
    </row>
    <row r="679" spans="1:7" ht="14.4" x14ac:dyDescent="0.25">
      <c r="A679" s="51">
        <v>961061</v>
      </c>
      <c r="B679" s="52" t="s">
        <v>21394</v>
      </c>
      <c r="C679" s="52" t="s">
        <v>21395</v>
      </c>
      <c r="D679" s="51">
        <v>2845</v>
      </c>
      <c r="E679" s="52" t="s">
        <v>3114</v>
      </c>
      <c r="F679" s="52" t="s">
        <v>21396</v>
      </c>
      <c r="G679" s="52" t="s">
        <v>21397</v>
      </c>
    </row>
    <row r="680" spans="1:7" ht="14.4" x14ac:dyDescent="0.25">
      <c r="A680" s="51">
        <v>961086</v>
      </c>
      <c r="B680" s="52" t="s">
        <v>21398</v>
      </c>
      <c r="C680" s="52" t="s">
        <v>21347</v>
      </c>
      <c r="D680" s="51">
        <v>2870</v>
      </c>
      <c r="E680" s="52" t="s">
        <v>831</v>
      </c>
      <c r="F680" s="52" t="s">
        <v>21399</v>
      </c>
      <c r="G680" s="52" t="s">
        <v>21400</v>
      </c>
    </row>
    <row r="681" spans="1:7" ht="14.4" x14ac:dyDescent="0.25">
      <c r="A681" s="51">
        <v>961094</v>
      </c>
      <c r="B681" s="52" t="s">
        <v>21401</v>
      </c>
      <c r="C681" s="52" t="s">
        <v>21402</v>
      </c>
      <c r="D681" s="51">
        <v>2890</v>
      </c>
      <c r="E681" s="52" t="s">
        <v>831</v>
      </c>
      <c r="F681" s="52" t="s">
        <v>21403</v>
      </c>
      <c r="G681" s="52" t="s">
        <v>7571</v>
      </c>
    </row>
    <row r="682" spans="1:7" ht="14.4" x14ac:dyDescent="0.25">
      <c r="A682" s="51">
        <v>961102</v>
      </c>
      <c r="B682" s="52" t="s">
        <v>17860</v>
      </c>
      <c r="C682" s="52" t="s">
        <v>17861</v>
      </c>
      <c r="D682" s="51">
        <v>9100</v>
      </c>
      <c r="E682" s="52" t="s">
        <v>326</v>
      </c>
      <c r="F682" s="52" t="s">
        <v>17862</v>
      </c>
      <c r="G682" s="52" t="s">
        <v>7571</v>
      </c>
    </row>
    <row r="683" spans="1:7" ht="14.4" x14ac:dyDescent="0.25">
      <c r="A683" s="51">
        <v>961111</v>
      </c>
      <c r="B683" s="52" t="s">
        <v>17863</v>
      </c>
      <c r="C683" s="52" t="s">
        <v>3024</v>
      </c>
      <c r="D683" s="51">
        <v>9120</v>
      </c>
      <c r="E683" s="52" t="s">
        <v>1151</v>
      </c>
      <c r="F683" s="52" t="s">
        <v>7770</v>
      </c>
      <c r="G683" s="52" t="s">
        <v>17864</v>
      </c>
    </row>
    <row r="684" spans="1:7" ht="14.4" x14ac:dyDescent="0.25">
      <c r="A684" s="51">
        <v>961128</v>
      </c>
      <c r="B684" s="52" t="s">
        <v>17865</v>
      </c>
      <c r="C684" s="52" t="s">
        <v>17866</v>
      </c>
      <c r="D684" s="51">
        <v>9150</v>
      </c>
      <c r="E684" s="52" t="s">
        <v>411</v>
      </c>
      <c r="F684" s="52" t="s">
        <v>17867</v>
      </c>
      <c r="G684" s="52" t="s">
        <v>17868</v>
      </c>
    </row>
    <row r="685" spans="1:7" ht="14.4" x14ac:dyDescent="0.25">
      <c r="A685" s="51">
        <v>961136</v>
      </c>
      <c r="B685" s="52" t="s">
        <v>17869</v>
      </c>
      <c r="C685" s="52" t="s">
        <v>17870</v>
      </c>
      <c r="D685" s="51">
        <v>9170</v>
      </c>
      <c r="E685" s="52" t="s">
        <v>1157</v>
      </c>
      <c r="F685" s="52" t="s">
        <v>17871</v>
      </c>
      <c r="G685" s="52" t="s">
        <v>7571</v>
      </c>
    </row>
    <row r="686" spans="1:7" ht="14.4" x14ac:dyDescent="0.25">
      <c r="A686" s="51">
        <v>961144</v>
      </c>
      <c r="B686" s="52" t="s">
        <v>21404</v>
      </c>
      <c r="C686" s="52" t="s">
        <v>21405</v>
      </c>
      <c r="D686" s="51">
        <v>2800</v>
      </c>
      <c r="E686" s="52" t="s">
        <v>223</v>
      </c>
      <c r="F686" s="52" t="s">
        <v>21406</v>
      </c>
      <c r="G686" s="52" t="s">
        <v>7571</v>
      </c>
    </row>
    <row r="687" spans="1:7" ht="14.4" x14ac:dyDescent="0.25">
      <c r="A687" s="51">
        <v>961151</v>
      </c>
      <c r="B687" s="52" t="s">
        <v>17872</v>
      </c>
      <c r="C687" s="52" t="s">
        <v>17873</v>
      </c>
      <c r="D687" s="51">
        <v>2820</v>
      </c>
      <c r="E687" s="52" t="s">
        <v>1169</v>
      </c>
      <c r="F687" s="52" t="s">
        <v>17874</v>
      </c>
      <c r="G687" s="52" t="s">
        <v>7571</v>
      </c>
    </row>
    <row r="688" spans="1:7" ht="14.4" x14ac:dyDescent="0.25">
      <c r="A688" s="51">
        <v>961169</v>
      </c>
      <c r="B688" s="52" t="s">
        <v>17875</v>
      </c>
      <c r="C688" s="52" t="s">
        <v>17876</v>
      </c>
      <c r="D688" s="51">
        <v>3150</v>
      </c>
      <c r="E688" s="52" t="s">
        <v>5</v>
      </c>
      <c r="F688" s="52" t="s">
        <v>17877</v>
      </c>
      <c r="G688" s="52" t="s">
        <v>7571</v>
      </c>
    </row>
    <row r="689" spans="1:7" ht="14.4" x14ac:dyDescent="0.25">
      <c r="A689" s="51">
        <v>961177</v>
      </c>
      <c r="B689" s="52" t="s">
        <v>17878</v>
      </c>
      <c r="C689" s="52" t="s">
        <v>17879</v>
      </c>
      <c r="D689" s="51">
        <v>3140</v>
      </c>
      <c r="E689" s="52" t="s">
        <v>196</v>
      </c>
      <c r="F689" s="52" t="s">
        <v>17880</v>
      </c>
      <c r="G689" s="52" t="s">
        <v>17881</v>
      </c>
    </row>
    <row r="690" spans="1:7" ht="14.4" x14ac:dyDescent="0.25">
      <c r="A690" s="51">
        <v>961185</v>
      </c>
      <c r="B690" s="52" t="s">
        <v>17882</v>
      </c>
      <c r="C690" s="52" t="s">
        <v>17883</v>
      </c>
      <c r="D690" s="51">
        <v>1840</v>
      </c>
      <c r="E690" s="52" t="s">
        <v>3377</v>
      </c>
      <c r="F690" s="52" t="s">
        <v>17884</v>
      </c>
      <c r="G690" s="52" t="s">
        <v>17885</v>
      </c>
    </row>
    <row r="691" spans="1:7" ht="14.4" x14ac:dyDescent="0.25">
      <c r="A691" s="51">
        <v>961193</v>
      </c>
      <c r="B691" s="52" t="s">
        <v>17886</v>
      </c>
      <c r="C691" s="52" t="s">
        <v>17887</v>
      </c>
      <c r="D691" s="51">
        <v>1880</v>
      </c>
      <c r="E691" s="52" t="s">
        <v>244</v>
      </c>
      <c r="F691" s="52" t="s">
        <v>17888</v>
      </c>
      <c r="G691" s="52" t="s">
        <v>9580</v>
      </c>
    </row>
    <row r="692" spans="1:7" ht="14.4" x14ac:dyDescent="0.25">
      <c r="A692" s="51">
        <v>961201</v>
      </c>
      <c r="B692" s="52" t="s">
        <v>17889</v>
      </c>
      <c r="C692" s="52" t="s">
        <v>17890</v>
      </c>
      <c r="D692" s="51">
        <v>1980</v>
      </c>
      <c r="E692" s="52" t="s">
        <v>3409</v>
      </c>
      <c r="F692" s="52" t="s">
        <v>17891</v>
      </c>
      <c r="G692" s="52" t="s">
        <v>17892</v>
      </c>
    </row>
    <row r="693" spans="1:7" ht="14.4" x14ac:dyDescent="0.25">
      <c r="A693" s="51">
        <v>961219</v>
      </c>
      <c r="B693" s="52" t="s">
        <v>17893</v>
      </c>
      <c r="C693" s="52" t="s">
        <v>4771</v>
      </c>
      <c r="D693" s="51">
        <v>3190</v>
      </c>
      <c r="E693" s="52" t="s">
        <v>3428</v>
      </c>
      <c r="F693" s="52" t="s">
        <v>17894</v>
      </c>
      <c r="G693" s="52" t="s">
        <v>9591</v>
      </c>
    </row>
    <row r="694" spans="1:7" ht="14.4" x14ac:dyDescent="0.25">
      <c r="A694" s="51">
        <v>961227</v>
      </c>
      <c r="B694" s="52" t="s">
        <v>17895</v>
      </c>
      <c r="C694" s="52" t="s">
        <v>17896</v>
      </c>
      <c r="D694" s="51">
        <v>3000</v>
      </c>
      <c r="E694" s="52" t="s">
        <v>512</v>
      </c>
      <c r="F694" s="52" t="s">
        <v>3461</v>
      </c>
      <c r="G694" s="52" t="s">
        <v>17897</v>
      </c>
    </row>
    <row r="695" spans="1:7" ht="14.4" x14ac:dyDescent="0.25">
      <c r="A695" s="51">
        <v>961235</v>
      </c>
      <c r="B695" s="52" t="s">
        <v>17898</v>
      </c>
      <c r="C695" s="52" t="s">
        <v>17899</v>
      </c>
      <c r="D695" s="51">
        <v>3020</v>
      </c>
      <c r="E695" s="52" t="s">
        <v>306</v>
      </c>
      <c r="F695" s="52" t="s">
        <v>3452</v>
      </c>
      <c r="G695" s="52" t="s">
        <v>17900</v>
      </c>
    </row>
    <row r="696" spans="1:7" ht="14.4" x14ac:dyDescent="0.25">
      <c r="A696" s="51">
        <v>961243</v>
      </c>
      <c r="B696" s="52" t="s">
        <v>17901</v>
      </c>
      <c r="C696" s="52" t="s">
        <v>17902</v>
      </c>
      <c r="D696" s="51">
        <v>3054</v>
      </c>
      <c r="E696" s="52" t="s">
        <v>17903</v>
      </c>
      <c r="F696" s="52" t="s">
        <v>17904</v>
      </c>
      <c r="G696" s="52" t="s">
        <v>17905</v>
      </c>
    </row>
    <row r="697" spans="1:7" ht="14.4" x14ac:dyDescent="0.25">
      <c r="A697" s="51">
        <v>961251</v>
      </c>
      <c r="B697" s="52" t="s">
        <v>17906</v>
      </c>
      <c r="C697" s="52" t="s">
        <v>17907</v>
      </c>
      <c r="D697" s="51">
        <v>3360</v>
      </c>
      <c r="E697" s="52" t="s">
        <v>3482</v>
      </c>
      <c r="F697" s="52" t="s">
        <v>17908</v>
      </c>
      <c r="G697" s="52" t="s">
        <v>7571</v>
      </c>
    </row>
    <row r="698" spans="1:7" ht="14.4" x14ac:dyDescent="0.25">
      <c r="A698" s="51">
        <v>961268</v>
      </c>
      <c r="B698" s="52" t="s">
        <v>17909</v>
      </c>
      <c r="C698" s="52" t="s">
        <v>17633</v>
      </c>
      <c r="D698" s="51">
        <v>3040</v>
      </c>
      <c r="E698" s="52" t="s">
        <v>3500</v>
      </c>
      <c r="F698" s="52" t="s">
        <v>17910</v>
      </c>
      <c r="G698" s="52" t="s">
        <v>7571</v>
      </c>
    </row>
    <row r="699" spans="1:7" ht="14.4" x14ac:dyDescent="0.25">
      <c r="A699" s="51">
        <v>961276</v>
      </c>
      <c r="B699" s="52" t="s">
        <v>17911</v>
      </c>
      <c r="C699" s="52" t="s">
        <v>17912</v>
      </c>
      <c r="D699" s="51">
        <v>3060</v>
      </c>
      <c r="E699" s="52" t="s">
        <v>3504</v>
      </c>
      <c r="F699" s="52" t="s">
        <v>17913</v>
      </c>
      <c r="G699" s="52" t="s">
        <v>17914</v>
      </c>
    </row>
    <row r="700" spans="1:7" ht="14.4" x14ac:dyDescent="0.25">
      <c r="A700" s="51">
        <v>961284</v>
      </c>
      <c r="B700" s="52" t="s">
        <v>17915</v>
      </c>
      <c r="C700" s="52" t="s">
        <v>17916</v>
      </c>
      <c r="D700" s="51">
        <v>3070</v>
      </c>
      <c r="E700" s="52" t="s">
        <v>1193</v>
      </c>
      <c r="F700" s="52" t="s">
        <v>17917</v>
      </c>
      <c r="G700" s="52" t="s">
        <v>7571</v>
      </c>
    </row>
    <row r="701" spans="1:7" ht="14.4" x14ac:dyDescent="0.25">
      <c r="A701" s="51">
        <v>961292</v>
      </c>
      <c r="B701" s="52" t="s">
        <v>17918</v>
      </c>
      <c r="C701" s="52" t="s">
        <v>17919</v>
      </c>
      <c r="D701" s="51">
        <v>1820</v>
      </c>
      <c r="E701" s="52" t="s">
        <v>287</v>
      </c>
      <c r="F701" s="52" t="s">
        <v>17920</v>
      </c>
      <c r="G701" s="52" t="s">
        <v>17921</v>
      </c>
    </row>
    <row r="702" spans="1:7" ht="14.4" x14ac:dyDescent="0.25">
      <c r="A702" s="51">
        <v>961301</v>
      </c>
      <c r="B702" s="52" t="s">
        <v>17922</v>
      </c>
      <c r="C702" s="52" t="s">
        <v>17923</v>
      </c>
      <c r="D702" s="51">
        <v>1910</v>
      </c>
      <c r="E702" s="52" t="s">
        <v>1197</v>
      </c>
      <c r="F702" s="52" t="s">
        <v>17924</v>
      </c>
      <c r="G702" s="52" t="s">
        <v>17925</v>
      </c>
    </row>
    <row r="703" spans="1:7" ht="14.4" x14ac:dyDescent="0.25">
      <c r="A703" s="51">
        <v>961318</v>
      </c>
      <c r="B703" s="52" t="s">
        <v>17926</v>
      </c>
      <c r="C703" s="52" t="s">
        <v>17927</v>
      </c>
      <c r="D703" s="51">
        <v>2220</v>
      </c>
      <c r="E703" s="52" t="s">
        <v>1201</v>
      </c>
      <c r="F703" s="52" t="s">
        <v>17928</v>
      </c>
      <c r="G703" s="52" t="s">
        <v>17929</v>
      </c>
    </row>
    <row r="704" spans="1:7" ht="14.4" x14ac:dyDescent="0.25">
      <c r="A704" s="51">
        <v>961326</v>
      </c>
      <c r="B704" s="52" t="s">
        <v>17930</v>
      </c>
      <c r="C704" s="52" t="s">
        <v>17931</v>
      </c>
      <c r="D704" s="51">
        <v>3110</v>
      </c>
      <c r="E704" s="52" t="s">
        <v>243</v>
      </c>
      <c r="F704" s="52" t="s">
        <v>17932</v>
      </c>
      <c r="G704" s="52" t="s">
        <v>17933</v>
      </c>
    </row>
    <row r="705" spans="1:7" ht="14.4" x14ac:dyDescent="0.25">
      <c r="A705" s="51">
        <v>961334</v>
      </c>
      <c r="B705" s="52" t="s">
        <v>17934</v>
      </c>
      <c r="C705" s="52" t="s">
        <v>17935</v>
      </c>
      <c r="D705" s="51">
        <v>3130</v>
      </c>
      <c r="E705" s="52" t="s">
        <v>3569</v>
      </c>
      <c r="F705" s="52" t="s">
        <v>17936</v>
      </c>
      <c r="G705" s="52" t="s">
        <v>9659</v>
      </c>
    </row>
    <row r="706" spans="1:7" ht="14.4" x14ac:dyDescent="0.25">
      <c r="A706" s="51">
        <v>961342</v>
      </c>
      <c r="B706" s="52" t="s">
        <v>17937</v>
      </c>
      <c r="C706" s="52" t="s">
        <v>17938</v>
      </c>
      <c r="D706" s="51">
        <v>2235</v>
      </c>
      <c r="E706" s="52" t="s">
        <v>494</v>
      </c>
      <c r="F706" s="52" t="s">
        <v>17939</v>
      </c>
      <c r="G706" s="52" t="s">
        <v>17940</v>
      </c>
    </row>
    <row r="707" spans="1:7" ht="14.4" x14ac:dyDescent="0.25">
      <c r="A707" s="51">
        <v>961359</v>
      </c>
      <c r="B707" s="52" t="s">
        <v>17941</v>
      </c>
      <c r="C707" s="52" t="s">
        <v>17942</v>
      </c>
      <c r="D707" s="51">
        <v>2260</v>
      </c>
      <c r="E707" s="52" t="s">
        <v>36</v>
      </c>
      <c r="F707" s="52" t="s">
        <v>17943</v>
      </c>
      <c r="G707" s="52" t="s">
        <v>17944</v>
      </c>
    </row>
    <row r="708" spans="1:7" ht="14.4" x14ac:dyDescent="0.25">
      <c r="A708" s="51">
        <v>961367</v>
      </c>
      <c r="B708" s="52" t="s">
        <v>17945</v>
      </c>
      <c r="C708" s="52" t="s">
        <v>17946</v>
      </c>
      <c r="D708" s="51">
        <v>3220</v>
      </c>
      <c r="E708" s="52" t="s">
        <v>3626</v>
      </c>
      <c r="F708" s="52" t="s">
        <v>17947</v>
      </c>
      <c r="G708" s="52" t="s">
        <v>7571</v>
      </c>
    </row>
    <row r="709" spans="1:7" ht="14.4" x14ac:dyDescent="0.25">
      <c r="A709" s="51">
        <v>961375</v>
      </c>
      <c r="B709" s="52" t="s">
        <v>17948</v>
      </c>
      <c r="C709" s="52" t="s">
        <v>17949</v>
      </c>
      <c r="D709" s="51">
        <v>3210</v>
      </c>
      <c r="E709" s="52" t="s">
        <v>264</v>
      </c>
      <c r="F709" s="52" t="s">
        <v>17950</v>
      </c>
      <c r="G709" s="52" t="s">
        <v>7571</v>
      </c>
    </row>
    <row r="710" spans="1:7" ht="14.4" x14ac:dyDescent="0.25">
      <c r="A710" s="51">
        <v>961383</v>
      </c>
      <c r="B710" s="52" t="s">
        <v>17951</v>
      </c>
      <c r="C710" s="52" t="s">
        <v>17952</v>
      </c>
      <c r="D710" s="51">
        <v>3200</v>
      </c>
      <c r="E710" s="52" t="s">
        <v>1224</v>
      </c>
      <c r="F710" s="52" t="s">
        <v>17953</v>
      </c>
      <c r="G710" s="52" t="s">
        <v>17954</v>
      </c>
    </row>
    <row r="711" spans="1:7" ht="14.4" x14ac:dyDescent="0.25">
      <c r="A711" s="51">
        <v>961391</v>
      </c>
      <c r="B711" s="52" t="s">
        <v>17955</v>
      </c>
      <c r="C711" s="52" t="s">
        <v>17956</v>
      </c>
      <c r="D711" s="51">
        <v>3460</v>
      </c>
      <c r="E711" s="52" t="s">
        <v>3665</v>
      </c>
      <c r="F711" s="52" t="s">
        <v>17957</v>
      </c>
      <c r="G711" s="52" t="s">
        <v>7571</v>
      </c>
    </row>
    <row r="712" spans="1:7" ht="14.4" x14ac:dyDescent="0.25">
      <c r="A712" s="51">
        <v>961409</v>
      </c>
      <c r="B712" s="52" t="s">
        <v>17958</v>
      </c>
      <c r="C712" s="52" t="s">
        <v>8728</v>
      </c>
      <c r="D712" s="51">
        <v>3270</v>
      </c>
      <c r="E712" s="52" t="s">
        <v>186</v>
      </c>
      <c r="F712" s="52" t="s">
        <v>17959</v>
      </c>
      <c r="G712" s="52" t="s">
        <v>7571</v>
      </c>
    </row>
    <row r="713" spans="1:7" ht="14.4" x14ac:dyDescent="0.25">
      <c r="A713" s="51">
        <v>961417</v>
      </c>
      <c r="B713" s="52" t="s">
        <v>17960</v>
      </c>
      <c r="C713" s="52" t="s">
        <v>17861</v>
      </c>
      <c r="D713" s="51">
        <v>3290</v>
      </c>
      <c r="E713" s="52" t="s">
        <v>464</v>
      </c>
      <c r="F713" s="52" t="s">
        <v>17961</v>
      </c>
      <c r="G713" s="52" t="s">
        <v>7571</v>
      </c>
    </row>
    <row r="714" spans="1:7" ht="14.4" x14ac:dyDescent="0.25">
      <c r="A714" s="51">
        <v>961425</v>
      </c>
      <c r="B714" s="52" t="s">
        <v>21407</v>
      </c>
      <c r="C714" s="52" t="s">
        <v>21408</v>
      </c>
      <c r="D714" s="51">
        <v>3300</v>
      </c>
      <c r="E714" s="52" t="s">
        <v>311</v>
      </c>
      <c r="F714" s="52" t="s">
        <v>21409</v>
      </c>
      <c r="G714" s="52" t="s">
        <v>21410</v>
      </c>
    </row>
    <row r="715" spans="1:7" ht="14.4" x14ac:dyDescent="0.25">
      <c r="A715" s="51">
        <v>961433</v>
      </c>
      <c r="B715" s="52" t="s">
        <v>17962</v>
      </c>
      <c r="C715" s="52" t="s">
        <v>17633</v>
      </c>
      <c r="D715" s="51">
        <v>3320</v>
      </c>
      <c r="E715" s="52" t="s">
        <v>3717</v>
      </c>
      <c r="F715" s="52" t="s">
        <v>17963</v>
      </c>
      <c r="G715" s="52" t="s">
        <v>7571</v>
      </c>
    </row>
    <row r="716" spans="1:7" ht="14.4" x14ac:dyDescent="0.25">
      <c r="A716" s="51">
        <v>961441</v>
      </c>
      <c r="B716" s="52" t="s">
        <v>17964</v>
      </c>
      <c r="C716" s="52" t="s">
        <v>17965</v>
      </c>
      <c r="D716" s="51">
        <v>3350</v>
      </c>
      <c r="E716" s="52" t="s">
        <v>17966</v>
      </c>
      <c r="F716" s="52" t="s">
        <v>17967</v>
      </c>
      <c r="G716" s="52" t="s">
        <v>7571</v>
      </c>
    </row>
    <row r="717" spans="1:7" ht="14.4" x14ac:dyDescent="0.25">
      <c r="A717" s="51">
        <v>961458</v>
      </c>
      <c r="B717" s="52" t="s">
        <v>17968</v>
      </c>
      <c r="C717" s="52" t="s">
        <v>17969</v>
      </c>
      <c r="D717" s="51">
        <v>3370</v>
      </c>
      <c r="E717" s="52" t="s">
        <v>3735</v>
      </c>
      <c r="F717" s="52" t="s">
        <v>17970</v>
      </c>
      <c r="G717" s="52" t="s">
        <v>7571</v>
      </c>
    </row>
    <row r="718" spans="1:7" ht="14.4" x14ac:dyDescent="0.25">
      <c r="A718" s="51">
        <v>961466</v>
      </c>
      <c r="B718" s="52" t="s">
        <v>17971</v>
      </c>
      <c r="C718" s="52" t="s">
        <v>17972</v>
      </c>
      <c r="D718" s="51">
        <v>3380</v>
      </c>
      <c r="E718" s="52" t="s">
        <v>3742</v>
      </c>
      <c r="F718" s="52" t="s">
        <v>17973</v>
      </c>
      <c r="G718" s="52" t="s">
        <v>7571</v>
      </c>
    </row>
    <row r="719" spans="1:7" ht="14.4" x14ac:dyDescent="0.25">
      <c r="A719" s="51">
        <v>961474</v>
      </c>
      <c r="B719" s="52" t="s">
        <v>21411</v>
      </c>
      <c r="C719" s="52" t="s">
        <v>8578</v>
      </c>
      <c r="D719" s="51">
        <v>3400</v>
      </c>
      <c r="E719" s="52" t="s">
        <v>1244</v>
      </c>
      <c r="F719" s="52" t="s">
        <v>7571</v>
      </c>
      <c r="G719" s="52" t="s">
        <v>7571</v>
      </c>
    </row>
    <row r="720" spans="1:7" ht="14.4" x14ac:dyDescent="0.25">
      <c r="A720" s="51">
        <v>961491</v>
      </c>
      <c r="B720" s="52" t="s">
        <v>17974</v>
      </c>
      <c r="C720" s="52" t="s">
        <v>17975</v>
      </c>
      <c r="D720" s="51">
        <v>3440</v>
      </c>
      <c r="E720" s="52" t="s">
        <v>439</v>
      </c>
      <c r="F720" s="52" t="s">
        <v>17976</v>
      </c>
      <c r="G720" s="52" t="s">
        <v>7571</v>
      </c>
    </row>
    <row r="721" spans="1:7" ht="14.4" x14ac:dyDescent="0.25">
      <c r="A721" s="51">
        <v>961508</v>
      </c>
      <c r="B721" s="52" t="s">
        <v>17977</v>
      </c>
      <c r="C721" s="52" t="s">
        <v>17978</v>
      </c>
      <c r="D721" s="51">
        <v>3470</v>
      </c>
      <c r="E721" s="52" t="s">
        <v>3773</v>
      </c>
      <c r="F721" s="52" t="s">
        <v>7571</v>
      </c>
      <c r="G721" s="52" t="s">
        <v>7571</v>
      </c>
    </row>
    <row r="722" spans="1:7" ht="14.4" x14ac:dyDescent="0.25">
      <c r="A722" s="51">
        <v>961516</v>
      </c>
      <c r="B722" s="52" t="s">
        <v>17979</v>
      </c>
      <c r="C722" s="52" t="s">
        <v>17755</v>
      </c>
      <c r="D722" s="51">
        <v>3545</v>
      </c>
      <c r="E722" s="52" t="s">
        <v>118</v>
      </c>
      <c r="F722" s="52" t="s">
        <v>17980</v>
      </c>
      <c r="G722" s="52" t="s">
        <v>7571</v>
      </c>
    </row>
    <row r="723" spans="1:7" ht="14.4" x14ac:dyDescent="0.25">
      <c r="A723" s="51">
        <v>961524</v>
      </c>
      <c r="B723" s="52" t="s">
        <v>17981</v>
      </c>
      <c r="C723" s="52" t="s">
        <v>17982</v>
      </c>
      <c r="D723" s="51">
        <v>3500</v>
      </c>
      <c r="E723" s="52" t="s">
        <v>92</v>
      </c>
      <c r="F723" s="52" t="s">
        <v>17983</v>
      </c>
      <c r="G723" s="52" t="s">
        <v>17984</v>
      </c>
    </row>
    <row r="724" spans="1:7" ht="14.4" x14ac:dyDescent="0.25">
      <c r="A724" s="51">
        <v>961532</v>
      </c>
      <c r="B724" s="52" t="s">
        <v>17985</v>
      </c>
      <c r="C724" s="52" t="s">
        <v>17986</v>
      </c>
      <c r="D724" s="51">
        <v>3530</v>
      </c>
      <c r="E724" s="52" t="s">
        <v>106</v>
      </c>
      <c r="F724" s="52" t="s">
        <v>17987</v>
      </c>
      <c r="G724" s="52" t="s">
        <v>17988</v>
      </c>
    </row>
    <row r="725" spans="1:7" ht="14.4" x14ac:dyDescent="0.25">
      <c r="A725" s="51">
        <v>961541</v>
      </c>
      <c r="B725" s="52" t="s">
        <v>17989</v>
      </c>
      <c r="C725" s="52" t="s">
        <v>17990</v>
      </c>
      <c r="D725" s="51">
        <v>3550</v>
      </c>
      <c r="E725" s="52" t="s">
        <v>1270</v>
      </c>
      <c r="F725" s="52" t="s">
        <v>17991</v>
      </c>
      <c r="G725" s="52" t="s">
        <v>21993</v>
      </c>
    </row>
    <row r="726" spans="1:7" ht="14.4" x14ac:dyDescent="0.25">
      <c r="A726" s="51">
        <v>961565</v>
      </c>
      <c r="B726" s="52" t="s">
        <v>17992</v>
      </c>
      <c r="C726" s="52" t="s">
        <v>17993</v>
      </c>
      <c r="D726" s="51">
        <v>3940</v>
      </c>
      <c r="E726" s="52" t="s">
        <v>1281</v>
      </c>
      <c r="F726" s="52" t="s">
        <v>17994</v>
      </c>
      <c r="G726" s="52" t="s">
        <v>7571</v>
      </c>
    </row>
    <row r="727" spans="1:7" ht="14.4" x14ac:dyDescent="0.25">
      <c r="A727" s="51">
        <v>961573</v>
      </c>
      <c r="B727" s="52" t="s">
        <v>21412</v>
      </c>
      <c r="C727" s="52" t="s">
        <v>21413</v>
      </c>
      <c r="D727" s="51">
        <v>3950</v>
      </c>
      <c r="E727" s="52" t="s">
        <v>108</v>
      </c>
      <c r="F727" s="52" t="s">
        <v>21414</v>
      </c>
      <c r="G727" s="52" t="s">
        <v>7571</v>
      </c>
    </row>
    <row r="728" spans="1:7" ht="14.4" x14ac:dyDescent="0.25">
      <c r="A728" s="51">
        <v>961581</v>
      </c>
      <c r="B728" s="52" t="s">
        <v>21415</v>
      </c>
      <c r="C728" s="52" t="s">
        <v>21416</v>
      </c>
      <c r="D728" s="51">
        <v>3690</v>
      </c>
      <c r="E728" s="52" t="s">
        <v>76</v>
      </c>
      <c r="F728" s="52" t="s">
        <v>17996</v>
      </c>
      <c r="G728" s="52" t="s">
        <v>7571</v>
      </c>
    </row>
    <row r="729" spans="1:7" ht="14.4" x14ac:dyDescent="0.25">
      <c r="A729" s="51">
        <v>961599</v>
      </c>
      <c r="B729" s="52" t="s">
        <v>17995</v>
      </c>
      <c r="C729" s="52" t="s">
        <v>5596</v>
      </c>
      <c r="D729" s="51">
        <v>3590</v>
      </c>
      <c r="E729" s="52" t="s">
        <v>74</v>
      </c>
      <c r="F729" s="52" t="s">
        <v>17996</v>
      </c>
      <c r="G729" s="52" t="s">
        <v>7571</v>
      </c>
    </row>
    <row r="730" spans="1:7" ht="14.4" x14ac:dyDescent="0.25">
      <c r="A730" s="51">
        <v>961607</v>
      </c>
      <c r="B730" s="52" t="s">
        <v>17997</v>
      </c>
      <c r="C730" s="52" t="s">
        <v>17998</v>
      </c>
      <c r="D730" s="51">
        <v>3630</v>
      </c>
      <c r="E730" s="52" t="s">
        <v>98</v>
      </c>
      <c r="F730" s="52" t="s">
        <v>21994</v>
      </c>
      <c r="G730" s="52" t="s">
        <v>21995</v>
      </c>
    </row>
    <row r="731" spans="1:7" ht="14.4" x14ac:dyDescent="0.25">
      <c r="A731" s="51">
        <v>961615</v>
      </c>
      <c r="B731" s="52" t="s">
        <v>17999</v>
      </c>
      <c r="C731" s="52" t="s">
        <v>18000</v>
      </c>
      <c r="D731" s="51">
        <v>3650</v>
      </c>
      <c r="E731" s="52" t="s">
        <v>10</v>
      </c>
      <c r="F731" s="52" t="s">
        <v>18001</v>
      </c>
      <c r="G731" s="52" t="s">
        <v>18002</v>
      </c>
    </row>
    <row r="732" spans="1:7" ht="14.4" x14ac:dyDescent="0.25">
      <c r="A732" s="51">
        <v>961623</v>
      </c>
      <c r="B732" s="52" t="s">
        <v>18003</v>
      </c>
      <c r="C732" s="52" t="s">
        <v>2183</v>
      </c>
      <c r="D732" s="51">
        <v>3665</v>
      </c>
      <c r="E732" s="52" t="s">
        <v>612</v>
      </c>
      <c r="F732" s="52" t="s">
        <v>18004</v>
      </c>
      <c r="G732" s="52" t="s">
        <v>7571</v>
      </c>
    </row>
    <row r="733" spans="1:7" ht="14.4" x14ac:dyDescent="0.25">
      <c r="A733" s="51">
        <v>961631</v>
      </c>
      <c r="B733" s="52" t="s">
        <v>18005</v>
      </c>
      <c r="C733" s="52" t="s">
        <v>18006</v>
      </c>
      <c r="D733" s="51">
        <v>3640</v>
      </c>
      <c r="E733" s="52" t="s">
        <v>17</v>
      </c>
      <c r="F733" s="52" t="s">
        <v>18007</v>
      </c>
      <c r="G733" s="52" t="s">
        <v>18008</v>
      </c>
    </row>
    <row r="734" spans="1:7" ht="14.4" x14ac:dyDescent="0.25">
      <c r="A734" s="51">
        <v>961649</v>
      </c>
      <c r="B734" s="52" t="s">
        <v>18009</v>
      </c>
      <c r="C734" s="52" t="s">
        <v>18010</v>
      </c>
      <c r="D734" s="51">
        <v>3700</v>
      </c>
      <c r="E734" s="52" t="s">
        <v>105</v>
      </c>
      <c r="F734" s="52" t="s">
        <v>18011</v>
      </c>
      <c r="G734" s="52" t="s">
        <v>7571</v>
      </c>
    </row>
    <row r="735" spans="1:7" ht="14.4" x14ac:dyDescent="0.25">
      <c r="A735" s="51">
        <v>961656</v>
      </c>
      <c r="B735" s="52" t="s">
        <v>18012</v>
      </c>
      <c r="C735" s="52" t="s">
        <v>18013</v>
      </c>
      <c r="D735" s="51">
        <v>3720</v>
      </c>
      <c r="E735" s="52" t="s">
        <v>1754</v>
      </c>
      <c r="F735" s="52" t="s">
        <v>18014</v>
      </c>
      <c r="G735" s="52" t="s">
        <v>7571</v>
      </c>
    </row>
    <row r="736" spans="1:7" ht="14.4" x14ac:dyDescent="0.25">
      <c r="A736" s="51">
        <v>961664</v>
      </c>
      <c r="B736" s="52" t="s">
        <v>18015</v>
      </c>
      <c r="C736" s="52" t="s">
        <v>18016</v>
      </c>
      <c r="D736" s="51">
        <v>3730</v>
      </c>
      <c r="E736" s="52" t="s">
        <v>4080</v>
      </c>
      <c r="F736" s="52" t="s">
        <v>18017</v>
      </c>
      <c r="G736" s="52" t="s">
        <v>18018</v>
      </c>
    </row>
    <row r="737" spans="1:7" ht="14.4" x14ac:dyDescent="0.25">
      <c r="A737" s="51">
        <v>961672</v>
      </c>
      <c r="B737" s="52" t="s">
        <v>18019</v>
      </c>
      <c r="C737" s="52" t="s">
        <v>18020</v>
      </c>
      <c r="D737" s="51">
        <v>3740</v>
      </c>
      <c r="E737" s="52" t="s">
        <v>87</v>
      </c>
      <c r="F737" s="52" t="s">
        <v>18021</v>
      </c>
      <c r="G737" s="52" t="s">
        <v>18022</v>
      </c>
    </row>
    <row r="738" spans="1:7" ht="14.4" x14ac:dyDescent="0.25">
      <c r="A738" s="51">
        <v>961681</v>
      </c>
      <c r="B738" s="52" t="s">
        <v>18023</v>
      </c>
      <c r="C738" s="52" t="s">
        <v>18024</v>
      </c>
      <c r="D738" s="51">
        <v>3620</v>
      </c>
      <c r="E738" s="52" t="s">
        <v>115</v>
      </c>
      <c r="F738" s="52" t="s">
        <v>7571</v>
      </c>
      <c r="G738" s="52" t="s">
        <v>7571</v>
      </c>
    </row>
    <row r="739" spans="1:7" ht="14.4" x14ac:dyDescent="0.25">
      <c r="A739" s="51">
        <v>961698</v>
      </c>
      <c r="B739" s="52" t="s">
        <v>18025</v>
      </c>
      <c r="C739" s="52" t="s">
        <v>18026</v>
      </c>
      <c r="D739" s="51">
        <v>3770</v>
      </c>
      <c r="E739" s="52" t="s">
        <v>94</v>
      </c>
      <c r="F739" s="52" t="s">
        <v>18027</v>
      </c>
      <c r="G739" s="52" t="s">
        <v>7571</v>
      </c>
    </row>
    <row r="740" spans="1:7" ht="14.4" x14ac:dyDescent="0.25">
      <c r="A740" s="51">
        <v>961714</v>
      </c>
      <c r="B740" s="52" t="s">
        <v>21417</v>
      </c>
      <c r="C740" s="52" t="s">
        <v>21418</v>
      </c>
      <c r="D740" s="51">
        <v>3800</v>
      </c>
      <c r="E740" s="52" t="s">
        <v>241</v>
      </c>
      <c r="F740" s="52" t="s">
        <v>21419</v>
      </c>
      <c r="G740" s="52" t="s">
        <v>7571</v>
      </c>
    </row>
    <row r="741" spans="1:7" ht="14.4" x14ac:dyDescent="0.25">
      <c r="A741" s="51">
        <v>961722</v>
      </c>
      <c r="B741" s="52" t="s">
        <v>18028</v>
      </c>
      <c r="C741" s="52" t="s">
        <v>18029</v>
      </c>
      <c r="D741" s="51">
        <v>3850</v>
      </c>
      <c r="E741" s="52" t="s">
        <v>4175</v>
      </c>
      <c r="F741" s="52" t="s">
        <v>18030</v>
      </c>
      <c r="G741" s="52" t="s">
        <v>18031</v>
      </c>
    </row>
    <row r="742" spans="1:7" ht="14.4" x14ac:dyDescent="0.25">
      <c r="A742" s="51">
        <v>961731</v>
      </c>
      <c r="B742" s="52" t="s">
        <v>18032</v>
      </c>
      <c r="C742" s="52" t="s">
        <v>18033</v>
      </c>
      <c r="D742" s="51">
        <v>3570</v>
      </c>
      <c r="E742" s="52" t="s">
        <v>551</v>
      </c>
      <c r="F742" s="52" t="s">
        <v>18034</v>
      </c>
      <c r="G742" s="52" t="s">
        <v>18035</v>
      </c>
    </row>
    <row r="743" spans="1:7" ht="14.4" x14ac:dyDescent="0.25">
      <c r="A743" s="51">
        <v>961748</v>
      </c>
      <c r="B743" s="52" t="s">
        <v>21420</v>
      </c>
      <c r="C743" s="52" t="s">
        <v>21421</v>
      </c>
      <c r="D743" s="51">
        <v>3840</v>
      </c>
      <c r="E743" s="52" t="s">
        <v>90</v>
      </c>
      <c r="F743" s="52" t="s">
        <v>21422</v>
      </c>
      <c r="G743" s="52" t="s">
        <v>7571</v>
      </c>
    </row>
    <row r="744" spans="1:7" ht="14.4" x14ac:dyDescent="0.25">
      <c r="A744" s="51">
        <v>961755</v>
      </c>
      <c r="B744" s="52" t="s">
        <v>18036</v>
      </c>
      <c r="C744" s="52" t="s">
        <v>18037</v>
      </c>
      <c r="D744" s="51">
        <v>3870</v>
      </c>
      <c r="E744" s="52" t="s">
        <v>1350</v>
      </c>
      <c r="F744" s="52" t="s">
        <v>18038</v>
      </c>
      <c r="G744" s="52" t="s">
        <v>7571</v>
      </c>
    </row>
    <row r="745" spans="1:7" ht="14.4" x14ac:dyDescent="0.25">
      <c r="A745" s="51">
        <v>961763</v>
      </c>
      <c r="B745" s="52" t="s">
        <v>21423</v>
      </c>
      <c r="C745" s="52" t="s">
        <v>21424</v>
      </c>
      <c r="D745" s="51">
        <v>3890</v>
      </c>
      <c r="E745" s="52" t="s">
        <v>1248</v>
      </c>
      <c r="F745" s="52" t="s">
        <v>21425</v>
      </c>
      <c r="G745" s="52" t="s">
        <v>7571</v>
      </c>
    </row>
    <row r="746" spans="1:7" ht="14.4" x14ac:dyDescent="0.25">
      <c r="A746" s="51">
        <v>961771</v>
      </c>
      <c r="B746" s="52" t="s">
        <v>18039</v>
      </c>
      <c r="C746" s="52" t="s">
        <v>18040</v>
      </c>
      <c r="D746" s="51">
        <v>3920</v>
      </c>
      <c r="E746" s="52" t="s">
        <v>85</v>
      </c>
      <c r="F746" s="52" t="s">
        <v>18041</v>
      </c>
      <c r="G746" s="52" t="s">
        <v>9840</v>
      </c>
    </row>
    <row r="747" spans="1:7" ht="14.4" x14ac:dyDescent="0.25">
      <c r="A747" s="51">
        <v>961789</v>
      </c>
      <c r="B747" s="52" t="s">
        <v>18042</v>
      </c>
      <c r="C747" s="52" t="s">
        <v>18043</v>
      </c>
      <c r="D747" s="51">
        <v>3560</v>
      </c>
      <c r="E747" s="52" t="s">
        <v>102</v>
      </c>
      <c r="F747" s="52" t="s">
        <v>18044</v>
      </c>
      <c r="G747" s="52" t="s">
        <v>7571</v>
      </c>
    </row>
    <row r="748" spans="1:7" ht="14.4" x14ac:dyDescent="0.25">
      <c r="A748" s="51">
        <v>961797</v>
      </c>
      <c r="B748" s="52" t="s">
        <v>18045</v>
      </c>
      <c r="C748" s="52" t="s">
        <v>18046</v>
      </c>
      <c r="D748" s="51">
        <v>3580</v>
      </c>
      <c r="E748" s="52" t="s">
        <v>99</v>
      </c>
      <c r="F748" s="52" t="s">
        <v>18047</v>
      </c>
      <c r="G748" s="52" t="s">
        <v>7571</v>
      </c>
    </row>
    <row r="749" spans="1:7" ht="14.4" x14ac:dyDescent="0.25">
      <c r="A749" s="51">
        <v>961805</v>
      </c>
      <c r="B749" s="52" t="s">
        <v>18048</v>
      </c>
      <c r="C749" s="52" t="s">
        <v>17522</v>
      </c>
      <c r="D749" s="51">
        <v>2450</v>
      </c>
      <c r="E749" s="52" t="s">
        <v>409</v>
      </c>
      <c r="F749" s="52" t="s">
        <v>18049</v>
      </c>
      <c r="G749" s="52" t="s">
        <v>18050</v>
      </c>
    </row>
    <row r="750" spans="1:7" ht="14.4" x14ac:dyDescent="0.25">
      <c r="A750" s="51">
        <v>961813</v>
      </c>
      <c r="B750" s="52" t="s">
        <v>18051</v>
      </c>
      <c r="C750" s="52" t="s">
        <v>2740</v>
      </c>
      <c r="D750" s="51">
        <v>2430</v>
      </c>
      <c r="E750" s="52" t="s">
        <v>4304</v>
      </c>
      <c r="F750" s="52" t="s">
        <v>18052</v>
      </c>
      <c r="G750" s="52" t="s">
        <v>18053</v>
      </c>
    </row>
    <row r="751" spans="1:7" ht="14.4" x14ac:dyDescent="0.25">
      <c r="A751" s="51">
        <v>961839</v>
      </c>
      <c r="B751" s="52" t="s">
        <v>18054</v>
      </c>
      <c r="C751" s="52" t="s">
        <v>3471</v>
      </c>
      <c r="D751" s="51">
        <v>3001</v>
      </c>
      <c r="E751" s="52" t="s">
        <v>434</v>
      </c>
      <c r="F751" s="52" t="s">
        <v>17207</v>
      </c>
      <c r="G751" s="52" t="s">
        <v>17209</v>
      </c>
    </row>
    <row r="752" spans="1:7" ht="14.4" x14ac:dyDescent="0.25">
      <c r="A752" s="51">
        <v>961847</v>
      </c>
      <c r="B752" s="52" t="s">
        <v>21426</v>
      </c>
      <c r="C752" s="52" t="s">
        <v>11496</v>
      </c>
      <c r="D752" s="51">
        <v>1000</v>
      </c>
      <c r="E752" s="52" t="s">
        <v>890</v>
      </c>
      <c r="F752" s="52" t="s">
        <v>11497</v>
      </c>
      <c r="G752" s="52" t="s">
        <v>21427</v>
      </c>
    </row>
    <row r="753" spans="1:7" ht="14.4" x14ac:dyDescent="0.25">
      <c r="A753" s="51">
        <v>961871</v>
      </c>
      <c r="B753" s="52" t="s">
        <v>18055</v>
      </c>
      <c r="C753" s="52" t="s">
        <v>1813</v>
      </c>
      <c r="D753" s="51">
        <v>1120</v>
      </c>
      <c r="E753" s="52" t="s">
        <v>829</v>
      </c>
      <c r="F753" s="52" t="s">
        <v>18056</v>
      </c>
      <c r="G753" s="52" t="s">
        <v>18057</v>
      </c>
    </row>
    <row r="754" spans="1:7" ht="14.4" x14ac:dyDescent="0.25">
      <c r="A754" s="51">
        <v>961904</v>
      </c>
      <c r="B754" s="52" t="s">
        <v>18058</v>
      </c>
      <c r="C754" s="52" t="s">
        <v>1840</v>
      </c>
      <c r="D754" s="51">
        <v>1030</v>
      </c>
      <c r="E754" s="52" t="s">
        <v>432</v>
      </c>
      <c r="F754" s="52" t="s">
        <v>473</v>
      </c>
      <c r="G754" s="52" t="s">
        <v>8049</v>
      </c>
    </row>
    <row r="755" spans="1:7" ht="14.4" x14ac:dyDescent="0.25">
      <c r="A755" s="51">
        <v>961912</v>
      </c>
      <c r="B755" s="52" t="s">
        <v>18059</v>
      </c>
      <c r="C755" s="52" t="s">
        <v>1838</v>
      </c>
      <c r="D755" s="51">
        <v>1030</v>
      </c>
      <c r="E755" s="52" t="s">
        <v>432</v>
      </c>
      <c r="F755" s="52" t="s">
        <v>1839</v>
      </c>
      <c r="G755" s="52" t="s">
        <v>7571</v>
      </c>
    </row>
    <row r="756" spans="1:7" ht="14.4" x14ac:dyDescent="0.25">
      <c r="A756" s="51">
        <v>961921</v>
      </c>
      <c r="B756" s="52" t="s">
        <v>18060</v>
      </c>
      <c r="C756" s="52" t="s">
        <v>1835</v>
      </c>
      <c r="D756" s="51">
        <v>1030</v>
      </c>
      <c r="E756" s="52" t="s">
        <v>432</v>
      </c>
      <c r="F756" s="52" t="s">
        <v>1836</v>
      </c>
      <c r="G756" s="52" t="s">
        <v>9041</v>
      </c>
    </row>
    <row r="757" spans="1:7" ht="14.4" x14ac:dyDescent="0.25">
      <c r="A757" s="51">
        <v>961979</v>
      </c>
      <c r="B757" s="52" t="s">
        <v>18061</v>
      </c>
      <c r="C757" s="52" t="s">
        <v>1841</v>
      </c>
      <c r="D757" s="51">
        <v>1000</v>
      </c>
      <c r="E757" s="52" t="s">
        <v>890</v>
      </c>
      <c r="F757" s="52" t="s">
        <v>1842</v>
      </c>
      <c r="G757" s="52" t="s">
        <v>7571</v>
      </c>
    </row>
    <row r="758" spans="1:7" ht="14.4" x14ac:dyDescent="0.25">
      <c r="A758" s="51">
        <v>961995</v>
      </c>
      <c r="B758" s="52" t="s">
        <v>21428</v>
      </c>
      <c r="C758" s="52" t="s">
        <v>3471</v>
      </c>
      <c r="D758" s="51">
        <v>3001</v>
      </c>
      <c r="E758" s="52" t="s">
        <v>434</v>
      </c>
      <c r="F758" s="52" t="s">
        <v>21429</v>
      </c>
      <c r="G758" s="52" t="s">
        <v>20621</v>
      </c>
    </row>
    <row r="759" spans="1:7" ht="14.4" x14ac:dyDescent="0.25">
      <c r="A759" s="51">
        <v>962035</v>
      </c>
      <c r="B759" s="52" t="s">
        <v>18062</v>
      </c>
      <c r="C759" s="52" t="s">
        <v>1877</v>
      </c>
      <c r="D759" s="51">
        <v>1070</v>
      </c>
      <c r="E759" s="52" t="s">
        <v>133</v>
      </c>
      <c r="F759" s="52" t="s">
        <v>6859</v>
      </c>
      <c r="G759" s="52" t="s">
        <v>18063</v>
      </c>
    </row>
    <row r="760" spans="1:7" x14ac:dyDescent="0.25">
      <c r="A760">
        <v>962043</v>
      </c>
      <c r="B760" t="s">
        <v>18064</v>
      </c>
      <c r="C760" t="s">
        <v>18065</v>
      </c>
      <c r="D760">
        <v>3001</v>
      </c>
      <c r="E760" t="s">
        <v>434</v>
      </c>
      <c r="F760" t="s">
        <v>18066</v>
      </c>
      <c r="G760" t="s">
        <v>17209</v>
      </c>
    </row>
    <row r="761" spans="1:7" x14ac:dyDescent="0.25">
      <c r="A761">
        <v>962068</v>
      </c>
      <c r="B761" t="s">
        <v>21430</v>
      </c>
      <c r="C761" t="s">
        <v>1904</v>
      </c>
      <c r="D761">
        <v>1081</v>
      </c>
      <c r="E761" t="s">
        <v>779</v>
      </c>
      <c r="F761" t="s">
        <v>1905</v>
      </c>
      <c r="G761" t="s">
        <v>21431</v>
      </c>
    </row>
    <row r="762" spans="1:7" x14ac:dyDescent="0.25">
      <c r="A762">
        <v>962092</v>
      </c>
      <c r="B762" t="s">
        <v>21432</v>
      </c>
      <c r="C762" t="s">
        <v>3471</v>
      </c>
      <c r="D762">
        <v>3001</v>
      </c>
      <c r="E762" t="s">
        <v>434</v>
      </c>
      <c r="F762" t="s">
        <v>1850</v>
      </c>
      <c r="G762" t="s">
        <v>7571</v>
      </c>
    </row>
    <row r="763" spans="1:7" x14ac:dyDescent="0.25">
      <c r="A763">
        <v>962118</v>
      </c>
      <c r="B763" t="s">
        <v>21433</v>
      </c>
      <c r="C763" t="s">
        <v>1888</v>
      </c>
      <c r="D763">
        <v>1080</v>
      </c>
      <c r="E763" t="s">
        <v>146</v>
      </c>
      <c r="F763" t="s">
        <v>1889</v>
      </c>
      <c r="G763" t="s">
        <v>9059</v>
      </c>
    </row>
    <row r="764" spans="1:7" x14ac:dyDescent="0.25">
      <c r="A764">
        <v>962126</v>
      </c>
      <c r="B764" t="s">
        <v>21434</v>
      </c>
      <c r="C764" t="s">
        <v>1891</v>
      </c>
      <c r="D764">
        <v>1080</v>
      </c>
      <c r="E764" t="s">
        <v>146</v>
      </c>
      <c r="F764" t="s">
        <v>1892</v>
      </c>
      <c r="G764" t="s">
        <v>21435</v>
      </c>
    </row>
    <row r="765" spans="1:7" x14ac:dyDescent="0.25">
      <c r="A765">
        <v>962134</v>
      </c>
      <c r="B765" t="s">
        <v>18067</v>
      </c>
      <c r="C765" t="s">
        <v>1884</v>
      </c>
      <c r="D765">
        <v>1082</v>
      </c>
      <c r="E765" t="s">
        <v>916</v>
      </c>
      <c r="F765" t="s">
        <v>1885</v>
      </c>
      <c r="G765" t="s">
        <v>18068</v>
      </c>
    </row>
    <row r="766" spans="1:7" x14ac:dyDescent="0.25">
      <c r="A766">
        <v>962167</v>
      </c>
      <c r="B766" t="s">
        <v>18069</v>
      </c>
      <c r="C766" t="s">
        <v>1941</v>
      </c>
      <c r="D766">
        <v>1140</v>
      </c>
      <c r="E766" t="s">
        <v>923</v>
      </c>
      <c r="F766" t="s">
        <v>1942</v>
      </c>
      <c r="G766" t="s">
        <v>9081</v>
      </c>
    </row>
    <row r="767" spans="1:7" x14ac:dyDescent="0.25">
      <c r="A767">
        <v>962175</v>
      </c>
      <c r="B767" t="s">
        <v>18070</v>
      </c>
      <c r="C767" t="s">
        <v>18071</v>
      </c>
      <c r="D767">
        <v>1140</v>
      </c>
      <c r="E767" t="s">
        <v>923</v>
      </c>
      <c r="F767" t="s">
        <v>1940</v>
      </c>
      <c r="G767" t="s">
        <v>9080</v>
      </c>
    </row>
    <row r="768" spans="1:7" x14ac:dyDescent="0.25">
      <c r="A768">
        <v>962217</v>
      </c>
      <c r="B768" t="s">
        <v>18072</v>
      </c>
      <c r="C768" t="s">
        <v>18073</v>
      </c>
      <c r="D768">
        <v>3050</v>
      </c>
      <c r="E768" t="s">
        <v>3476</v>
      </c>
      <c r="F768" t="s">
        <v>18074</v>
      </c>
      <c r="G768" t="s">
        <v>18075</v>
      </c>
    </row>
    <row r="769" spans="1:7" x14ac:dyDescent="0.25">
      <c r="A769">
        <v>962225</v>
      </c>
      <c r="B769" t="s">
        <v>18076</v>
      </c>
      <c r="C769" t="s">
        <v>18077</v>
      </c>
      <c r="D769">
        <v>1160</v>
      </c>
      <c r="E769" t="s">
        <v>929</v>
      </c>
      <c r="F769" t="s">
        <v>18078</v>
      </c>
      <c r="G769" t="s">
        <v>18079</v>
      </c>
    </row>
    <row r="770" spans="1:7" x14ac:dyDescent="0.25">
      <c r="A770">
        <v>962233</v>
      </c>
      <c r="B770" t="s">
        <v>18080</v>
      </c>
      <c r="C770" t="s">
        <v>1960</v>
      </c>
      <c r="D770">
        <v>1170</v>
      </c>
      <c r="E770" t="s">
        <v>483</v>
      </c>
      <c r="F770" t="s">
        <v>1961</v>
      </c>
      <c r="G770" t="s">
        <v>18081</v>
      </c>
    </row>
    <row r="771" spans="1:7" x14ac:dyDescent="0.25">
      <c r="A771">
        <v>962258</v>
      </c>
      <c r="B771" t="s">
        <v>18082</v>
      </c>
      <c r="C771" t="s">
        <v>1963</v>
      </c>
      <c r="D771">
        <v>1180</v>
      </c>
      <c r="E771" t="s">
        <v>437</v>
      </c>
      <c r="F771" t="s">
        <v>1964</v>
      </c>
      <c r="G771" t="s">
        <v>18083</v>
      </c>
    </row>
    <row r="772" spans="1:7" x14ac:dyDescent="0.25">
      <c r="A772">
        <v>962266</v>
      </c>
      <c r="B772" t="s">
        <v>18084</v>
      </c>
      <c r="C772" t="s">
        <v>1965</v>
      </c>
      <c r="D772">
        <v>1180</v>
      </c>
      <c r="E772" t="s">
        <v>437</v>
      </c>
      <c r="F772" t="s">
        <v>18085</v>
      </c>
      <c r="G772" t="s">
        <v>18086</v>
      </c>
    </row>
    <row r="773" spans="1:7" x14ac:dyDescent="0.25">
      <c r="A773">
        <v>962282</v>
      </c>
      <c r="B773" t="s">
        <v>18087</v>
      </c>
      <c r="C773" t="s">
        <v>1974</v>
      </c>
      <c r="D773">
        <v>1190</v>
      </c>
      <c r="E773" t="s">
        <v>1969</v>
      </c>
      <c r="F773" t="s">
        <v>1975</v>
      </c>
      <c r="G773" t="s">
        <v>18088</v>
      </c>
    </row>
    <row r="774" spans="1:7" x14ac:dyDescent="0.25">
      <c r="A774">
        <v>962291</v>
      </c>
      <c r="B774" t="s">
        <v>18089</v>
      </c>
      <c r="C774" t="s">
        <v>18065</v>
      </c>
      <c r="D774">
        <v>3001</v>
      </c>
      <c r="E774" t="s">
        <v>434</v>
      </c>
      <c r="F774" t="s">
        <v>17207</v>
      </c>
      <c r="G774" t="s">
        <v>17209</v>
      </c>
    </row>
    <row r="775" spans="1:7" x14ac:dyDescent="0.25">
      <c r="A775">
        <v>962316</v>
      </c>
      <c r="B775" t="s">
        <v>18090</v>
      </c>
      <c r="C775" t="s">
        <v>1983</v>
      </c>
      <c r="D775">
        <v>1200</v>
      </c>
      <c r="E775" t="s">
        <v>441</v>
      </c>
      <c r="F775" t="s">
        <v>1984</v>
      </c>
      <c r="G775" t="s">
        <v>13902</v>
      </c>
    </row>
    <row r="776" spans="1:7" x14ac:dyDescent="0.25">
      <c r="A776">
        <v>962324</v>
      </c>
      <c r="B776" t="s">
        <v>21436</v>
      </c>
      <c r="C776" t="s">
        <v>1819</v>
      </c>
      <c r="D776">
        <v>1080</v>
      </c>
      <c r="E776" t="s">
        <v>146</v>
      </c>
      <c r="F776" t="s">
        <v>1820</v>
      </c>
      <c r="G776" t="s">
        <v>7571</v>
      </c>
    </row>
    <row r="777" spans="1:7" x14ac:dyDescent="0.25">
      <c r="A777">
        <v>962373</v>
      </c>
      <c r="B777" t="s">
        <v>18091</v>
      </c>
      <c r="C777" t="s">
        <v>2005</v>
      </c>
      <c r="D777">
        <v>1540</v>
      </c>
      <c r="E777" t="s">
        <v>945</v>
      </c>
      <c r="F777" t="s">
        <v>2006</v>
      </c>
      <c r="G777" t="s">
        <v>9099</v>
      </c>
    </row>
    <row r="778" spans="1:7" x14ac:dyDescent="0.25">
      <c r="A778">
        <v>962423</v>
      </c>
      <c r="B778" t="s">
        <v>21437</v>
      </c>
      <c r="C778" t="s">
        <v>3471</v>
      </c>
      <c r="D778">
        <v>3001</v>
      </c>
      <c r="E778" t="s">
        <v>434</v>
      </c>
      <c r="F778" t="s">
        <v>18066</v>
      </c>
      <c r="G778" t="s">
        <v>17209</v>
      </c>
    </row>
    <row r="779" spans="1:7" x14ac:dyDescent="0.25">
      <c r="A779">
        <v>962431</v>
      </c>
      <c r="B779" t="s">
        <v>18092</v>
      </c>
      <c r="C779" t="s">
        <v>2043</v>
      </c>
      <c r="D779">
        <v>1640</v>
      </c>
      <c r="E779" t="s">
        <v>2040</v>
      </c>
      <c r="F779" t="s">
        <v>2044</v>
      </c>
      <c r="G779" t="s">
        <v>9108</v>
      </c>
    </row>
    <row r="780" spans="1:7" x14ac:dyDescent="0.25">
      <c r="A780">
        <v>962456</v>
      </c>
      <c r="B780" t="s">
        <v>18093</v>
      </c>
      <c r="C780" t="s">
        <v>8768</v>
      </c>
      <c r="D780">
        <v>1652</v>
      </c>
      <c r="E780" t="s">
        <v>448</v>
      </c>
      <c r="F780" t="s">
        <v>18094</v>
      </c>
      <c r="G780" t="s">
        <v>18095</v>
      </c>
    </row>
    <row r="781" spans="1:7" x14ac:dyDescent="0.25">
      <c r="A781">
        <v>962531</v>
      </c>
      <c r="B781" t="s">
        <v>18096</v>
      </c>
      <c r="C781" t="s">
        <v>2105</v>
      </c>
      <c r="D781">
        <v>1602</v>
      </c>
      <c r="E781" t="s">
        <v>2106</v>
      </c>
      <c r="F781" t="s">
        <v>2107</v>
      </c>
      <c r="G781" t="s">
        <v>18097</v>
      </c>
    </row>
    <row r="782" spans="1:7" x14ac:dyDescent="0.25">
      <c r="A782">
        <v>962548</v>
      </c>
      <c r="B782" t="s">
        <v>21438</v>
      </c>
      <c r="C782" t="s">
        <v>2109</v>
      </c>
      <c r="D782">
        <v>1702</v>
      </c>
      <c r="E782" t="s">
        <v>2110</v>
      </c>
      <c r="F782" t="s">
        <v>2111</v>
      </c>
      <c r="G782" t="s">
        <v>21439</v>
      </c>
    </row>
    <row r="783" spans="1:7" x14ac:dyDescent="0.25">
      <c r="A783">
        <v>962563</v>
      </c>
      <c r="B783" t="s">
        <v>21440</v>
      </c>
      <c r="C783" t="s">
        <v>11643</v>
      </c>
      <c r="D783">
        <v>1740</v>
      </c>
      <c r="E783" t="s">
        <v>960</v>
      </c>
      <c r="F783" t="s">
        <v>21441</v>
      </c>
      <c r="G783" t="s">
        <v>21442</v>
      </c>
    </row>
    <row r="784" spans="1:7" x14ac:dyDescent="0.25">
      <c r="A784">
        <v>962597</v>
      </c>
      <c r="B784" t="s">
        <v>21443</v>
      </c>
      <c r="C784" t="s">
        <v>2127</v>
      </c>
      <c r="D784">
        <v>1700</v>
      </c>
      <c r="E784" t="s">
        <v>2128</v>
      </c>
      <c r="F784" t="s">
        <v>2129</v>
      </c>
      <c r="G784" t="s">
        <v>21444</v>
      </c>
    </row>
    <row r="785" spans="1:7" x14ac:dyDescent="0.25">
      <c r="A785">
        <v>962605</v>
      </c>
      <c r="B785" t="s">
        <v>21445</v>
      </c>
      <c r="C785" t="s">
        <v>2134</v>
      </c>
      <c r="D785">
        <v>1703</v>
      </c>
      <c r="E785" t="s">
        <v>2135</v>
      </c>
      <c r="F785" t="s">
        <v>2136</v>
      </c>
      <c r="G785" t="s">
        <v>7571</v>
      </c>
    </row>
    <row r="786" spans="1:7" x14ac:dyDescent="0.25">
      <c r="A786">
        <v>962613</v>
      </c>
      <c r="B786" t="s">
        <v>18098</v>
      </c>
      <c r="C786" t="s">
        <v>18099</v>
      </c>
      <c r="D786">
        <v>1761</v>
      </c>
      <c r="E786" t="s">
        <v>2144</v>
      </c>
      <c r="F786" t="s">
        <v>18100</v>
      </c>
      <c r="G786" t="s">
        <v>9140</v>
      </c>
    </row>
    <row r="787" spans="1:7" x14ac:dyDescent="0.25">
      <c r="A787">
        <v>962639</v>
      </c>
      <c r="B787" t="s">
        <v>18101</v>
      </c>
      <c r="C787" t="s">
        <v>2148</v>
      </c>
      <c r="D787">
        <v>1770</v>
      </c>
      <c r="E787" t="s">
        <v>308</v>
      </c>
      <c r="F787" t="s">
        <v>18102</v>
      </c>
      <c r="G787" t="s">
        <v>18103</v>
      </c>
    </row>
    <row r="788" spans="1:7" x14ac:dyDescent="0.25">
      <c r="A788">
        <v>962647</v>
      </c>
      <c r="B788" t="s">
        <v>18104</v>
      </c>
      <c r="C788" t="s">
        <v>2979</v>
      </c>
      <c r="D788">
        <v>2530</v>
      </c>
      <c r="E788" t="s">
        <v>260</v>
      </c>
      <c r="F788" t="s">
        <v>13388</v>
      </c>
      <c r="G788" t="s">
        <v>18105</v>
      </c>
    </row>
    <row r="789" spans="1:7" x14ac:dyDescent="0.25">
      <c r="A789">
        <v>962654</v>
      </c>
      <c r="B789" t="s">
        <v>18106</v>
      </c>
      <c r="C789" t="s">
        <v>2156</v>
      </c>
      <c r="D789">
        <v>1790</v>
      </c>
      <c r="E789" t="s">
        <v>2154</v>
      </c>
      <c r="F789" t="s">
        <v>7571</v>
      </c>
      <c r="G789" t="s">
        <v>18107</v>
      </c>
    </row>
    <row r="790" spans="1:7" x14ac:dyDescent="0.25">
      <c r="A790">
        <v>962662</v>
      </c>
      <c r="B790" t="s">
        <v>21446</v>
      </c>
      <c r="C790" t="s">
        <v>2160</v>
      </c>
      <c r="D790">
        <v>1790</v>
      </c>
      <c r="E790" t="s">
        <v>21447</v>
      </c>
      <c r="F790" t="s">
        <v>21448</v>
      </c>
      <c r="G790" t="s">
        <v>7571</v>
      </c>
    </row>
    <row r="791" spans="1:7" x14ac:dyDescent="0.25">
      <c r="A791">
        <v>962671</v>
      </c>
      <c r="B791" t="s">
        <v>18108</v>
      </c>
      <c r="C791" t="s">
        <v>8788</v>
      </c>
      <c r="D791">
        <v>1800</v>
      </c>
      <c r="E791" t="s">
        <v>457</v>
      </c>
      <c r="F791" t="s">
        <v>18109</v>
      </c>
      <c r="G791" t="s">
        <v>18110</v>
      </c>
    </row>
    <row r="792" spans="1:7" x14ac:dyDescent="0.25">
      <c r="A792">
        <v>962688</v>
      </c>
      <c r="B792" t="s">
        <v>21449</v>
      </c>
      <c r="C792" t="s">
        <v>2177</v>
      </c>
      <c r="D792">
        <v>1780</v>
      </c>
      <c r="E792" t="s">
        <v>131</v>
      </c>
      <c r="F792" t="s">
        <v>2178</v>
      </c>
      <c r="G792" t="s">
        <v>9152</v>
      </c>
    </row>
    <row r="793" spans="1:7" x14ac:dyDescent="0.25">
      <c r="A793">
        <v>962704</v>
      </c>
      <c r="B793" t="s">
        <v>21450</v>
      </c>
      <c r="C793" t="s">
        <v>2193</v>
      </c>
      <c r="D793">
        <v>1830</v>
      </c>
      <c r="E793" t="s">
        <v>970</v>
      </c>
      <c r="F793" t="s">
        <v>2194</v>
      </c>
      <c r="G793" t="s">
        <v>21451</v>
      </c>
    </row>
    <row r="794" spans="1:7" x14ac:dyDescent="0.25">
      <c r="A794">
        <v>962721</v>
      </c>
      <c r="B794" t="s">
        <v>21452</v>
      </c>
      <c r="C794" t="s">
        <v>2209</v>
      </c>
      <c r="D794">
        <v>1860</v>
      </c>
      <c r="E794" t="s">
        <v>2210</v>
      </c>
      <c r="F794" t="s">
        <v>21453</v>
      </c>
      <c r="G794" t="s">
        <v>21454</v>
      </c>
    </row>
    <row r="795" spans="1:7" x14ac:dyDescent="0.25">
      <c r="A795">
        <v>962746</v>
      </c>
      <c r="B795" t="s">
        <v>18111</v>
      </c>
      <c r="C795" t="s">
        <v>2219</v>
      </c>
      <c r="D795">
        <v>1785</v>
      </c>
      <c r="E795" t="s">
        <v>190</v>
      </c>
      <c r="F795" t="s">
        <v>18112</v>
      </c>
      <c r="G795" t="s">
        <v>18113</v>
      </c>
    </row>
    <row r="796" spans="1:7" x14ac:dyDescent="0.25">
      <c r="A796">
        <v>962753</v>
      </c>
      <c r="B796" t="s">
        <v>18114</v>
      </c>
      <c r="C796" t="s">
        <v>18115</v>
      </c>
      <c r="D796">
        <v>1745</v>
      </c>
      <c r="E796" t="s">
        <v>310</v>
      </c>
      <c r="F796" t="s">
        <v>18116</v>
      </c>
      <c r="G796" t="s">
        <v>18117</v>
      </c>
    </row>
    <row r="797" spans="1:7" x14ac:dyDescent="0.25">
      <c r="A797">
        <v>962761</v>
      </c>
      <c r="B797" t="s">
        <v>21455</v>
      </c>
      <c r="C797" t="s">
        <v>2246</v>
      </c>
      <c r="D797">
        <v>3090</v>
      </c>
      <c r="E797" t="s">
        <v>983</v>
      </c>
      <c r="F797" t="s">
        <v>2247</v>
      </c>
      <c r="G797" t="s">
        <v>21456</v>
      </c>
    </row>
    <row r="798" spans="1:7" x14ac:dyDescent="0.25">
      <c r="A798">
        <v>962779</v>
      </c>
      <c r="B798" t="s">
        <v>21457</v>
      </c>
      <c r="C798" t="s">
        <v>21458</v>
      </c>
      <c r="D798">
        <v>3090</v>
      </c>
      <c r="E798" t="s">
        <v>983</v>
      </c>
      <c r="F798" t="s">
        <v>7571</v>
      </c>
      <c r="G798" t="s">
        <v>21459</v>
      </c>
    </row>
    <row r="799" spans="1:7" x14ac:dyDescent="0.25">
      <c r="A799">
        <v>962803</v>
      </c>
      <c r="B799" t="s">
        <v>21460</v>
      </c>
      <c r="C799" t="s">
        <v>17289</v>
      </c>
      <c r="D799">
        <v>1930</v>
      </c>
      <c r="E799" t="s">
        <v>34</v>
      </c>
      <c r="F799" t="s">
        <v>17290</v>
      </c>
      <c r="G799" t="s">
        <v>17291</v>
      </c>
    </row>
    <row r="800" spans="1:7" x14ac:dyDescent="0.25">
      <c r="A800">
        <v>962829</v>
      </c>
      <c r="B800" t="s">
        <v>18118</v>
      </c>
      <c r="C800" t="s">
        <v>2274</v>
      </c>
      <c r="D800">
        <v>1970</v>
      </c>
      <c r="E800" t="s">
        <v>2272</v>
      </c>
      <c r="F800" t="s">
        <v>2275</v>
      </c>
      <c r="G800" t="s">
        <v>21996</v>
      </c>
    </row>
    <row r="801" spans="1:7" x14ac:dyDescent="0.25">
      <c r="A801">
        <v>962837</v>
      </c>
      <c r="B801" t="s">
        <v>18119</v>
      </c>
      <c r="C801" t="s">
        <v>2271</v>
      </c>
      <c r="D801">
        <v>1970</v>
      </c>
      <c r="E801" t="s">
        <v>2272</v>
      </c>
      <c r="F801" t="s">
        <v>2273</v>
      </c>
      <c r="G801" t="s">
        <v>18120</v>
      </c>
    </row>
    <row r="802" spans="1:7" x14ac:dyDescent="0.25">
      <c r="A802">
        <v>962845</v>
      </c>
      <c r="B802" t="s">
        <v>21461</v>
      </c>
      <c r="C802" t="s">
        <v>2281</v>
      </c>
      <c r="D802">
        <v>3080</v>
      </c>
      <c r="E802" t="s">
        <v>246</v>
      </c>
      <c r="F802" t="s">
        <v>21462</v>
      </c>
      <c r="G802" t="s">
        <v>9183</v>
      </c>
    </row>
    <row r="803" spans="1:7" x14ac:dyDescent="0.25">
      <c r="A803">
        <v>962852</v>
      </c>
      <c r="B803" t="s">
        <v>21463</v>
      </c>
      <c r="C803" t="s">
        <v>2288</v>
      </c>
      <c r="D803">
        <v>1560</v>
      </c>
      <c r="E803" t="s">
        <v>1</v>
      </c>
      <c r="F803" t="s">
        <v>7571</v>
      </c>
      <c r="G803" t="s">
        <v>7571</v>
      </c>
    </row>
    <row r="804" spans="1:7" x14ac:dyDescent="0.25">
      <c r="A804">
        <v>962878</v>
      </c>
      <c r="B804" t="s">
        <v>18121</v>
      </c>
      <c r="C804" t="s">
        <v>2308</v>
      </c>
      <c r="D804">
        <v>2060</v>
      </c>
      <c r="E804" t="s">
        <v>534</v>
      </c>
      <c r="F804" t="s">
        <v>18122</v>
      </c>
      <c r="G804" t="s">
        <v>18123</v>
      </c>
    </row>
    <row r="805" spans="1:7" x14ac:dyDescent="0.25">
      <c r="A805">
        <v>962886</v>
      </c>
      <c r="B805" t="s">
        <v>18124</v>
      </c>
      <c r="C805" t="s">
        <v>2305</v>
      </c>
      <c r="D805">
        <v>2060</v>
      </c>
      <c r="E805" t="s">
        <v>534</v>
      </c>
      <c r="F805" t="s">
        <v>2306</v>
      </c>
      <c r="G805" t="s">
        <v>18125</v>
      </c>
    </row>
    <row r="806" spans="1:7" x14ac:dyDescent="0.25">
      <c r="A806">
        <v>962894</v>
      </c>
      <c r="B806" t="s">
        <v>18126</v>
      </c>
      <c r="C806" t="s">
        <v>2311</v>
      </c>
      <c r="D806">
        <v>2000</v>
      </c>
      <c r="E806" t="s">
        <v>534</v>
      </c>
      <c r="F806" t="s">
        <v>2312</v>
      </c>
      <c r="G806" t="s">
        <v>18127</v>
      </c>
    </row>
    <row r="807" spans="1:7" x14ac:dyDescent="0.25">
      <c r="A807">
        <v>962902</v>
      </c>
      <c r="B807" t="s">
        <v>21464</v>
      </c>
      <c r="C807" t="s">
        <v>8687</v>
      </c>
      <c r="D807">
        <v>2000</v>
      </c>
      <c r="E807" t="s">
        <v>534</v>
      </c>
      <c r="F807" t="s">
        <v>21465</v>
      </c>
      <c r="G807" t="s">
        <v>7571</v>
      </c>
    </row>
    <row r="808" spans="1:7" x14ac:dyDescent="0.25">
      <c r="A808">
        <v>962928</v>
      </c>
      <c r="B808" t="s">
        <v>21466</v>
      </c>
      <c r="C808" t="s">
        <v>8687</v>
      </c>
      <c r="D808">
        <v>2000</v>
      </c>
      <c r="E808" t="s">
        <v>534</v>
      </c>
      <c r="F808" t="s">
        <v>14345</v>
      </c>
      <c r="G808" t="s">
        <v>21467</v>
      </c>
    </row>
    <row r="809" spans="1:7" x14ac:dyDescent="0.25">
      <c r="A809">
        <v>962936</v>
      </c>
      <c r="B809" t="s">
        <v>18128</v>
      </c>
      <c r="C809" t="s">
        <v>8687</v>
      </c>
      <c r="D809">
        <v>2000</v>
      </c>
      <c r="E809" t="s">
        <v>534</v>
      </c>
      <c r="F809" t="s">
        <v>14345</v>
      </c>
      <c r="G809" t="s">
        <v>7571</v>
      </c>
    </row>
    <row r="810" spans="1:7" x14ac:dyDescent="0.25">
      <c r="A810">
        <v>962944</v>
      </c>
      <c r="B810" t="s">
        <v>18129</v>
      </c>
      <c r="C810" t="s">
        <v>18130</v>
      </c>
      <c r="D810">
        <v>2018</v>
      </c>
      <c r="E810" t="s">
        <v>534</v>
      </c>
      <c r="F810" t="s">
        <v>2368</v>
      </c>
      <c r="G810" t="s">
        <v>8054</v>
      </c>
    </row>
    <row r="811" spans="1:7" x14ac:dyDescent="0.25">
      <c r="A811">
        <v>962951</v>
      </c>
      <c r="B811" t="s">
        <v>18131</v>
      </c>
      <c r="C811" t="s">
        <v>18132</v>
      </c>
      <c r="D811">
        <v>2018</v>
      </c>
      <c r="E811" t="s">
        <v>534</v>
      </c>
      <c r="F811" t="s">
        <v>2300</v>
      </c>
      <c r="G811" t="s">
        <v>8273</v>
      </c>
    </row>
    <row r="812" spans="1:7" x14ac:dyDescent="0.25">
      <c r="A812">
        <v>962977</v>
      </c>
      <c r="B812" t="s">
        <v>18133</v>
      </c>
      <c r="C812" t="s">
        <v>6952</v>
      </c>
      <c r="D812">
        <v>2000</v>
      </c>
      <c r="E812" t="s">
        <v>534</v>
      </c>
      <c r="F812" t="s">
        <v>413</v>
      </c>
      <c r="G812" t="s">
        <v>18134</v>
      </c>
    </row>
    <row r="813" spans="1:7" x14ac:dyDescent="0.25">
      <c r="A813">
        <v>962993</v>
      </c>
      <c r="B813" t="s">
        <v>21468</v>
      </c>
      <c r="C813" t="s">
        <v>21469</v>
      </c>
      <c r="D813">
        <v>2018</v>
      </c>
      <c r="E813" t="s">
        <v>534</v>
      </c>
      <c r="F813" t="s">
        <v>2401</v>
      </c>
      <c r="G813" t="s">
        <v>7571</v>
      </c>
    </row>
    <row r="814" spans="1:7" x14ac:dyDescent="0.25">
      <c r="A814">
        <v>963009</v>
      </c>
      <c r="B814" t="s">
        <v>18135</v>
      </c>
      <c r="C814" t="s">
        <v>2370</v>
      </c>
      <c r="D814">
        <v>2018</v>
      </c>
      <c r="E814" t="s">
        <v>534</v>
      </c>
      <c r="F814" t="s">
        <v>2371</v>
      </c>
      <c r="G814" t="s">
        <v>7571</v>
      </c>
    </row>
    <row r="815" spans="1:7" x14ac:dyDescent="0.25">
      <c r="A815">
        <v>963017</v>
      </c>
      <c r="B815" t="s">
        <v>18136</v>
      </c>
      <c r="C815" t="s">
        <v>2397</v>
      </c>
      <c r="D815">
        <v>2018</v>
      </c>
      <c r="E815" t="s">
        <v>534</v>
      </c>
      <c r="F815" t="s">
        <v>2398</v>
      </c>
      <c r="G815" t="s">
        <v>9225</v>
      </c>
    </row>
    <row r="816" spans="1:7" x14ac:dyDescent="0.25">
      <c r="A816">
        <v>963025</v>
      </c>
      <c r="B816" t="s">
        <v>21470</v>
      </c>
      <c r="C816" t="s">
        <v>17224</v>
      </c>
      <c r="D816">
        <v>2390</v>
      </c>
      <c r="E816" t="s">
        <v>2581</v>
      </c>
      <c r="F816" t="s">
        <v>13828</v>
      </c>
      <c r="G816" t="s">
        <v>17225</v>
      </c>
    </row>
    <row r="817" spans="1:7" x14ac:dyDescent="0.25">
      <c r="A817">
        <v>963041</v>
      </c>
      <c r="B817" t="s">
        <v>21471</v>
      </c>
      <c r="C817" t="s">
        <v>17224</v>
      </c>
      <c r="D817">
        <v>2390</v>
      </c>
      <c r="E817" t="s">
        <v>2581</v>
      </c>
      <c r="F817" t="s">
        <v>20667</v>
      </c>
      <c r="G817" t="s">
        <v>17225</v>
      </c>
    </row>
    <row r="818" spans="1:7" x14ac:dyDescent="0.25">
      <c r="A818">
        <v>963091</v>
      </c>
      <c r="B818" t="s">
        <v>18137</v>
      </c>
      <c r="C818" t="s">
        <v>14343</v>
      </c>
      <c r="D818">
        <v>2100</v>
      </c>
      <c r="E818" t="s">
        <v>423</v>
      </c>
      <c r="F818" t="s">
        <v>18138</v>
      </c>
      <c r="G818" t="s">
        <v>18139</v>
      </c>
    </row>
    <row r="819" spans="1:7" x14ac:dyDescent="0.25">
      <c r="A819">
        <v>963116</v>
      </c>
      <c r="B819" t="s">
        <v>21472</v>
      </c>
      <c r="C819" t="s">
        <v>21473</v>
      </c>
      <c r="D819">
        <v>1702</v>
      </c>
      <c r="E819" t="s">
        <v>2110</v>
      </c>
      <c r="F819" t="s">
        <v>21474</v>
      </c>
      <c r="G819" t="s">
        <v>21475</v>
      </c>
    </row>
    <row r="820" spans="1:7" x14ac:dyDescent="0.25">
      <c r="A820">
        <v>963132</v>
      </c>
      <c r="B820" t="s">
        <v>21476</v>
      </c>
      <c r="C820" t="s">
        <v>17408</v>
      </c>
      <c r="D820">
        <v>2900</v>
      </c>
      <c r="E820" t="s">
        <v>385</v>
      </c>
      <c r="F820" t="s">
        <v>21477</v>
      </c>
      <c r="G820" t="s">
        <v>7571</v>
      </c>
    </row>
    <row r="821" spans="1:7" x14ac:dyDescent="0.25">
      <c r="A821">
        <v>963141</v>
      </c>
      <c r="B821" t="s">
        <v>18140</v>
      </c>
      <c r="C821" t="s">
        <v>2545</v>
      </c>
      <c r="D821">
        <v>2900</v>
      </c>
      <c r="E821" t="s">
        <v>385</v>
      </c>
      <c r="F821" t="s">
        <v>2546</v>
      </c>
      <c r="G821" t="s">
        <v>9279</v>
      </c>
    </row>
    <row r="822" spans="1:7" x14ac:dyDescent="0.25">
      <c r="A822">
        <v>963157</v>
      </c>
      <c r="B822" t="s">
        <v>21478</v>
      </c>
      <c r="C822" t="s">
        <v>2549</v>
      </c>
      <c r="D822">
        <v>2960</v>
      </c>
      <c r="E822" t="s">
        <v>1017</v>
      </c>
      <c r="F822" t="s">
        <v>2550</v>
      </c>
      <c r="G822" t="s">
        <v>7571</v>
      </c>
    </row>
    <row r="823" spans="1:7" x14ac:dyDescent="0.25">
      <c r="A823">
        <v>963165</v>
      </c>
      <c r="B823" t="s">
        <v>18141</v>
      </c>
      <c r="C823" t="s">
        <v>11225</v>
      </c>
      <c r="D823">
        <v>2930</v>
      </c>
      <c r="E823" t="s">
        <v>207</v>
      </c>
      <c r="F823" t="s">
        <v>11226</v>
      </c>
      <c r="G823" t="s">
        <v>11227</v>
      </c>
    </row>
    <row r="824" spans="1:7" x14ac:dyDescent="0.25">
      <c r="A824">
        <v>963173</v>
      </c>
      <c r="B824" t="s">
        <v>18142</v>
      </c>
      <c r="C824" t="s">
        <v>2614</v>
      </c>
      <c r="D824">
        <v>2990</v>
      </c>
      <c r="E824" t="s">
        <v>237</v>
      </c>
      <c r="F824" t="s">
        <v>11443</v>
      </c>
      <c r="G824" t="s">
        <v>11444</v>
      </c>
    </row>
    <row r="825" spans="1:7" x14ac:dyDescent="0.25">
      <c r="A825">
        <v>963181</v>
      </c>
      <c r="B825" t="s">
        <v>18143</v>
      </c>
      <c r="C825" t="s">
        <v>18144</v>
      </c>
      <c r="D825">
        <v>2990</v>
      </c>
      <c r="E825" t="s">
        <v>237</v>
      </c>
      <c r="F825" t="s">
        <v>2611</v>
      </c>
      <c r="G825" t="s">
        <v>18145</v>
      </c>
    </row>
    <row r="826" spans="1:7" x14ac:dyDescent="0.25">
      <c r="A826">
        <v>963207</v>
      </c>
      <c r="B826" t="s">
        <v>18146</v>
      </c>
      <c r="C826" t="s">
        <v>2626</v>
      </c>
      <c r="D826">
        <v>2920</v>
      </c>
      <c r="E826" t="s">
        <v>262</v>
      </c>
      <c r="F826" t="s">
        <v>2627</v>
      </c>
      <c r="G826" t="s">
        <v>9303</v>
      </c>
    </row>
    <row r="827" spans="1:7" x14ac:dyDescent="0.25">
      <c r="A827">
        <v>963215</v>
      </c>
      <c r="B827" t="s">
        <v>18147</v>
      </c>
      <c r="C827" t="s">
        <v>2619</v>
      </c>
      <c r="D827">
        <v>2920</v>
      </c>
      <c r="E827" t="s">
        <v>262</v>
      </c>
      <c r="F827" t="s">
        <v>417</v>
      </c>
      <c r="G827" t="s">
        <v>8268</v>
      </c>
    </row>
    <row r="828" spans="1:7" x14ac:dyDescent="0.25">
      <c r="A828">
        <v>963249</v>
      </c>
      <c r="B828" t="s">
        <v>21479</v>
      </c>
      <c r="C828" t="s">
        <v>2654</v>
      </c>
      <c r="D828">
        <v>2140</v>
      </c>
      <c r="E828" t="s">
        <v>1037</v>
      </c>
      <c r="F828" t="s">
        <v>2655</v>
      </c>
      <c r="G828" t="s">
        <v>21480</v>
      </c>
    </row>
    <row r="829" spans="1:7" x14ac:dyDescent="0.25">
      <c r="A829">
        <v>963272</v>
      </c>
      <c r="B829" t="s">
        <v>18148</v>
      </c>
      <c r="C829" t="s">
        <v>17224</v>
      </c>
      <c r="D829">
        <v>2390</v>
      </c>
      <c r="E829" t="s">
        <v>2581</v>
      </c>
      <c r="F829" t="s">
        <v>13828</v>
      </c>
      <c r="G829" t="s">
        <v>21481</v>
      </c>
    </row>
    <row r="830" spans="1:7" x14ac:dyDescent="0.25">
      <c r="A830">
        <v>963298</v>
      </c>
      <c r="B830" t="s">
        <v>21482</v>
      </c>
      <c r="C830" t="s">
        <v>3419</v>
      </c>
      <c r="D830">
        <v>2812</v>
      </c>
      <c r="E830" t="s">
        <v>3420</v>
      </c>
      <c r="F830" t="s">
        <v>3421</v>
      </c>
      <c r="G830" t="s">
        <v>7571</v>
      </c>
    </row>
    <row r="831" spans="1:7" x14ac:dyDescent="0.25">
      <c r="A831">
        <v>963314</v>
      </c>
      <c r="B831" t="s">
        <v>18149</v>
      </c>
      <c r="C831" t="s">
        <v>18150</v>
      </c>
      <c r="D831">
        <v>1020</v>
      </c>
      <c r="E831" t="s">
        <v>132</v>
      </c>
      <c r="F831" t="s">
        <v>18151</v>
      </c>
      <c r="G831" t="s">
        <v>18152</v>
      </c>
    </row>
    <row r="832" spans="1:7" x14ac:dyDescent="0.25">
      <c r="A832">
        <v>963348</v>
      </c>
      <c r="B832" t="s">
        <v>21483</v>
      </c>
      <c r="C832" t="s">
        <v>20666</v>
      </c>
      <c r="D832">
        <v>2030</v>
      </c>
      <c r="E832" t="s">
        <v>534</v>
      </c>
      <c r="F832" t="s">
        <v>2866</v>
      </c>
      <c r="G832" t="s">
        <v>13009</v>
      </c>
    </row>
    <row r="833" spans="1:7" x14ac:dyDescent="0.25">
      <c r="A833">
        <v>963363</v>
      </c>
      <c r="B833" t="s">
        <v>18153</v>
      </c>
      <c r="C833" t="s">
        <v>8547</v>
      </c>
      <c r="D833">
        <v>2300</v>
      </c>
      <c r="E833" t="s">
        <v>148</v>
      </c>
      <c r="F833" t="s">
        <v>7674</v>
      </c>
      <c r="G833" t="s">
        <v>7571</v>
      </c>
    </row>
    <row r="834" spans="1:7" x14ac:dyDescent="0.25">
      <c r="A834">
        <v>963371</v>
      </c>
      <c r="B834" t="s">
        <v>18154</v>
      </c>
      <c r="C834" t="s">
        <v>2754</v>
      </c>
      <c r="D834">
        <v>2300</v>
      </c>
      <c r="E834" t="s">
        <v>148</v>
      </c>
      <c r="F834" t="s">
        <v>13603</v>
      </c>
      <c r="G834" t="s">
        <v>13604</v>
      </c>
    </row>
    <row r="835" spans="1:7" x14ac:dyDescent="0.25">
      <c r="A835">
        <v>963397</v>
      </c>
      <c r="B835" t="s">
        <v>18155</v>
      </c>
      <c r="C835" t="s">
        <v>2799</v>
      </c>
      <c r="D835">
        <v>2360</v>
      </c>
      <c r="E835" t="s">
        <v>184</v>
      </c>
      <c r="F835" t="s">
        <v>185</v>
      </c>
      <c r="G835" t="s">
        <v>18156</v>
      </c>
    </row>
    <row r="836" spans="1:7" x14ac:dyDescent="0.25">
      <c r="A836">
        <v>963421</v>
      </c>
      <c r="B836" t="s">
        <v>18157</v>
      </c>
      <c r="C836" t="s">
        <v>8641</v>
      </c>
      <c r="D836">
        <v>2400</v>
      </c>
      <c r="E836" t="s">
        <v>388</v>
      </c>
      <c r="F836" t="s">
        <v>18158</v>
      </c>
      <c r="G836" t="s">
        <v>7991</v>
      </c>
    </row>
    <row r="837" spans="1:7" x14ac:dyDescent="0.25">
      <c r="A837">
        <v>963496</v>
      </c>
      <c r="B837" t="s">
        <v>18159</v>
      </c>
      <c r="C837" t="s">
        <v>6241</v>
      </c>
      <c r="D837">
        <v>2500</v>
      </c>
      <c r="E837" t="s">
        <v>429</v>
      </c>
      <c r="F837" t="s">
        <v>6242</v>
      </c>
      <c r="G837" t="s">
        <v>10474</v>
      </c>
    </row>
    <row r="838" spans="1:7" x14ac:dyDescent="0.25">
      <c r="A838">
        <v>963553</v>
      </c>
      <c r="B838" t="s">
        <v>18160</v>
      </c>
      <c r="C838" t="s">
        <v>2997</v>
      </c>
      <c r="D838">
        <v>2550</v>
      </c>
      <c r="E838" t="s">
        <v>1107</v>
      </c>
      <c r="F838" t="s">
        <v>2998</v>
      </c>
      <c r="G838" t="s">
        <v>9438</v>
      </c>
    </row>
    <row r="839" spans="1:7" x14ac:dyDescent="0.25">
      <c r="A839">
        <v>963595</v>
      </c>
      <c r="B839" t="s">
        <v>21484</v>
      </c>
      <c r="C839" t="s">
        <v>3039</v>
      </c>
      <c r="D839">
        <v>2860</v>
      </c>
      <c r="E839" t="s">
        <v>120</v>
      </c>
      <c r="F839" t="s">
        <v>3040</v>
      </c>
      <c r="G839" t="s">
        <v>9455</v>
      </c>
    </row>
    <row r="840" spans="1:7" x14ac:dyDescent="0.25">
      <c r="A840">
        <v>963637</v>
      </c>
      <c r="B840" t="s">
        <v>21485</v>
      </c>
      <c r="C840" t="s">
        <v>2982</v>
      </c>
      <c r="D840">
        <v>2531</v>
      </c>
      <c r="E840" t="s">
        <v>2983</v>
      </c>
      <c r="F840" t="s">
        <v>2984</v>
      </c>
      <c r="G840" t="s">
        <v>21486</v>
      </c>
    </row>
    <row r="841" spans="1:7" x14ac:dyDescent="0.25">
      <c r="A841">
        <v>963645</v>
      </c>
      <c r="B841" t="s">
        <v>18161</v>
      </c>
      <c r="C841" t="s">
        <v>3063</v>
      </c>
      <c r="D841">
        <v>2600</v>
      </c>
      <c r="E841" t="s">
        <v>414</v>
      </c>
      <c r="F841" t="s">
        <v>3064</v>
      </c>
      <c r="G841" t="s">
        <v>18162</v>
      </c>
    </row>
    <row r="842" spans="1:7" x14ac:dyDescent="0.25">
      <c r="A842">
        <v>963652</v>
      </c>
      <c r="B842" t="s">
        <v>18163</v>
      </c>
      <c r="C842" t="s">
        <v>6334</v>
      </c>
      <c r="D842">
        <v>2000</v>
      </c>
      <c r="E842" t="s">
        <v>534</v>
      </c>
      <c r="F842" t="s">
        <v>6335</v>
      </c>
      <c r="G842" t="s">
        <v>7571</v>
      </c>
    </row>
    <row r="843" spans="1:7" x14ac:dyDescent="0.25">
      <c r="A843">
        <v>963686</v>
      </c>
      <c r="B843" t="s">
        <v>18164</v>
      </c>
      <c r="C843" t="s">
        <v>3072</v>
      </c>
      <c r="D843">
        <v>2610</v>
      </c>
      <c r="E843" t="s">
        <v>221</v>
      </c>
      <c r="F843" t="s">
        <v>18165</v>
      </c>
      <c r="G843" t="s">
        <v>18166</v>
      </c>
    </row>
    <row r="844" spans="1:7" x14ac:dyDescent="0.25">
      <c r="A844">
        <v>963694</v>
      </c>
      <c r="B844" t="s">
        <v>18167</v>
      </c>
      <c r="C844" t="s">
        <v>6278</v>
      </c>
      <c r="D844">
        <v>2930</v>
      </c>
      <c r="E844" t="s">
        <v>207</v>
      </c>
      <c r="F844" t="s">
        <v>6279</v>
      </c>
      <c r="G844" t="s">
        <v>10489</v>
      </c>
    </row>
    <row r="845" spans="1:7" x14ac:dyDescent="0.25">
      <c r="A845">
        <v>963711</v>
      </c>
      <c r="B845" t="s">
        <v>21487</v>
      </c>
      <c r="C845" t="s">
        <v>21488</v>
      </c>
      <c r="D845">
        <v>2630</v>
      </c>
      <c r="E845" t="s">
        <v>20</v>
      </c>
      <c r="F845" t="s">
        <v>21489</v>
      </c>
      <c r="G845" t="s">
        <v>7571</v>
      </c>
    </row>
    <row r="846" spans="1:7" x14ac:dyDescent="0.25">
      <c r="A846">
        <v>963744</v>
      </c>
      <c r="B846" t="s">
        <v>21490</v>
      </c>
      <c r="C846" t="s">
        <v>21491</v>
      </c>
      <c r="D846">
        <v>2870</v>
      </c>
      <c r="E846" t="s">
        <v>2028</v>
      </c>
      <c r="F846" t="s">
        <v>3127</v>
      </c>
      <c r="G846" t="s">
        <v>21492</v>
      </c>
    </row>
    <row r="847" spans="1:7" x14ac:dyDescent="0.25">
      <c r="A847">
        <v>963785</v>
      </c>
      <c r="B847" t="s">
        <v>18168</v>
      </c>
      <c r="C847" t="s">
        <v>6925</v>
      </c>
      <c r="D847">
        <v>3600</v>
      </c>
      <c r="E847" t="s">
        <v>96</v>
      </c>
      <c r="F847" t="s">
        <v>6926</v>
      </c>
      <c r="G847" t="s">
        <v>10705</v>
      </c>
    </row>
    <row r="848" spans="1:7" x14ac:dyDescent="0.25">
      <c r="A848">
        <v>963819</v>
      </c>
      <c r="B848" t="s">
        <v>21493</v>
      </c>
      <c r="C848" t="s">
        <v>3144</v>
      </c>
      <c r="D848">
        <v>2830</v>
      </c>
      <c r="E848" t="s">
        <v>188</v>
      </c>
      <c r="F848" t="s">
        <v>189</v>
      </c>
      <c r="G848" t="s">
        <v>21494</v>
      </c>
    </row>
    <row r="849" spans="1:7" x14ac:dyDescent="0.25">
      <c r="A849">
        <v>963835</v>
      </c>
      <c r="B849" t="s">
        <v>18169</v>
      </c>
      <c r="C849" t="s">
        <v>18170</v>
      </c>
      <c r="D849">
        <v>2870</v>
      </c>
      <c r="E849" t="s">
        <v>831</v>
      </c>
      <c r="F849" t="s">
        <v>13040</v>
      </c>
      <c r="G849" t="s">
        <v>18171</v>
      </c>
    </row>
    <row r="850" spans="1:7" x14ac:dyDescent="0.25">
      <c r="A850">
        <v>963851</v>
      </c>
      <c r="B850" t="s">
        <v>21495</v>
      </c>
      <c r="C850" t="s">
        <v>3163</v>
      </c>
      <c r="D850">
        <v>2890</v>
      </c>
      <c r="E850" t="s">
        <v>3164</v>
      </c>
      <c r="F850" t="s">
        <v>3165</v>
      </c>
      <c r="G850" t="s">
        <v>9503</v>
      </c>
    </row>
    <row r="851" spans="1:7" x14ac:dyDescent="0.25">
      <c r="A851">
        <v>963868</v>
      </c>
      <c r="B851" t="s">
        <v>21496</v>
      </c>
      <c r="C851" t="s">
        <v>3166</v>
      </c>
      <c r="D851">
        <v>2890</v>
      </c>
      <c r="E851" t="s">
        <v>3167</v>
      </c>
      <c r="F851" t="s">
        <v>3168</v>
      </c>
      <c r="G851" t="s">
        <v>21497</v>
      </c>
    </row>
    <row r="852" spans="1:7" x14ac:dyDescent="0.25">
      <c r="A852">
        <v>963876</v>
      </c>
      <c r="B852" t="s">
        <v>18172</v>
      </c>
      <c r="C852" t="s">
        <v>11216</v>
      </c>
      <c r="D852">
        <v>2880</v>
      </c>
      <c r="E852" t="s">
        <v>238</v>
      </c>
      <c r="F852" t="s">
        <v>18173</v>
      </c>
      <c r="G852" t="s">
        <v>18174</v>
      </c>
    </row>
    <row r="853" spans="1:7" x14ac:dyDescent="0.25">
      <c r="A853">
        <v>963892</v>
      </c>
      <c r="B853" t="s">
        <v>21498</v>
      </c>
      <c r="C853" t="s">
        <v>3178</v>
      </c>
      <c r="D853">
        <v>2890</v>
      </c>
      <c r="E853" t="s">
        <v>831</v>
      </c>
      <c r="F853" t="s">
        <v>3179</v>
      </c>
      <c r="G853" t="s">
        <v>21499</v>
      </c>
    </row>
    <row r="854" spans="1:7" x14ac:dyDescent="0.25">
      <c r="A854">
        <v>963918</v>
      </c>
      <c r="B854" t="s">
        <v>18175</v>
      </c>
      <c r="C854" t="s">
        <v>8754</v>
      </c>
      <c r="D854">
        <v>9140</v>
      </c>
      <c r="E854" t="s">
        <v>374</v>
      </c>
      <c r="F854" t="s">
        <v>18176</v>
      </c>
      <c r="G854" t="s">
        <v>18177</v>
      </c>
    </row>
    <row r="855" spans="1:7" x14ac:dyDescent="0.25">
      <c r="A855">
        <v>963934</v>
      </c>
      <c r="B855" t="s">
        <v>18178</v>
      </c>
      <c r="C855" t="s">
        <v>13503</v>
      </c>
      <c r="D855">
        <v>9100</v>
      </c>
      <c r="E855" t="s">
        <v>326</v>
      </c>
      <c r="F855" t="s">
        <v>18179</v>
      </c>
      <c r="G855" t="s">
        <v>18180</v>
      </c>
    </row>
    <row r="856" spans="1:7" x14ac:dyDescent="0.25">
      <c r="A856">
        <v>963942</v>
      </c>
      <c r="B856" t="s">
        <v>18181</v>
      </c>
      <c r="C856" t="s">
        <v>6669</v>
      </c>
      <c r="D856">
        <v>9100</v>
      </c>
      <c r="E856" t="s">
        <v>326</v>
      </c>
      <c r="F856" t="s">
        <v>12148</v>
      </c>
      <c r="G856" t="s">
        <v>18182</v>
      </c>
    </row>
    <row r="857" spans="1:7" x14ac:dyDescent="0.25">
      <c r="A857">
        <v>963967</v>
      </c>
      <c r="B857" t="s">
        <v>18183</v>
      </c>
      <c r="C857" t="s">
        <v>12130</v>
      </c>
      <c r="D857">
        <v>9100</v>
      </c>
      <c r="E857" t="s">
        <v>326</v>
      </c>
      <c r="F857" t="s">
        <v>18184</v>
      </c>
      <c r="G857" t="s">
        <v>18185</v>
      </c>
    </row>
    <row r="858" spans="1:7" x14ac:dyDescent="0.25">
      <c r="A858">
        <v>963991</v>
      </c>
      <c r="B858" t="s">
        <v>18186</v>
      </c>
      <c r="C858" t="s">
        <v>8767</v>
      </c>
      <c r="D858">
        <v>9150</v>
      </c>
      <c r="E858" t="s">
        <v>411</v>
      </c>
      <c r="F858" t="s">
        <v>18187</v>
      </c>
      <c r="G858" t="s">
        <v>18188</v>
      </c>
    </row>
    <row r="859" spans="1:7" x14ac:dyDescent="0.25">
      <c r="A859">
        <v>964007</v>
      </c>
      <c r="B859" t="s">
        <v>21500</v>
      </c>
      <c r="C859" t="s">
        <v>3244</v>
      </c>
      <c r="D859">
        <v>9120</v>
      </c>
      <c r="E859" t="s">
        <v>25</v>
      </c>
      <c r="F859" t="s">
        <v>3245</v>
      </c>
      <c r="G859" t="s">
        <v>21501</v>
      </c>
    </row>
    <row r="860" spans="1:7" x14ac:dyDescent="0.25">
      <c r="A860">
        <v>964015</v>
      </c>
      <c r="B860" t="s">
        <v>18189</v>
      </c>
      <c r="C860" t="s">
        <v>18190</v>
      </c>
      <c r="D860">
        <v>9120</v>
      </c>
      <c r="E860" t="s">
        <v>1151</v>
      </c>
      <c r="F860" t="s">
        <v>8344</v>
      </c>
      <c r="G860" t="s">
        <v>8345</v>
      </c>
    </row>
    <row r="861" spans="1:7" x14ac:dyDescent="0.25">
      <c r="A861">
        <v>964031</v>
      </c>
      <c r="B861" t="s">
        <v>21502</v>
      </c>
      <c r="C861" t="s">
        <v>21503</v>
      </c>
      <c r="D861">
        <v>9150</v>
      </c>
      <c r="E861" t="s">
        <v>411</v>
      </c>
      <c r="F861" t="s">
        <v>412</v>
      </c>
      <c r="G861" t="s">
        <v>21504</v>
      </c>
    </row>
    <row r="862" spans="1:7" x14ac:dyDescent="0.25">
      <c r="A862">
        <v>964072</v>
      </c>
      <c r="B862" t="s">
        <v>18191</v>
      </c>
      <c r="C862" t="s">
        <v>18192</v>
      </c>
      <c r="D862">
        <v>9120</v>
      </c>
      <c r="E862" t="s">
        <v>1151</v>
      </c>
      <c r="F862" t="s">
        <v>3302</v>
      </c>
      <c r="G862" t="s">
        <v>18193</v>
      </c>
    </row>
    <row r="863" spans="1:7" x14ac:dyDescent="0.25">
      <c r="A863">
        <v>964081</v>
      </c>
      <c r="B863" t="s">
        <v>18194</v>
      </c>
      <c r="C863" t="s">
        <v>3324</v>
      </c>
      <c r="D863">
        <v>2800</v>
      </c>
      <c r="E863" t="s">
        <v>223</v>
      </c>
      <c r="F863" t="s">
        <v>3325</v>
      </c>
      <c r="G863" t="s">
        <v>7571</v>
      </c>
    </row>
    <row r="864" spans="1:7" x14ac:dyDescent="0.25">
      <c r="A864">
        <v>964106</v>
      </c>
      <c r="B864" t="s">
        <v>18195</v>
      </c>
      <c r="C864" t="s">
        <v>3326</v>
      </c>
      <c r="D864">
        <v>2800</v>
      </c>
      <c r="E864" t="s">
        <v>223</v>
      </c>
      <c r="F864" t="s">
        <v>3327</v>
      </c>
      <c r="G864" t="s">
        <v>9555</v>
      </c>
    </row>
    <row r="865" spans="1:7" x14ac:dyDescent="0.25">
      <c r="A865">
        <v>964131</v>
      </c>
      <c r="B865" t="s">
        <v>21505</v>
      </c>
      <c r="C865" t="s">
        <v>21506</v>
      </c>
      <c r="D865">
        <v>2820</v>
      </c>
      <c r="E865" t="s">
        <v>1169</v>
      </c>
      <c r="F865" t="s">
        <v>21507</v>
      </c>
      <c r="G865" t="s">
        <v>21508</v>
      </c>
    </row>
    <row r="866" spans="1:7" x14ac:dyDescent="0.25">
      <c r="A866">
        <v>964148</v>
      </c>
      <c r="B866" t="s">
        <v>21509</v>
      </c>
      <c r="C866" t="s">
        <v>3358</v>
      </c>
      <c r="D866">
        <v>3150</v>
      </c>
      <c r="E866" t="s">
        <v>5</v>
      </c>
      <c r="F866" t="s">
        <v>6</v>
      </c>
      <c r="G866" t="s">
        <v>7571</v>
      </c>
    </row>
    <row r="867" spans="1:7" x14ac:dyDescent="0.25">
      <c r="A867">
        <v>964155</v>
      </c>
      <c r="B867" t="s">
        <v>18196</v>
      </c>
      <c r="C867" t="s">
        <v>3364</v>
      </c>
      <c r="D867">
        <v>2861</v>
      </c>
      <c r="E867" t="s">
        <v>3365</v>
      </c>
      <c r="F867" t="s">
        <v>18197</v>
      </c>
      <c r="G867" t="s">
        <v>18198</v>
      </c>
    </row>
    <row r="868" spans="1:7" x14ac:dyDescent="0.25">
      <c r="A868">
        <v>964189</v>
      </c>
      <c r="B868" t="s">
        <v>18199</v>
      </c>
      <c r="C868" t="s">
        <v>3386</v>
      </c>
      <c r="D868">
        <v>1840</v>
      </c>
      <c r="E868" t="s">
        <v>3377</v>
      </c>
      <c r="F868" t="s">
        <v>11600</v>
      </c>
      <c r="G868" t="s">
        <v>11601</v>
      </c>
    </row>
    <row r="869" spans="1:7" x14ac:dyDescent="0.25">
      <c r="A869">
        <v>964197</v>
      </c>
      <c r="B869" t="s">
        <v>18595</v>
      </c>
      <c r="C869" t="s">
        <v>3383</v>
      </c>
      <c r="D869">
        <v>1840</v>
      </c>
      <c r="E869" t="s">
        <v>3377</v>
      </c>
      <c r="F869" t="s">
        <v>3384</v>
      </c>
      <c r="G869" t="s">
        <v>21510</v>
      </c>
    </row>
    <row r="870" spans="1:7" x14ac:dyDescent="0.25">
      <c r="A870">
        <v>964213</v>
      </c>
      <c r="B870" t="s">
        <v>21511</v>
      </c>
      <c r="C870" t="s">
        <v>3392</v>
      </c>
      <c r="D870">
        <v>1840</v>
      </c>
      <c r="E870" t="s">
        <v>3380</v>
      </c>
      <c r="F870" t="s">
        <v>3393</v>
      </c>
      <c r="G870" t="s">
        <v>9579</v>
      </c>
    </row>
    <row r="871" spans="1:7" x14ac:dyDescent="0.25">
      <c r="A871">
        <v>964239</v>
      </c>
      <c r="B871" t="s">
        <v>21512</v>
      </c>
      <c r="C871" t="s">
        <v>6275</v>
      </c>
      <c r="D871">
        <v>2811</v>
      </c>
      <c r="E871" t="s">
        <v>3398</v>
      </c>
      <c r="F871" t="s">
        <v>6276</v>
      </c>
      <c r="G871" t="s">
        <v>21513</v>
      </c>
    </row>
    <row r="872" spans="1:7" x14ac:dyDescent="0.25">
      <c r="A872">
        <v>964247</v>
      </c>
      <c r="B872" t="s">
        <v>21514</v>
      </c>
      <c r="C872" t="s">
        <v>3414</v>
      </c>
      <c r="D872">
        <v>1981</v>
      </c>
      <c r="E872" t="s">
        <v>576</v>
      </c>
      <c r="F872" t="s">
        <v>7571</v>
      </c>
      <c r="G872" t="s">
        <v>7571</v>
      </c>
    </row>
    <row r="873" spans="1:7" x14ac:dyDescent="0.25">
      <c r="A873">
        <v>964254</v>
      </c>
      <c r="B873" t="s">
        <v>21515</v>
      </c>
      <c r="C873" t="s">
        <v>3427</v>
      </c>
      <c r="D873">
        <v>3190</v>
      </c>
      <c r="E873" t="s">
        <v>3428</v>
      </c>
      <c r="F873" t="s">
        <v>3429</v>
      </c>
      <c r="G873" t="s">
        <v>9590</v>
      </c>
    </row>
    <row r="874" spans="1:7" x14ac:dyDescent="0.25">
      <c r="A874">
        <v>964262</v>
      </c>
      <c r="B874" t="s">
        <v>21516</v>
      </c>
      <c r="C874" t="s">
        <v>7154</v>
      </c>
      <c r="D874">
        <v>3191</v>
      </c>
      <c r="E874" t="s">
        <v>3424</v>
      </c>
      <c r="F874" t="s">
        <v>7155</v>
      </c>
      <c r="G874" t="s">
        <v>21517</v>
      </c>
    </row>
    <row r="875" spans="1:7" x14ac:dyDescent="0.25">
      <c r="A875">
        <v>964288</v>
      </c>
      <c r="B875" t="s">
        <v>18200</v>
      </c>
      <c r="C875" t="s">
        <v>6247</v>
      </c>
      <c r="D875">
        <v>2900</v>
      </c>
      <c r="E875" t="s">
        <v>385</v>
      </c>
      <c r="F875" t="s">
        <v>6248</v>
      </c>
      <c r="G875" t="s">
        <v>10477</v>
      </c>
    </row>
    <row r="876" spans="1:7" x14ac:dyDescent="0.25">
      <c r="A876">
        <v>964312</v>
      </c>
      <c r="B876" t="s">
        <v>21518</v>
      </c>
      <c r="C876" t="s">
        <v>3444</v>
      </c>
      <c r="D876">
        <v>3000</v>
      </c>
      <c r="E876" t="s">
        <v>512</v>
      </c>
      <c r="F876" t="s">
        <v>3445</v>
      </c>
      <c r="G876" t="s">
        <v>21519</v>
      </c>
    </row>
    <row r="877" spans="1:7" x14ac:dyDescent="0.25">
      <c r="A877">
        <v>964361</v>
      </c>
      <c r="B877" t="s">
        <v>18201</v>
      </c>
      <c r="C877" t="s">
        <v>18202</v>
      </c>
      <c r="D877">
        <v>3012</v>
      </c>
      <c r="E877" t="s">
        <v>1183</v>
      </c>
      <c r="F877" t="s">
        <v>3457</v>
      </c>
      <c r="G877" t="s">
        <v>9600</v>
      </c>
    </row>
    <row r="878" spans="1:7" x14ac:dyDescent="0.25">
      <c r="A878">
        <v>964379</v>
      </c>
      <c r="B878" t="s">
        <v>21520</v>
      </c>
      <c r="C878" t="s">
        <v>2143</v>
      </c>
      <c r="D878">
        <v>3012</v>
      </c>
      <c r="E878" t="s">
        <v>1183</v>
      </c>
      <c r="F878" t="s">
        <v>3459</v>
      </c>
      <c r="G878" t="s">
        <v>9601</v>
      </c>
    </row>
    <row r="879" spans="1:7" x14ac:dyDescent="0.25">
      <c r="A879">
        <v>964411</v>
      </c>
      <c r="B879" t="s">
        <v>18203</v>
      </c>
      <c r="C879" t="s">
        <v>3463</v>
      </c>
      <c r="D879">
        <v>3010</v>
      </c>
      <c r="E879" t="s">
        <v>1216</v>
      </c>
      <c r="F879" t="s">
        <v>3464</v>
      </c>
      <c r="G879" t="s">
        <v>9603</v>
      </c>
    </row>
    <row r="880" spans="1:7" x14ac:dyDescent="0.25">
      <c r="A880">
        <v>964429</v>
      </c>
      <c r="B880" t="s">
        <v>18204</v>
      </c>
      <c r="C880" t="s">
        <v>18205</v>
      </c>
      <c r="D880">
        <v>3001</v>
      </c>
      <c r="E880" t="s">
        <v>434</v>
      </c>
      <c r="F880" t="s">
        <v>3470</v>
      </c>
      <c r="G880" t="s">
        <v>18206</v>
      </c>
    </row>
    <row r="881" spans="1:7" x14ac:dyDescent="0.25">
      <c r="A881">
        <v>964437</v>
      </c>
      <c r="B881" t="s">
        <v>18207</v>
      </c>
      <c r="C881" t="s">
        <v>3478</v>
      </c>
      <c r="D881">
        <v>3360</v>
      </c>
      <c r="E881" t="s">
        <v>3479</v>
      </c>
      <c r="F881" t="s">
        <v>3480</v>
      </c>
      <c r="G881" t="s">
        <v>9607</v>
      </c>
    </row>
    <row r="882" spans="1:7" x14ac:dyDescent="0.25">
      <c r="A882">
        <v>964494</v>
      </c>
      <c r="B882" t="s">
        <v>18208</v>
      </c>
      <c r="C882" t="s">
        <v>18209</v>
      </c>
      <c r="D882">
        <v>3060</v>
      </c>
      <c r="E882" t="s">
        <v>3504</v>
      </c>
      <c r="F882" t="s">
        <v>7571</v>
      </c>
      <c r="G882" t="s">
        <v>7571</v>
      </c>
    </row>
    <row r="883" spans="1:7" x14ac:dyDescent="0.25">
      <c r="A883">
        <v>964502</v>
      </c>
      <c r="B883" t="s">
        <v>18210</v>
      </c>
      <c r="C883" t="s">
        <v>3518</v>
      </c>
      <c r="D883">
        <v>3071</v>
      </c>
      <c r="E883" t="s">
        <v>3516</v>
      </c>
      <c r="F883" t="s">
        <v>3519</v>
      </c>
      <c r="G883" t="s">
        <v>9619</v>
      </c>
    </row>
    <row r="884" spans="1:7" x14ac:dyDescent="0.25">
      <c r="A884">
        <v>964528</v>
      </c>
      <c r="B884" t="s">
        <v>18211</v>
      </c>
      <c r="C884" t="s">
        <v>3528</v>
      </c>
      <c r="D884">
        <v>1820</v>
      </c>
      <c r="E884" t="s">
        <v>287</v>
      </c>
      <c r="F884" t="s">
        <v>288</v>
      </c>
      <c r="G884" t="s">
        <v>18212</v>
      </c>
    </row>
    <row r="885" spans="1:7" x14ac:dyDescent="0.25">
      <c r="A885">
        <v>964569</v>
      </c>
      <c r="B885" t="s">
        <v>21521</v>
      </c>
      <c r="C885" t="s">
        <v>3560</v>
      </c>
      <c r="D885">
        <v>3111</v>
      </c>
      <c r="E885" t="s">
        <v>3557</v>
      </c>
      <c r="F885" t="s">
        <v>3561</v>
      </c>
      <c r="G885" t="s">
        <v>9633</v>
      </c>
    </row>
    <row r="886" spans="1:7" x14ac:dyDescent="0.25">
      <c r="A886">
        <v>964585</v>
      </c>
      <c r="B886" t="s">
        <v>21522</v>
      </c>
      <c r="C886" t="s">
        <v>21523</v>
      </c>
      <c r="D886">
        <v>3128</v>
      </c>
      <c r="E886" t="s">
        <v>253</v>
      </c>
      <c r="F886" t="s">
        <v>254</v>
      </c>
      <c r="G886" t="s">
        <v>7571</v>
      </c>
    </row>
    <row r="887" spans="1:7" x14ac:dyDescent="0.25">
      <c r="A887">
        <v>964627</v>
      </c>
      <c r="B887" t="s">
        <v>18213</v>
      </c>
      <c r="C887" t="s">
        <v>3471</v>
      </c>
      <c r="D887">
        <v>3001</v>
      </c>
      <c r="E887" t="s">
        <v>434</v>
      </c>
      <c r="F887" t="s">
        <v>17207</v>
      </c>
      <c r="G887" t="s">
        <v>18214</v>
      </c>
    </row>
    <row r="888" spans="1:7" x14ac:dyDescent="0.25">
      <c r="A888">
        <v>964635</v>
      </c>
      <c r="B888" t="s">
        <v>21524</v>
      </c>
      <c r="C888" t="s">
        <v>3625</v>
      </c>
      <c r="D888">
        <v>3220</v>
      </c>
      <c r="E888" t="s">
        <v>3626</v>
      </c>
      <c r="F888" t="s">
        <v>3627</v>
      </c>
      <c r="G888" t="s">
        <v>10480</v>
      </c>
    </row>
    <row r="889" spans="1:7" x14ac:dyDescent="0.25">
      <c r="A889">
        <v>964643</v>
      </c>
      <c r="B889" t="s">
        <v>18215</v>
      </c>
      <c r="C889" t="s">
        <v>3628</v>
      </c>
      <c r="D889">
        <v>3210</v>
      </c>
      <c r="E889" t="s">
        <v>3629</v>
      </c>
      <c r="F889" t="s">
        <v>3630</v>
      </c>
      <c r="G889" t="s">
        <v>9650</v>
      </c>
    </row>
    <row r="890" spans="1:7" x14ac:dyDescent="0.25">
      <c r="A890">
        <v>964668</v>
      </c>
      <c r="B890" t="s">
        <v>18216</v>
      </c>
      <c r="C890" t="s">
        <v>3635</v>
      </c>
      <c r="D890">
        <v>3210</v>
      </c>
      <c r="E890" t="s">
        <v>264</v>
      </c>
      <c r="F890" t="s">
        <v>265</v>
      </c>
      <c r="G890" t="s">
        <v>9653</v>
      </c>
    </row>
    <row r="891" spans="1:7" x14ac:dyDescent="0.25">
      <c r="A891">
        <v>964684</v>
      </c>
      <c r="B891" t="s">
        <v>21525</v>
      </c>
      <c r="C891" t="s">
        <v>3636</v>
      </c>
      <c r="D891">
        <v>3390</v>
      </c>
      <c r="E891" t="s">
        <v>3637</v>
      </c>
      <c r="F891" t="s">
        <v>3638</v>
      </c>
      <c r="G891" t="s">
        <v>21526</v>
      </c>
    </row>
    <row r="892" spans="1:7" x14ac:dyDescent="0.25">
      <c r="A892">
        <v>964701</v>
      </c>
      <c r="B892" t="s">
        <v>18217</v>
      </c>
      <c r="C892" t="s">
        <v>14344</v>
      </c>
      <c r="D892">
        <v>3200</v>
      </c>
      <c r="E892" t="s">
        <v>1224</v>
      </c>
      <c r="F892" t="s">
        <v>18218</v>
      </c>
      <c r="G892" t="s">
        <v>18219</v>
      </c>
    </row>
    <row r="893" spans="1:7" x14ac:dyDescent="0.25">
      <c r="A893">
        <v>964726</v>
      </c>
      <c r="B893" t="s">
        <v>21527</v>
      </c>
      <c r="C893" t="s">
        <v>3642</v>
      </c>
      <c r="D893">
        <v>3200</v>
      </c>
      <c r="E893" t="s">
        <v>1224</v>
      </c>
      <c r="F893" t="s">
        <v>13437</v>
      </c>
      <c r="G893" t="s">
        <v>13438</v>
      </c>
    </row>
    <row r="894" spans="1:7" x14ac:dyDescent="0.25">
      <c r="A894">
        <v>964734</v>
      </c>
      <c r="B894" t="s">
        <v>21528</v>
      </c>
      <c r="C894" t="s">
        <v>3648</v>
      </c>
      <c r="D894">
        <v>3200</v>
      </c>
      <c r="E894" t="s">
        <v>3649</v>
      </c>
      <c r="F894" t="s">
        <v>3650</v>
      </c>
      <c r="G894" t="s">
        <v>7571</v>
      </c>
    </row>
    <row r="895" spans="1:7" x14ac:dyDescent="0.25">
      <c r="A895">
        <v>964742</v>
      </c>
      <c r="B895" t="s">
        <v>21529</v>
      </c>
      <c r="C895" t="s">
        <v>3651</v>
      </c>
      <c r="D895">
        <v>3130</v>
      </c>
      <c r="E895" t="s">
        <v>7</v>
      </c>
      <c r="F895" t="s">
        <v>8</v>
      </c>
      <c r="G895" t="s">
        <v>8357</v>
      </c>
    </row>
    <row r="896" spans="1:7" x14ac:dyDescent="0.25">
      <c r="A896">
        <v>964809</v>
      </c>
      <c r="B896" t="s">
        <v>21530</v>
      </c>
      <c r="C896" t="s">
        <v>11521</v>
      </c>
      <c r="D896">
        <v>3290</v>
      </c>
      <c r="E896" t="s">
        <v>464</v>
      </c>
      <c r="F896" t="s">
        <v>21531</v>
      </c>
      <c r="G896" t="s">
        <v>21532</v>
      </c>
    </row>
    <row r="897" spans="1:7" x14ac:dyDescent="0.25">
      <c r="A897">
        <v>964817</v>
      </c>
      <c r="B897" t="s">
        <v>18220</v>
      </c>
      <c r="C897" t="s">
        <v>3471</v>
      </c>
      <c r="D897">
        <v>3001</v>
      </c>
      <c r="E897" t="s">
        <v>434</v>
      </c>
      <c r="F897" t="s">
        <v>17207</v>
      </c>
      <c r="G897" t="s">
        <v>17209</v>
      </c>
    </row>
    <row r="898" spans="1:7" x14ac:dyDescent="0.25">
      <c r="A898">
        <v>964858</v>
      </c>
      <c r="B898" t="s">
        <v>18221</v>
      </c>
      <c r="C898" t="s">
        <v>3766</v>
      </c>
      <c r="D898">
        <v>3440</v>
      </c>
      <c r="E898" t="s">
        <v>439</v>
      </c>
      <c r="F898" t="s">
        <v>18222</v>
      </c>
      <c r="G898" t="s">
        <v>18223</v>
      </c>
    </row>
    <row r="899" spans="1:7" x14ac:dyDescent="0.25">
      <c r="A899">
        <v>964882</v>
      </c>
      <c r="B899" t="s">
        <v>21533</v>
      </c>
      <c r="C899" t="s">
        <v>3716</v>
      </c>
      <c r="D899">
        <v>3320</v>
      </c>
      <c r="E899" t="s">
        <v>3717</v>
      </c>
      <c r="F899" t="s">
        <v>21534</v>
      </c>
      <c r="G899" t="s">
        <v>21535</v>
      </c>
    </row>
    <row r="900" spans="1:7" x14ac:dyDescent="0.25">
      <c r="A900">
        <v>964908</v>
      </c>
      <c r="B900" t="s">
        <v>21536</v>
      </c>
      <c r="C900" t="s">
        <v>3855</v>
      </c>
      <c r="D900">
        <v>3550</v>
      </c>
      <c r="E900" t="s">
        <v>217</v>
      </c>
      <c r="F900" t="s">
        <v>3856</v>
      </c>
      <c r="G900" t="s">
        <v>21537</v>
      </c>
    </row>
    <row r="901" spans="1:7" x14ac:dyDescent="0.25">
      <c r="A901">
        <v>964916</v>
      </c>
      <c r="B901" t="s">
        <v>18224</v>
      </c>
      <c r="C901" t="s">
        <v>3738</v>
      </c>
      <c r="D901">
        <v>3370</v>
      </c>
      <c r="E901" t="s">
        <v>3735</v>
      </c>
      <c r="F901" t="s">
        <v>3739</v>
      </c>
      <c r="G901" t="s">
        <v>18225</v>
      </c>
    </row>
    <row r="902" spans="1:7" x14ac:dyDescent="0.25">
      <c r="A902">
        <v>964957</v>
      </c>
      <c r="B902" t="s">
        <v>18226</v>
      </c>
      <c r="C902" t="s">
        <v>18227</v>
      </c>
      <c r="D902">
        <v>3471</v>
      </c>
      <c r="E902" t="s">
        <v>3749</v>
      </c>
      <c r="F902" t="s">
        <v>18228</v>
      </c>
      <c r="G902" t="s">
        <v>18229</v>
      </c>
    </row>
    <row r="903" spans="1:7" x14ac:dyDescent="0.25">
      <c r="A903">
        <v>964965</v>
      </c>
      <c r="B903" t="s">
        <v>21538</v>
      </c>
      <c r="C903" t="s">
        <v>5202</v>
      </c>
      <c r="D903">
        <v>9550</v>
      </c>
      <c r="E903" t="s">
        <v>346</v>
      </c>
      <c r="F903" t="s">
        <v>347</v>
      </c>
      <c r="G903" t="s">
        <v>8096</v>
      </c>
    </row>
    <row r="904" spans="1:7" x14ac:dyDescent="0.25">
      <c r="A904">
        <v>964981</v>
      </c>
      <c r="B904" t="s">
        <v>18230</v>
      </c>
      <c r="C904" t="s">
        <v>11686</v>
      </c>
      <c r="D904">
        <v>3400</v>
      </c>
      <c r="E904" t="s">
        <v>1244</v>
      </c>
      <c r="F904" t="s">
        <v>11687</v>
      </c>
      <c r="G904" t="s">
        <v>18231</v>
      </c>
    </row>
    <row r="905" spans="1:7" x14ac:dyDescent="0.25">
      <c r="A905">
        <v>965004</v>
      </c>
      <c r="B905" t="s">
        <v>21539</v>
      </c>
      <c r="C905" t="s">
        <v>3766</v>
      </c>
      <c r="D905">
        <v>3440</v>
      </c>
      <c r="E905" t="s">
        <v>439</v>
      </c>
      <c r="F905" t="s">
        <v>21540</v>
      </c>
      <c r="G905" t="s">
        <v>21541</v>
      </c>
    </row>
    <row r="906" spans="1:7" x14ac:dyDescent="0.25">
      <c r="A906">
        <v>965012</v>
      </c>
      <c r="B906" t="s">
        <v>21542</v>
      </c>
      <c r="C906" t="s">
        <v>21543</v>
      </c>
      <c r="D906">
        <v>3545</v>
      </c>
      <c r="E906" t="s">
        <v>118</v>
      </c>
      <c r="F906" t="s">
        <v>7571</v>
      </c>
      <c r="G906" t="s">
        <v>7571</v>
      </c>
    </row>
    <row r="907" spans="1:7" x14ac:dyDescent="0.25">
      <c r="A907">
        <v>965021</v>
      </c>
      <c r="B907" t="s">
        <v>18232</v>
      </c>
      <c r="C907" t="s">
        <v>3788</v>
      </c>
      <c r="D907">
        <v>3500</v>
      </c>
      <c r="E907" t="s">
        <v>92</v>
      </c>
      <c r="F907" t="s">
        <v>3789</v>
      </c>
      <c r="G907" t="s">
        <v>18233</v>
      </c>
    </row>
    <row r="908" spans="1:7" x14ac:dyDescent="0.25">
      <c r="A908">
        <v>965046</v>
      </c>
      <c r="B908" t="s">
        <v>21544</v>
      </c>
      <c r="C908" t="s">
        <v>21545</v>
      </c>
      <c r="D908">
        <v>3740</v>
      </c>
      <c r="E908" t="s">
        <v>87</v>
      </c>
      <c r="F908" t="s">
        <v>21546</v>
      </c>
      <c r="G908" t="s">
        <v>7571</v>
      </c>
    </row>
    <row r="909" spans="1:7" x14ac:dyDescent="0.25">
      <c r="A909">
        <v>965061</v>
      </c>
      <c r="B909" t="s">
        <v>18234</v>
      </c>
      <c r="C909" t="s">
        <v>3801</v>
      </c>
      <c r="D909">
        <v>3500</v>
      </c>
      <c r="E909" t="s">
        <v>92</v>
      </c>
      <c r="F909" t="s">
        <v>18235</v>
      </c>
      <c r="G909" t="s">
        <v>18236</v>
      </c>
    </row>
    <row r="910" spans="1:7" x14ac:dyDescent="0.25">
      <c r="A910">
        <v>965087</v>
      </c>
      <c r="B910" t="s">
        <v>18237</v>
      </c>
      <c r="C910" t="s">
        <v>4251</v>
      </c>
      <c r="D910">
        <v>3512</v>
      </c>
      <c r="E910" t="s">
        <v>4252</v>
      </c>
      <c r="F910" t="s">
        <v>4253</v>
      </c>
      <c r="G910" t="s">
        <v>7571</v>
      </c>
    </row>
    <row r="911" spans="1:7" x14ac:dyDescent="0.25">
      <c r="A911">
        <v>965103</v>
      </c>
      <c r="B911" t="s">
        <v>18238</v>
      </c>
      <c r="C911" t="s">
        <v>18239</v>
      </c>
      <c r="D911">
        <v>3520</v>
      </c>
      <c r="E911" t="s">
        <v>12</v>
      </c>
      <c r="F911" t="s">
        <v>18240</v>
      </c>
      <c r="G911" t="s">
        <v>18241</v>
      </c>
    </row>
    <row r="912" spans="1:7" x14ac:dyDescent="0.25">
      <c r="A912">
        <v>965111</v>
      </c>
      <c r="B912" t="s">
        <v>18242</v>
      </c>
      <c r="C912" t="s">
        <v>3815</v>
      </c>
      <c r="D912">
        <v>3520</v>
      </c>
      <c r="E912" t="s">
        <v>12</v>
      </c>
      <c r="F912" t="s">
        <v>513</v>
      </c>
      <c r="G912" t="s">
        <v>7571</v>
      </c>
    </row>
    <row r="913" spans="1:7" x14ac:dyDescent="0.25">
      <c r="A913">
        <v>965129</v>
      </c>
      <c r="B913" t="s">
        <v>18243</v>
      </c>
      <c r="C913" t="s">
        <v>14145</v>
      </c>
      <c r="D913">
        <v>3530</v>
      </c>
      <c r="E913" t="s">
        <v>106</v>
      </c>
      <c r="F913" t="s">
        <v>6956</v>
      </c>
      <c r="G913" t="s">
        <v>18244</v>
      </c>
    </row>
    <row r="914" spans="1:7" x14ac:dyDescent="0.25">
      <c r="A914">
        <v>965145</v>
      </c>
      <c r="B914" t="s">
        <v>21547</v>
      </c>
      <c r="C914" t="s">
        <v>3833</v>
      </c>
      <c r="D914">
        <v>3530</v>
      </c>
      <c r="E914" t="s">
        <v>106</v>
      </c>
      <c r="F914" t="s">
        <v>3834</v>
      </c>
      <c r="G914" t="s">
        <v>9719</v>
      </c>
    </row>
    <row r="915" spans="1:7" x14ac:dyDescent="0.25">
      <c r="A915">
        <v>965186</v>
      </c>
      <c r="B915" t="s">
        <v>21548</v>
      </c>
      <c r="C915" t="s">
        <v>21549</v>
      </c>
      <c r="D915">
        <v>3550</v>
      </c>
      <c r="E915" t="s">
        <v>1270</v>
      </c>
      <c r="F915" t="s">
        <v>503</v>
      </c>
      <c r="G915" t="s">
        <v>9723</v>
      </c>
    </row>
    <row r="916" spans="1:7" x14ac:dyDescent="0.25">
      <c r="A916">
        <v>965194</v>
      </c>
      <c r="B916" t="s">
        <v>21550</v>
      </c>
      <c r="C916" t="s">
        <v>3843</v>
      </c>
      <c r="D916">
        <v>3550</v>
      </c>
      <c r="E916" t="s">
        <v>1270</v>
      </c>
      <c r="F916" t="s">
        <v>3844</v>
      </c>
      <c r="G916" t="s">
        <v>21551</v>
      </c>
    </row>
    <row r="917" spans="1:7" x14ac:dyDescent="0.25">
      <c r="A917">
        <v>965202</v>
      </c>
      <c r="B917" t="s">
        <v>21552</v>
      </c>
      <c r="C917" t="s">
        <v>3849</v>
      </c>
      <c r="D917">
        <v>3550</v>
      </c>
      <c r="E917" t="s">
        <v>1270</v>
      </c>
      <c r="F917" t="s">
        <v>3850</v>
      </c>
      <c r="G917" t="s">
        <v>21553</v>
      </c>
    </row>
    <row r="918" spans="1:7" x14ac:dyDescent="0.25">
      <c r="A918">
        <v>965236</v>
      </c>
      <c r="B918" t="s">
        <v>21554</v>
      </c>
      <c r="C918" t="s">
        <v>3868</v>
      </c>
      <c r="D918">
        <v>3582</v>
      </c>
      <c r="E918" t="s">
        <v>1277</v>
      </c>
      <c r="F918" t="s">
        <v>21555</v>
      </c>
      <c r="G918" t="s">
        <v>21556</v>
      </c>
    </row>
    <row r="919" spans="1:7" x14ac:dyDescent="0.25">
      <c r="A919">
        <v>965251</v>
      </c>
      <c r="B919" t="s">
        <v>18245</v>
      </c>
      <c r="C919" t="s">
        <v>6594</v>
      </c>
      <c r="D919">
        <v>3990</v>
      </c>
      <c r="E919" t="s">
        <v>82</v>
      </c>
      <c r="F919" t="s">
        <v>6595</v>
      </c>
      <c r="G919" t="s">
        <v>10594</v>
      </c>
    </row>
    <row r="920" spans="1:7" x14ac:dyDescent="0.25">
      <c r="A920">
        <v>965285</v>
      </c>
      <c r="B920" t="s">
        <v>18246</v>
      </c>
      <c r="C920" t="s">
        <v>4051</v>
      </c>
      <c r="D920">
        <v>3670</v>
      </c>
      <c r="E920" t="s">
        <v>817</v>
      </c>
      <c r="F920" t="s">
        <v>18247</v>
      </c>
      <c r="G920" t="s">
        <v>7571</v>
      </c>
    </row>
    <row r="921" spans="1:7" x14ac:dyDescent="0.25">
      <c r="A921">
        <v>965293</v>
      </c>
      <c r="B921" t="s">
        <v>18248</v>
      </c>
      <c r="C921" t="s">
        <v>3900</v>
      </c>
      <c r="D921">
        <v>3910</v>
      </c>
      <c r="E921" t="s">
        <v>840</v>
      </c>
      <c r="F921" t="s">
        <v>18249</v>
      </c>
      <c r="G921" t="s">
        <v>18250</v>
      </c>
    </row>
    <row r="922" spans="1:7" x14ac:dyDescent="0.25">
      <c r="A922">
        <v>965351</v>
      </c>
      <c r="B922" t="s">
        <v>18251</v>
      </c>
      <c r="C922" t="s">
        <v>6406</v>
      </c>
      <c r="D922">
        <v>3950</v>
      </c>
      <c r="E922" t="s">
        <v>108</v>
      </c>
      <c r="F922" t="s">
        <v>7571</v>
      </c>
      <c r="G922" t="s">
        <v>7571</v>
      </c>
    </row>
    <row r="923" spans="1:7" x14ac:dyDescent="0.25">
      <c r="A923">
        <v>965376</v>
      </c>
      <c r="B923" t="s">
        <v>18252</v>
      </c>
      <c r="C923" t="s">
        <v>3945</v>
      </c>
      <c r="D923">
        <v>3600</v>
      </c>
      <c r="E923" t="s">
        <v>96</v>
      </c>
      <c r="F923" t="s">
        <v>3946</v>
      </c>
      <c r="G923" t="s">
        <v>7571</v>
      </c>
    </row>
    <row r="924" spans="1:7" x14ac:dyDescent="0.25">
      <c r="A924">
        <v>965384</v>
      </c>
      <c r="B924" t="s">
        <v>18253</v>
      </c>
      <c r="C924" t="s">
        <v>18254</v>
      </c>
      <c r="D924">
        <v>3600</v>
      </c>
      <c r="E924" t="s">
        <v>96</v>
      </c>
      <c r="F924" t="s">
        <v>3948</v>
      </c>
      <c r="G924" t="s">
        <v>18255</v>
      </c>
    </row>
    <row r="925" spans="1:7" x14ac:dyDescent="0.25">
      <c r="A925">
        <v>965401</v>
      </c>
      <c r="B925" t="s">
        <v>18256</v>
      </c>
      <c r="C925" t="s">
        <v>1318</v>
      </c>
      <c r="D925">
        <v>3600</v>
      </c>
      <c r="E925" t="s">
        <v>96</v>
      </c>
      <c r="F925" t="s">
        <v>6648</v>
      </c>
      <c r="G925" t="s">
        <v>7571</v>
      </c>
    </row>
    <row r="926" spans="1:7" x14ac:dyDescent="0.25">
      <c r="A926">
        <v>965426</v>
      </c>
      <c r="B926" t="s">
        <v>18257</v>
      </c>
      <c r="C926" t="s">
        <v>18258</v>
      </c>
      <c r="D926">
        <v>3600</v>
      </c>
      <c r="E926" t="s">
        <v>96</v>
      </c>
      <c r="F926" t="s">
        <v>3944</v>
      </c>
      <c r="G926" t="s">
        <v>9759</v>
      </c>
    </row>
    <row r="927" spans="1:7" x14ac:dyDescent="0.25">
      <c r="A927">
        <v>965434</v>
      </c>
      <c r="B927" t="s">
        <v>18259</v>
      </c>
      <c r="C927" t="s">
        <v>3934</v>
      </c>
      <c r="D927">
        <v>3600</v>
      </c>
      <c r="E927" t="s">
        <v>96</v>
      </c>
      <c r="F927" t="s">
        <v>3935</v>
      </c>
      <c r="G927" t="s">
        <v>9755</v>
      </c>
    </row>
    <row r="928" spans="1:7" x14ac:dyDescent="0.25">
      <c r="A928">
        <v>965442</v>
      </c>
      <c r="B928" t="s">
        <v>18260</v>
      </c>
      <c r="C928" t="s">
        <v>6885</v>
      </c>
      <c r="D928">
        <v>3600</v>
      </c>
      <c r="E928" t="s">
        <v>96</v>
      </c>
      <c r="F928" t="s">
        <v>3937</v>
      </c>
      <c r="G928" t="s">
        <v>9756</v>
      </c>
    </row>
    <row r="929" spans="1:7" x14ac:dyDescent="0.25">
      <c r="A929">
        <v>965459</v>
      </c>
      <c r="B929" t="s">
        <v>21557</v>
      </c>
      <c r="C929" t="s">
        <v>21558</v>
      </c>
      <c r="D929">
        <v>3600</v>
      </c>
      <c r="E929" t="s">
        <v>96</v>
      </c>
      <c r="F929" t="s">
        <v>21559</v>
      </c>
      <c r="G929" t="s">
        <v>7571</v>
      </c>
    </row>
    <row r="930" spans="1:7" x14ac:dyDescent="0.25">
      <c r="A930">
        <v>965475</v>
      </c>
      <c r="B930" t="s">
        <v>18261</v>
      </c>
      <c r="C930" t="s">
        <v>18262</v>
      </c>
      <c r="D930">
        <v>3590</v>
      </c>
      <c r="E930" t="s">
        <v>74</v>
      </c>
      <c r="F930" t="s">
        <v>18263</v>
      </c>
      <c r="G930" t="s">
        <v>18264</v>
      </c>
    </row>
    <row r="931" spans="1:7" x14ac:dyDescent="0.25">
      <c r="A931">
        <v>965483</v>
      </c>
      <c r="B931" t="s">
        <v>18265</v>
      </c>
      <c r="C931" t="s">
        <v>6551</v>
      </c>
      <c r="D931">
        <v>3630</v>
      </c>
      <c r="E931" t="s">
        <v>98</v>
      </c>
      <c r="F931" t="s">
        <v>6552</v>
      </c>
      <c r="G931" t="s">
        <v>7571</v>
      </c>
    </row>
    <row r="932" spans="1:7" x14ac:dyDescent="0.25">
      <c r="A932">
        <v>965509</v>
      </c>
      <c r="B932" t="s">
        <v>18266</v>
      </c>
      <c r="C932" t="s">
        <v>3974</v>
      </c>
      <c r="D932">
        <v>3630</v>
      </c>
      <c r="E932" t="s">
        <v>98</v>
      </c>
      <c r="F932" t="s">
        <v>79</v>
      </c>
      <c r="G932" t="s">
        <v>9770</v>
      </c>
    </row>
    <row r="933" spans="1:7" x14ac:dyDescent="0.25">
      <c r="A933">
        <v>965517</v>
      </c>
      <c r="B933" t="s">
        <v>18267</v>
      </c>
      <c r="C933" t="s">
        <v>3982</v>
      </c>
      <c r="D933">
        <v>3630</v>
      </c>
      <c r="E933" t="s">
        <v>98</v>
      </c>
      <c r="F933" t="s">
        <v>3983</v>
      </c>
      <c r="G933" t="s">
        <v>7571</v>
      </c>
    </row>
    <row r="934" spans="1:7" x14ac:dyDescent="0.25">
      <c r="A934">
        <v>965525</v>
      </c>
      <c r="B934" t="s">
        <v>18268</v>
      </c>
      <c r="C934" t="s">
        <v>18269</v>
      </c>
      <c r="D934">
        <v>3650</v>
      </c>
      <c r="E934" t="s">
        <v>10</v>
      </c>
      <c r="F934" t="s">
        <v>18270</v>
      </c>
      <c r="G934" t="s">
        <v>18271</v>
      </c>
    </row>
    <row r="935" spans="1:7" x14ac:dyDescent="0.25">
      <c r="A935">
        <v>965574</v>
      </c>
      <c r="B935" t="s">
        <v>18272</v>
      </c>
      <c r="C935" t="s">
        <v>6704</v>
      </c>
      <c r="D935">
        <v>9900</v>
      </c>
      <c r="E935" t="s">
        <v>343</v>
      </c>
      <c r="F935" t="s">
        <v>11988</v>
      </c>
      <c r="G935" t="s">
        <v>11989</v>
      </c>
    </row>
    <row r="936" spans="1:7" x14ac:dyDescent="0.25">
      <c r="A936">
        <v>965624</v>
      </c>
      <c r="B936" t="s">
        <v>18273</v>
      </c>
      <c r="C936" t="s">
        <v>4040</v>
      </c>
      <c r="D936">
        <v>3960</v>
      </c>
      <c r="E936" t="s">
        <v>614</v>
      </c>
      <c r="F936" t="s">
        <v>4041</v>
      </c>
      <c r="G936" t="s">
        <v>9790</v>
      </c>
    </row>
    <row r="937" spans="1:7" x14ac:dyDescent="0.25">
      <c r="A937">
        <v>965632</v>
      </c>
      <c r="B937" t="s">
        <v>18274</v>
      </c>
      <c r="C937" t="s">
        <v>4037</v>
      </c>
      <c r="D937">
        <v>3960</v>
      </c>
      <c r="E937" t="s">
        <v>614</v>
      </c>
      <c r="F937" t="s">
        <v>18275</v>
      </c>
      <c r="G937" t="s">
        <v>18276</v>
      </c>
    </row>
    <row r="938" spans="1:7" x14ac:dyDescent="0.25">
      <c r="A938">
        <v>965641</v>
      </c>
      <c r="B938" t="s">
        <v>18277</v>
      </c>
      <c r="C938" t="s">
        <v>4043</v>
      </c>
      <c r="D938">
        <v>3960</v>
      </c>
      <c r="E938" t="s">
        <v>614</v>
      </c>
      <c r="F938" t="s">
        <v>4044</v>
      </c>
      <c r="G938" t="s">
        <v>18278</v>
      </c>
    </row>
    <row r="939" spans="1:7" x14ac:dyDescent="0.25">
      <c r="A939">
        <v>965772</v>
      </c>
      <c r="B939" t="s">
        <v>18279</v>
      </c>
      <c r="C939" t="s">
        <v>6590</v>
      </c>
      <c r="D939">
        <v>3724</v>
      </c>
      <c r="E939" t="s">
        <v>6591</v>
      </c>
      <c r="F939" t="s">
        <v>6592</v>
      </c>
      <c r="G939" t="s">
        <v>18280</v>
      </c>
    </row>
    <row r="940" spans="1:7" x14ac:dyDescent="0.25">
      <c r="A940">
        <v>965798</v>
      </c>
      <c r="B940" t="s">
        <v>18281</v>
      </c>
      <c r="C940" t="s">
        <v>3965</v>
      </c>
      <c r="D940">
        <v>3740</v>
      </c>
      <c r="E940" t="s">
        <v>87</v>
      </c>
      <c r="F940" t="s">
        <v>18282</v>
      </c>
      <c r="G940" t="s">
        <v>18283</v>
      </c>
    </row>
    <row r="941" spans="1:7" x14ac:dyDescent="0.25">
      <c r="A941">
        <v>965806</v>
      </c>
      <c r="B941" t="s">
        <v>18284</v>
      </c>
      <c r="C941" t="s">
        <v>18285</v>
      </c>
      <c r="D941">
        <v>3770</v>
      </c>
      <c r="E941" t="s">
        <v>94</v>
      </c>
      <c r="F941" t="s">
        <v>18286</v>
      </c>
      <c r="G941" t="s">
        <v>7571</v>
      </c>
    </row>
    <row r="942" spans="1:7" x14ac:dyDescent="0.25">
      <c r="A942">
        <v>965814</v>
      </c>
      <c r="B942" t="s">
        <v>18287</v>
      </c>
      <c r="C942" t="s">
        <v>8664</v>
      </c>
      <c r="D942">
        <v>3620</v>
      </c>
      <c r="E942" t="s">
        <v>115</v>
      </c>
      <c r="F942" t="s">
        <v>8037</v>
      </c>
      <c r="G942" t="s">
        <v>8038</v>
      </c>
    </row>
    <row r="943" spans="1:7" x14ac:dyDescent="0.25">
      <c r="A943">
        <v>965822</v>
      </c>
      <c r="B943" t="s">
        <v>21560</v>
      </c>
      <c r="C943" t="s">
        <v>21561</v>
      </c>
      <c r="D943">
        <v>3620</v>
      </c>
      <c r="E943" t="s">
        <v>115</v>
      </c>
      <c r="F943" t="s">
        <v>7571</v>
      </c>
      <c r="G943" t="s">
        <v>7571</v>
      </c>
    </row>
    <row r="944" spans="1:7" x14ac:dyDescent="0.25">
      <c r="A944">
        <v>965848</v>
      </c>
      <c r="B944" t="s">
        <v>18288</v>
      </c>
      <c r="C944" t="s">
        <v>4145</v>
      </c>
      <c r="D944">
        <v>3790</v>
      </c>
      <c r="E944" t="s">
        <v>6400</v>
      </c>
      <c r="F944" t="s">
        <v>4147</v>
      </c>
      <c r="G944" t="s">
        <v>9819</v>
      </c>
    </row>
    <row r="945" spans="1:7" x14ac:dyDescent="0.25">
      <c r="A945">
        <v>965863</v>
      </c>
      <c r="B945" t="s">
        <v>18289</v>
      </c>
      <c r="C945" t="s">
        <v>18290</v>
      </c>
      <c r="D945">
        <v>3800</v>
      </c>
      <c r="E945" t="s">
        <v>241</v>
      </c>
      <c r="F945" t="s">
        <v>18291</v>
      </c>
      <c r="G945" t="s">
        <v>18292</v>
      </c>
    </row>
    <row r="946" spans="1:7" x14ac:dyDescent="0.25">
      <c r="A946">
        <v>965871</v>
      </c>
      <c r="B946" t="s">
        <v>18293</v>
      </c>
      <c r="C946" t="s">
        <v>4174</v>
      </c>
      <c r="D946">
        <v>3850</v>
      </c>
      <c r="E946" t="s">
        <v>4175</v>
      </c>
      <c r="F946" t="s">
        <v>4176</v>
      </c>
      <c r="G946" t="s">
        <v>18294</v>
      </c>
    </row>
    <row r="947" spans="1:7" x14ac:dyDescent="0.25">
      <c r="A947">
        <v>965921</v>
      </c>
      <c r="B947" t="s">
        <v>18295</v>
      </c>
      <c r="C947" t="s">
        <v>4180</v>
      </c>
      <c r="D947">
        <v>3570</v>
      </c>
      <c r="E947" t="s">
        <v>551</v>
      </c>
      <c r="F947" t="s">
        <v>18296</v>
      </c>
      <c r="G947" t="s">
        <v>18297</v>
      </c>
    </row>
    <row r="948" spans="1:7" x14ac:dyDescent="0.25">
      <c r="A948">
        <v>965939</v>
      </c>
      <c r="B948" t="s">
        <v>18298</v>
      </c>
      <c r="C948" t="s">
        <v>4188</v>
      </c>
      <c r="D948">
        <v>3500</v>
      </c>
      <c r="E948" t="s">
        <v>4189</v>
      </c>
      <c r="F948" t="s">
        <v>4190</v>
      </c>
      <c r="G948" t="s">
        <v>9832</v>
      </c>
    </row>
    <row r="949" spans="1:7" x14ac:dyDescent="0.25">
      <c r="A949">
        <v>965947</v>
      </c>
      <c r="B949" t="s">
        <v>18299</v>
      </c>
      <c r="C949" t="s">
        <v>4191</v>
      </c>
      <c r="D949">
        <v>3830</v>
      </c>
      <c r="E949" t="s">
        <v>1346</v>
      </c>
      <c r="F949" t="s">
        <v>4192</v>
      </c>
      <c r="G949" t="s">
        <v>9833</v>
      </c>
    </row>
    <row r="950" spans="1:7" x14ac:dyDescent="0.25">
      <c r="A950">
        <v>966028</v>
      </c>
      <c r="B950" t="s">
        <v>21562</v>
      </c>
      <c r="C950" t="s">
        <v>4225</v>
      </c>
      <c r="D950">
        <v>3920</v>
      </c>
      <c r="E950" t="s">
        <v>85</v>
      </c>
      <c r="F950" t="s">
        <v>21563</v>
      </c>
      <c r="G950" t="s">
        <v>21564</v>
      </c>
    </row>
    <row r="951" spans="1:7" x14ac:dyDescent="0.25">
      <c r="A951">
        <v>966036</v>
      </c>
      <c r="B951" t="s">
        <v>21565</v>
      </c>
      <c r="C951" t="s">
        <v>21566</v>
      </c>
      <c r="D951">
        <v>3920</v>
      </c>
      <c r="E951" t="s">
        <v>85</v>
      </c>
      <c r="F951" t="s">
        <v>21567</v>
      </c>
      <c r="G951" t="s">
        <v>21568</v>
      </c>
    </row>
    <row r="952" spans="1:7" x14ac:dyDescent="0.25">
      <c r="A952">
        <v>966044</v>
      </c>
      <c r="B952" t="s">
        <v>21569</v>
      </c>
      <c r="C952" t="s">
        <v>2614</v>
      </c>
      <c r="D952">
        <v>3920</v>
      </c>
      <c r="E952" t="s">
        <v>85</v>
      </c>
      <c r="F952" t="s">
        <v>4220</v>
      </c>
      <c r="G952" t="s">
        <v>21570</v>
      </c>
    </row>
    <row r="953" spans="1:7" x14ac:dyDescent="0.25">
      <c r="A953">
        <v>966051</v>
      </c>
      <c r="B953" t="s">
        <v>21571</v>
      </c>
      <c r="C953" t="s">
        <v>4237</v>
      </c>
      <c r="D953">
        <v>3540</v>
      </c>
      <c r="E953" t="s">
        <v>1354</v>
      </c>
      <c r="F953" t="s">
        <v>4238</v>
      </c>
      <c r="G953" t="s">
        <v>9848</v>
      </c>
    </row>
    <row r="954" spans="1:7" x14ac:dyDescent="0.25">
      <c r="A954">
        <v>966119</v>
      </c>
      <c r="B954" t="s">
        <v>21572</v>
      </c>
      <c r="C954" t="s">
        <v>21573</v>
      </c>
      <c r="D954">
        <v>3583</v>
      </c>
      <c r="E954" t="s">
        <v>1358</v>
      </c>
      <c r="F954" t="s">
        <v>4263</v>
      </c>
      <c r="G954" t="s">
        <v>21574</v>
      </c>
    </row>
    <row r="955" spans="1:7" x14ac:dyDescent="0.25">
      <c r="A955">
        <v>966135</v>
      </c>
      <c r="B955" t="s">
        <v>21575</v>
      </c>
      <c r="C955" t="s">
        <v>4268</v>
      </c>
      <c r="D955">
        <v>3580</v>
      </c>
      <c r="E955" t="s">
        <v>99</v>
      </c>
      <c r="F955" t="s">
        <v>100</v>
      </c>
      <c r="G955" t="s">
        <v>7571</v>
      </c>
    </row>
    <row r="956" spans="1:7" x14ac:dyDescent="0.25">
      <c r="A956">
        <v>966143</v>
      </c>
      <c r="B956" t="s">
        <v>21576</v>
      </c>
      <c r="C956" t="s">
        <v>21577</v>
      </c>
      <c r="D956">
        <v>3581</v>
      </c>
      <c r="E956" t="s">
        <v>4270</v>
      </c>
      <c r="F956" t="s">
        <v>18531</v>
      </c>
      <c r="G956" t="s">
        <v>21578</v>
      </c>
    </row>
    <row r="957" spans="1:7" x14ac:dyDescent="0.25">
      <c r="A957">
        <v>966151</v>
      </c>
      <c r="B957" t="s">
        <v>18300</v>
      </c>
      <c r="C957" t="s">
        <v>4280</v>
      </c>
      <c r="D957">
        <v>3945</v>
      </c>
      <c r="E957" t="s">
        <v>1362</v>
      </c>
      <c r="F957" t="s">
        <v>4281</v>
      </c>
      <c r="G957" t="s">
        <v>9864</v>
      </c>
    </row>
    <row r="958" spans="1:7" x14ac:dyDescent="0.25">
      <c r="A958">
        <v>966176</v>
      </c>
      <c r="B958" t="s">
        <v>18301</v>
      </c>
      <c r="C958" t="s">
        <v>18302</v>
      </c>
      <c r="D958">
        <v>3971</v>
      </c>
      <c r="E958" t="s">
        <v>109</v>
      </c>
      <c r="F958" t="s">
        <v>7571</v>
      </c>
      <c r="G958" t="s">
        <v>7571</v>
      </c>
    </row>
    <row r="959" spans="1:7" x14ac:dyDescent="0.25">
      <c r="A959">
        <v>966192</v>
      </c>
      <c r="B959" t="s">
        <v>18303</v>
      </c>
      <c r="C959" t="s">
        <v>18304</v>
      </c>
      <c r="D959">
        <v>3980</v>
      </c>
      <c r="E959" t="s">
        <v>72</v>
      </c>
      <c r="F959" t="s">
        <v>113</v>
      </c>
      <c r="G959" t="s">
        <v>18305</v>
      </c>
    </row>
    <row r="960" spans="1:7" x14ac:dyDescent="0.25">
      <c r="A960">
        <v>966226</v>
      </c>
      <c r="B960" t="s">
        <v>18306</v>
      </c>
      <c r="C960" t="s">
        <v>13756</v>
      </c>
      <c r="D960">
        <v>8000</v>
      </c>
      <c r="E960" t="s">
        <v>273</v>
      </c>
      <c r="F960" t="s">
        <v>13757</v>
      </c>
      <c r="G960" t="s">
        <v>15748</v>
      </c>
    </row>
    <row r="961" spans="1:7" x14ac:dyDescent="0.25">
      <c r="A961">
        <v>966275</v>
      </c>
      <c r="B961" t="s">
        <v>18307</v>
      </c>
      <c r="C961" t="s">
        <v>6316</v>
      </c>
      <c r="D961">
        <v>8310</v>
      </c>
      <c r="E961" t="s">
        <v>291</v>
      </c>
      <c r="F961" t="s">
        <v>6317</v>
      </c>
      <c r="G961" t="s">
        <v>10502</v>
      </c>
    </row>
    <row r="962" spans="1:7" x14ac:dyDescent="0.25">
      <c r="A962">
        <v>966309</v>
      </c>
      <c r="B962" t="s">
        <v>21579</v>
      </c>
      <c r="C962" t="s">
        <v>21580</v>
      </c>
      <c r="D962">
        <v>8730</v>
      </c>
      <c r="E962" t="s">
        <v>1388</v>
      </c>
      <c r="F962" t="s">
        <v>21581</v>
      </c>
      <c r="G962" t="s">
        <v>21582</v>
      </c>
    </row>
    <row r="963" spans="1:7" x14ac:dyDescent="0.25">
      <c r="A963">
        <v>966382</v>
      </c>
      <c r="B963" t="s">
        <v>18308</v>
      </c>
      <c r="C963" t="s">
        <v>4373</v>
      </c>
      <c r="D963">
        <v>8755</v>
      </c>
      <c r="E963" t="s">
        <v>4374</v>
      </c>
      <c r="F963" t="s">
        <v>4375</v>
      </c>
      <c r="G963" t="s">
        <v>18309</v>
      </c>
    </row>
    <row r="964" spans="1:7" x14ac:dyDescent="0.25">
      <c r="A964">
        <v>966391</v>
      </c>
      <c r="B964" t="s">
        <v>18310</v>
      </c>
      <c r="C964" t="s">
        <v>4390</v>
      </c>
      <c r="D964">
        <v>8820</v>
      </c>
      <c r="E964" t="s">
        <v>258</v>
      </c>
      <c r="F964" t="s">
        <v>11920</v>
      </c>
      <c r="G964" t="s">
        <v>11921</v>
      </c>
    </row>
    <row r="965" spans="1:7" x14ac:dyDescent="0.25">
      <c r="A965">
        <v>966457</v>
      </c>
      <c r="B965" t="s">
        <v>21583</v>
      </c>
      <c r="C965" t="s">
        <v>21584</v>
      </c>
      <c r="D965">
        <v>8610</v>
      </c>
      <c r="E965" t="s">
        <v>21585</v>
      </c>
      <c r="F965" t="s">
        <v>21586</v>
      </c>
      <c r="G965" t="s">
        <v>21587</v>
      </c>
    </row>
    <row r="966" spans="1:7" x14ac:dyDescent="0.25">
      <c r="A966">
        <v>966473</v>
      </c>
      <c r="B966" t="s">
        <v>18311</v>
      </c>
      <c r="C966" t="s">
        <v>8756</v>
      </c>
      <c r="D966">
        <v>8840</v>
      </c>
      <c r="E966" t="s">
        <v>219</v>
      </c>
      <c r="F966" t="s">
        <v>18312</v>
      </c>
      <c r="G966" t="s">
        <v>8353</v>
      </c>
    </row>
    <row r="967" spans="1:7" x14ac:dyDescent="0.25">
      <c r="A967">
        <v>966507</v>
      </c>
      <c r="B967" t="s">
        <v>18313</v>
      </c>
      <c r="C967" t="s">
        <v>18314</v>
      </c>
      <c r="D967">
        <v>8600</v>
      </c>
      <c r="E967" t="s">
        <v>843</v>
      </c>
      <c r="F967" t="s">
        <v>18315</v>
      </c>
      <c r="G967" t="s">
        <v>18316</v>
      </c>
    </row>
    <row r="968" spans="1:7" x14ac:dyDescent="0.25">
      <c r="A968">
        <v>966598</v>
      </c>
      <c r="B968" t="s">
        <v>18317</v>
      </c>
      <c r="C968" t="s">
        <v>8640</v>
      </c>
      <c r="D968">
        <v>8200</v>
      </c>
      <c r="E968" t="s">
        <v>1401</v>
      </c>
      <c r="F968" t="s">
        <v>13397</v>
      </c>
      <c r="G968" t="s">
        <v>18318</v>
      </c>
    </row>
    <row r="969" spans="1:7" x14ac:dyDescent="0.25">
      <c r="A969">
        <v>966622</v>
      </c>
      <c r="B969" t="s">
        <v>18319</v>
      </c>
      <c r="C969" t="s">
        <v>4448</v>
      </c>
      <c r="D969">
        <v>8490</v>
      </c>
      <c r="E969" t="s">
        <v>156</v>
      </c>
      <c r="F969" t="s">
        <v>157</v>
      </c>
      <c r="G969" t="s">
        <v>7726</v>
      </c>
    </row>
    <row r="970" spans="1:7" x14ac:dyDescent="0.25">
      <c r="A970">
        <v>966655</v>
      </c>
      <c r="B970" t="s">
        <v>18320</v>
      </c>
      <c r="C970" t="s">
        <v>4455</v>
      </c>
      <c r="D970">
        <v>8490</v>
      </c>
      <c r="E970" t="s">
        <v>1408</v>
      </c>
      <c r="F970" t="s">
        <v>4456</v>
      </c>
      <c r="G970" t="s">
        <v>9918</v>
      </c>
    </row>
    <row r="971" spans="1:7" x14ac:dyDescent="0.25">
      <c r="A971">
        <v>966697</v>
      </c>
      <c r="B971" t="s">
        <v>21588</v>
      </c>
      <c r="C971" t="s">
        <v>21589</v>
      </c>
      <c r="D971">
        <v>8470</v>
      </c>
      <c r="E971" t="s">
        <v>1416</v>
      </c>
      <c r="F971" t="s">
        <v>21590</v>
      </c>
      <c r="G971" t="s">
        <v>7571</v>
      </c>
    </row>
    <row r="972" spans="1:7" x14ac:dyDescent="0.25">
      <c r="A972">
        <v>966739</v>
      </c>
      <c r="B972" t="s">
        <v>21591</v>
      </c>
      <c r="C972" t="s">
        <v>3478</v>
      </c>
      <c r="D972">
        <v>8210</v>
      </c>
      <c r="E972" t="s">
        <v>4453</v>
      </c>
      <c r="F972" t="s">
        <v>4454</v>
      </c>
      <c r="G972" t="s">
        <v>21592</v>
      </c>
    </row>
    <row r="973" spans="1:7" x14ac:dyDescent="0.25">
      <c r="A973">
        <v>966747</v>
      </c>
      <c r="B973" t="s">
        <v>21593</v>
      </c>
      <c r="C973" t="s">
        <v>1519</v>
      </c>
      <c r="D973">
        <v>8211</v>
      </c>
      <c r="E973" t="s">
        <v>4477</v>
      </c>
      <c r="F973" t="s">
        <v>21594</v>
      </c>
      <c r="G973" t="s">
        <v>7571</v>
      </c>
    </row>
    <row r="974" spans="1:7" x14ac:dyDescent="0.25">
      <c r="A974">
        <v>966804</v>
      </c>
      <c r="B974" t="s">
        <v>18321</v>
      </c>
      <c r="C974" t="s">
        <v>6732</v>
      </c>
      <c r="D974">
        <v>8310</v>
      </c>
      <c r="E974" t="s">
        <v>749</v>
      </c>
      <c r="F974" t="s">
        <v>6301</v>
      </c>
      <c r="G974" t="s">
        <v>8309</v>
      </c>
    </row>
    <row r="975" spans="1:7" x14ac:dyDescent="0.25">
      <c r="A975">
        <v>966846</v>
      </c>
      <c r="B975" t="s">
        <v>21595</v>
      </c>
      <c r="C975" t="s">
        <v>4506</v>
      </c>
      <c r="D975">
        <v>8730</v>
      </c>
      <c r="E975" t="s">
        <v>255</v>
      </c>
      <c r="F975" t="s">
        <v>256</v>
      </c>
      <c r="G975" t="s">
        <v>7571</v>
      </c>
    </row>
    <row r="976" spans="1:7" x14ac:dyDescent="0.25">
      <c r="A976">
        <v>966853</v>
      </c>
      <c r="B976" t="s">
        <v>21596</v>
      </c>
      <c r="C976" t="s">
        <v>4507</v>
      </c>
      <c r="D976">
        <v>8340</v>
      </c>
      <c r="E976" t="s">
        <v>4513</v>
      </c>
      <c r="F976" t="s">
        <v>568</v>
      </c>
      <c r="G976" t="s">
        <v>9938</v>
      </c>
    </row>
    <row r="977" spans="1:7" x14ac:dyDescent="0.25">
      <c r="A977">
        <v>966879</v>
      </c>
      <c r="B977" t="s">
        <v>21597</v>
      </c>
      <c r="C977" t="s">
        <v>11713</v>
      </c>
      <c r="D977">
        <v>8370</v>
      </c>
      <c r="E977" t="s">
        <v>297</v>
      </c>
      <c r="F977" t="s">
        <v>11714</v>
      </c>
      <c r="G977" t="s">
        <v>21598</v>
      </c>
    </row>
    <row r="978" spans="1:7" x14ac:dyDescent="0.25">
      <c r="A978">
        <v>966887</v>
      </c>
      <c r="B978" t="s">
        <v>18322</v>
      </c>
      <c r="C978" t="s">
        <v>4535</v>
      </c>
      <c r="D978">
        <v>8301</v>
      </c>
      <c r="E978" t="s">
        <v>694</v>
      </c>
      <c r="F978" t="s">
        <v>18323</v>
      </c>
      <c r="G978" t="s">
        <v>18324</v>
      </c>
    </row>
    <row r="979" spans="1:7" x14ac:dyDescent="0.25">
      <c r="A979">
        <v>966903</v>
      </c>
      <c r="B979" t="s">
        <v>21599</v>
      </c>
      <c r="C979" t="s">
        <v>11870</v>
      </c>
      <c r="D979">
        <v>8400</v>
      </c>
      <c r="E979" t="s">
        <v>155</v>
      </c>
      <c r="F979" t="s">
        <v>7571</v>
      </c>
      <c r="G979" t="s">
        <v>11872</v>
      </c>
    </row>
    <row r="980" spans="1:7" x14ac:dyDescent="0.25">
      <c r="A980">
        <v>966911</v>
      </c>
      <c r="B980" t="s">
        <v>21600</v>
      </c>
      <c r="C980" t="s">
        <v>4551</v>
      </c>
      <c r="D980">
        <v>8400</v>
      </c>
      <c r="E980" t="s">
        <v>155</v>
      </c>
      <c r="F980" t="s">
        <v>4552</v>
      </c>
      <c r="G980" t="s">
        <v>9953</v>
      </c>
    </row>
    <row r="981" spans="1:7" x14ac:dyDescent="0.25">
      <c r="A981">
        <v>966937</v>
      </c>
      <c r="B981" t="s">
        <v>18325</v>
      </c>
      <c r="C981" t="s">
        <v>11874</v>
      </c>
      <c r="D981">
        <v>8400</v>
      </c>
      <c r="E981" t="s">
        <v>155</v>
      </c>
      <c r="F981" t="s">
        <v>11875</v>
      </c>
      <c r="G981" t="s">
        <v>7571</v>
      </c>
    </row>
    <row r="982" spans="1:7" x14ac:dyDescent="0.25">
      <c r="A982">
        <v>966945</v>
      </c>
      <c r="B982" t="s">
        <v>18326</v>
      </c>
      <c r="C982" t="s">
        <v>18327</v>
      </c>
      <c r="D982">
        <v>8450</v>
      </c>
      <c r="E982" t="s">
        <v>4572</v>
      </c>
      <c r="F982" t="s">
        <v>18328</v>
      </c>
      <c r="G982" t="s">
        <v>18329</v>
      </c>
    </row>
    <row r="983" spans="1:7" x14ac:dyDescent="0.25">
      <c r="A983">
        <v>966952</v>
      </c>
      <c r="B983" t="s">
        <v>18330</v>
      </c>
      <c r="C983" t="s">
        <v>4577</v>
      </c>
      <c r="D983">
        <v>8450</v>
      </c>
      <c r="E983" t="s">
        <v>4572</v>
      </c>
      <c r="F983" t="s">
        <v>4578</v>
      </c>
      <c r="G983" t="s">
        <v>9959</v>
      </c>
    </row>
    <row r="984" spans="1:7" x14ac:dyDescent="0.25">
      <c r="A984">
        <v>966994</v>
      </c>
      <c r="B984" t="s">
        <v>21601</v>
      </c>
      <c r="C984" t="s">
        <v>4593</v>
      </c>
      <c r="D984">
        <v>8430</v>
      </c>
      <c r="E984" t="s">
        <v>4594</v>
      </c>
      <c r="F984" t="s">
        <v>4595</v>
      </c>
      <c r="G984" t="s">
        <v>21602</v>
      </c>
    </row>
    <row r="985" spans="1:7" x14ac:dyDescent="0.25">
      <c r="A985">
        <v>967026</v>
      </c>
      <c r="B985" t="s">
        <v>18331</v>
      </c>
      <c r="C985" t="s">
        <v>4611</v>
      </c>
      <c r="D985">
        <v>8620</v>
      </c>
      <c r="E985" t="s">
        <v>1446</v>
      </c>
      <c r="F985" t="s">
        <v>4612</v>
      </c>
      <c r="G985" t="s">
        <v>9967</v>
      </c>
    </row>
    <row r="986" spans="1:7" x14ac:dyDescent="0.25">
      <c r="A986">
        <v>967059</v>
      </c>
      <c r="B986" t="s">
        <v>18332</v>
      </c>
      <c r="C986" t="s">
        <v>4628</v>
      </c>
      <c r="D986">
        <v>8660</v>
      </c>
      <c r="E986" t="s">
        <v>1451</v>
      </c>
      <c r="F986" t="s">
        <v>18333</v>
      </c>
      <c r="G986" t="s">
        <v>18334</v>
      </c>
    </row>
    <row r="987" spans="1:7" x14ac:dyDescent="0.25">
      <c r="A987">
        <v>967075</v>
      </c>
      <c r="B987" t="s">
        <v>18335</v>
      </c>
      <c r="C987" t="s">
        <v>8701</v>
      </c>
      <c r="D987">
        <v>8630</v>
      </c>
      <c r="E987" t="s">
        <v>114</v>
      </c>
      <c r="F987" t="s">
        <v>18336</v>
      </c>
      <c r="G987" t="s">
        <v>7571</v>
      </c>
    </row>
    <row r="988" spans="1:7" x14ac:dyDescent="0.25">
      <c r="A988">
        <v>967141</v>
      </c>
      <c r="B988" t="s">
        <v>21603</v>
      </c>
      <c r="C988" t="s">
        <v>1003</v>
      </c>
      <c r="D988">
        <v>8510</v>
      </c>
      <c r="E988" t="s">
        <v>339</v>
      </c>
      <c r="F988" t="s">
        <v>340</v>
      </c>
      <c r="G988" t="s">
        <v>21604</v>
      </c>
    </row>
    <row r="989" spans="1:7" x14ac:dyDescent="0.25">
      <c r="A989">
        <v>967174</v>
      </c>
      <c r="B989" t="s">
        <v>21605</v>
      </c>
      <c r="C989" t="s">
        <v>4679</v>
      </c>
      <c r="D989">
        <v>8510</v>
      </c>
      <c r="E989" t="s">
        <v>4680</v>
      </c>
      <c r="F989" t="s">
        <v>4681</v>
      </c>
      <c r="G989" t="s">
        <v>10606</v>
      </c>
    </row>
    <row r="990" spans="1:7" x14ac:dyDescent="0.25">
      <c r="A990">
        <v>967257</v>
      </c>
      <c r="B990" t="s">
        <v>18337</v>
      </c>
      <c r="C990" t="s">
        <v>18338</v>
      </c>
      <c r="D990">
        <v>8580</v>
      </c>
      <c r="E990" t="s">
        <v>1473</v>
      </c>
      <c r="F990" t="s">
        <v>18339</v>
      </c>
      <c r="G990" t="s">
        <v>18340</v>
      </c>
    </row>
    <row r="991" spans="1:7" x14ac:dyDescent="0.25">
      <c r="A991">
        <v>967315</v>
      </c>
      <c r="B991" t="s">
        <v>18341</v>
      </c>
      <c r="C991" t="s">
        <v>8776</v>
      </c>
      <c r="D991">
        <v>8930</v>
      </c>
      <c r="E991" t="s">
        <v>490</v>
      </c>
      <c r="F991" t="s">
        <v>8416</v>
      </c>
      <c r="G991" t="s">
        <v>18342</v>
      </c>
    </row>
    <row r="992" spans="1:7" x14ac:dyDescent="0.25">
      <c r="A992">
        <v>967349</v>
      </c>
      <c r="B992" t="s">
        <v>21606</v>
      </c>
      <c r="C992" t="s">
        <v>4763</v>
      </c>
      <c r="D992">
        <v>8560</v>
      </c>
      <c r="E992" t="s">
        <v>838</v>
      </c>
      <c r="F992" t="s">
        <v>839</v>
      </c>
      <c r="G992" t="s">
        <v>8180</v>
      </c>
    </row>
    <row r="993" spans="1:7" x14ac:dyDescent="0.25">
      <c r="A993">
        <v>967372</v>
      </c>
      <c r="B993" t="s">
        <v>18343</v>
      </c>
      <c r="C993" t="s">
        <v>8777</v>
      </c>
      <c r="D993">
        <v>8940</v>
      </c>
      <c r="E993" t="s">
        <v>486</v>
      </c>
      <c r="F993" t="s">
        <v>18344</v>
      </c>
      <c r="G993" t="s">
        <v>18345</v>
      </c>
    </row>
    <row r="994" spans="1:7" x14ac:dyDescent="0.25">
      <c r="A994">
        <v>967414</v>
      </c>
      <c r="B994" t="s">
        <v>18346</v>
      </c>
      <c r="C994" t="s">
        <v>8663</v>
      </c>
      <c r="D994">
        <v>8870</v>
      </c>
      <c r="E994" t="s">
        <v>160</v>
      </c>
      <c r="F994" t="s">
        <v>18347</v>
      </c>
      <c r="G994" t="s">
        <v>18348</v>
      </c>
    </row>
    <row r="995" spans="1:7" x14ac:dyDescent="0.25">
      <c r="A995">
        <v>967422</v>
      </c>
      <c r="B995" t="s">
        <v>18349</v>
      </c>
      <c r="C995" t="s">
        <v>4799</v>
      </c>
      <c r="D995">
        <v>8870</v>
      </c>
      <c r="E995" t="s">
        <v>4800</v>
      </c>
      <c r="F995" t="s">
        <v>4801</v>
      </c>
      <c r="G995" t="s">
        <v>10029</v>
      </c>
    </row>
    <row r="996" spans="1:7" x14ac:dyDescent="0.25">
      <c r="A996">
        <v>967497</v>
      </c>
      <c r="B996" t="s">
        <v>18350</v>
      </c>
      <c r="C996" t="s">
        <v>18351</v>
      </c>
      <c r="D996">
        <v>8710</v>
      </c>
      <c r="E996" t="s">
        <v>4871</v>
      </c>
      <c r="F996" t="s">
        <v>18352</v>
      </c>
      <c r="G996" t="s">
        <v>18353</v>
      </c>
    </row>
    <row r="997" spans="1:7" x14ac:dyDescent="0.25">
      <c r="A997">
        <v>967513</v>
      </c>
      <c r="B997" t="s">
        <v>21607</v>
      </c>
      <c r="C997" t="s">
        <v>4857</v>
      </c>
      <c r="D997">
        <v>8860</v>
      </c>
      <c r="E997" t="s">
        <v>4858</v>
      </c>
      <c r="F997" t="s">
        <v>4859</v>
      </c>
      <c r="G997" t="s">
        <v>7571</v>
      </c>
    </row>
    <row r="998" spans="1:7" x14ac:dyDescent="0.25">
      <c r="A998">
        <v>967521</v>
      </c>
      <c r="B998" t="s">
        <v>21608</v>
      </c>
      <c r="C998" t="s">
        <v>4153</v>
      </c>
      <c r="D998">
        <v>8770</v>
      </c>
      <c r="E998" t="s">
        <v>1500</v>
      </c>
      <c r="F998" t="s">
        <v>21609</v>
      </c>
      <c r="G998" t="s">
        <v>7571</v>
      </c>
    </row>
    <row r="999" spans="1:7" x14ac:dyDescent="0.25">
      <c r="A999">
        <v>967547</v>
      </c>
      <c r="B999" t="s">
        <v>18354</v>
      </c>
      <c r="C999" t="s">
        <v>4867</v>
      </c>
      <c r="D999">
        <v>8780</v>
      </c>
      <c r="E999" t="s">
        <v>478</v>
      </c>
      <c r="F999" t="s">
        <v>4868</v>
      </c>
      <c r="G999" t="s">
        <v>14017</v>
      </c>
    </row>
    <row r="1000" spans="1:7" x14ac:dyDescent="0.25">
      <c r="A1000">
        <v>967588</v>
      </c>
      <c r="B1000" t="s">
        <v>18355</v>
      </c>
      <c r="C1000" t="s">
        <v>18356</v>
      </c>
      <c r="D1000">
        <v>8790</v>
      </c>
      <c r="E1000" t="s">
        <v>268</v>
      </c>
      <c r="F1000" t="s">
        <v>18357</v>
      </c>
      <c r="G1000" t="s">
        <v>18358</v>
      </c>
    </row>
    <row r="1001" spans="1:7" x14ac:dyDescent="0.25">
      <c r="A1001">
        <v>967604</v>
      </c>
      <c r="B1001" t="s">
        <v>18359</v>
      </c>
      <c r="C1001" t="s">
        <v>8643</v>
      </c>
      <c r="D1001">
        <v>8800</v>
      </c>
      <c r="E1001" t="s">
        <v>266</v>
      </c>
      <c r="F1001" t="s">
        <v>18360</v>
      </c>
      <c r="G1001" t="s">
        <v>8426</v>
      </c>
    </row>
    <row r="1002" spans="1:7" x14ac:dyDescent="0.25">
      <c r="A1002">
        <v>967737</v>
      </c>
      <c r="B1002" t="s">
        <v>21610</v>
      </c>
      <c r="C1002" t="s">
        <v>4406</v>
      </c>
      <c r="D1002">
        <v>8650</v>
      </c>
      <c r="E1002" t="s">
        <v>4411</v>
      </c>
      <c r="F1002" t="s">
        <v>21611</v>
      </c>
      <c r="G1002" t="s">
        <v>21612</v>
      </c>
    </row>
    <row r="1003" spans="1:7" x14ac:dyDescent="0.25">
      <c r="A1003">
        <v>967794</v>
      </c>
      <c r="B1003" t="s">
        <v>18361</v>
      </c>
      <c r="C1003" t="s">
        <v>8748</v>
      </c>
      <c r="D1003">
        <v>8900</v>
      </c>
      <c r="E1003" t="s">
        <v>320</v>
      </c>
      <c r="F1003" t="s">
        <v>18362</v>
      </c>
      <c r="G1003" t="s">
        <v>18363</v>
      </c>
    </row>
    <row r="1004" spans="1:7" x14ac:dyDescent="0.25">
      <c r="A1004">
        <v>967869</v>
      </c>
      <c r="B1004" t="s">
        <v>18364</v>
      </c>
      <c r="C1004" t="s">
        <v>5020</v>
      </c>
      <c r="D1004">
        <v>8904</v>
      </c>
      <c r="E1004" t="s">
        <v>5021</v>
      </c>
      <c r="F1004" t="s">
        <v>5022</v>
      </c>
      <c r="G1004" t="s">
        <v>10106</v>
      </c>
    </row>
    <row r="1005" spans="1:7" x14ac:dyDescent="0.25">
      <c r="A1005">
        <v>967885</v>
      </c>
      <c r="B1005" t="s">
        <v>18365</v>
      </c>
      <c r="C1005" t="s">
        <v>5023</v>
      </c>
      <c r="D1005">
        <v>8906</v>
      </c>
      <c r="E1005" t="s">
        <v>233</v>
      </c>
      <c r="F1005" t="s">
        <v>234</v>
      </c>
      <c r="G1005" t="s">
        <v>8264</v>
      </c>
    </row>
    <row r="1006" spans="1:7" x14ac:dyDescent="0.25">
      <c r="A1006">
        <v>967893</v>
      </c>
      <c r="B1006" t="s">
        <v>18366</v>
      </c>
      <c r="C1006" t="s">
        <v>5024</v>
      </c>
      <c r="D1006">
        <v>8953</v>
      </c>
      <c r="E1006" t="s">
        <v>1520</v>
      </c>
      <c r="F1006" t="s">
        <v>5025</v>
      </c>
      <c r="G1006" t="s">
        <v>10107</v>
      </c>
    </row>
    <row r="1007" spans="1:7" x14ac:dyDescent="0.25">
      <c r="A1007">
        <v>967927</v>
      </c>
      <c r="B1007" t="s">
        <v>18367</v>
      </c>
      <c r="C1007" t="s">
        <v>5026</v>
      </c>
      <c r="D1007">
        <v>8957</v>
      </c>
      <c r="E1007" t="s">
        <v>5027</v>
      </c>
      <c r="F1007" t="s">
        <v>5028</v>
      </c>
      <c r="G1007" t="s">
        <v>8263</v>
      </c>
    </row>
    <row r="1008" spans="1:7" x14ac:dyDescent="0.25">
      <c r="A1008">
        <v>967943</v>
      </c>
      <c r="B1008" t="s">
        <v>18368</v>
      </c>
      <c r="C1008" t="s">
        <v>18369</v>
      </c>
      <c r="D1008">
        <v>8950</v>
      </c>
      <c r="E1008" t="s">
        <v>5035</v>
      </c>
      <c r="F1008" t="s">
        <v>18370</v>
      </c>
      <c r="G1008" t="s">
        <v>18371</v>
      </c>
    </row>
    <row r="1009" spans="1:7" x14ac:dyDescent="0.25">
      <c r="A1009">
        <v>968081</v>
      </c>
      <c r="B1009" t="s">
        <v>18372</v>
      </c>
      <c r="C1009" t="s">
        <v>18373</v>
      </c>
      <c r="D1009">
        <v>9000</v>
      </c>
      <c r="E1009" t="s">
        <v>299</v>
      </c>
      <c r="F1009" t="s">
        <v>18374</v>
      </c>
      <c r="G1009" t="s">
        <v>18375</v>
      </c>
    </row>
    <row r="1010" spans="1:7" x14ac:dyDescent="0.25">
      <c r="A1010">
        <v>968107</v>
      </c>
      <c r="B1010" t="s">
        <v>18376</v>
      </c>
      <c r="C1010" t="s">
        <v>12037</v>
      </c>
      <c r="D1010">
        <v>9000</v>
      </c>
      <c r="E1010" t="s">
        <v>299</v>
      </c>
      <c r="F1010" t="s">
        <v>12038</v>
      </c>
      <c r="G1010" t="s">
        <v>12039</v>
      </c>
    </row>
    <row r="1011" spans="1:7" x14ac:dyDescent="0.25">
      <c r="A1011">
        <v>968115</v>
      </c>
      <c r="B1011" t="s">
        <v>18377</v>
      </c>
      <c r="C1011" t="s">
        <v>12033</v>
      </c>
      <c r="D1011">
        <v>9000</v>
      </c>
      <c r="E1011" t="s">
        <v>299</v>
      </c>
      <c r="F1011" t="s">
        <v>12034</v>
      </c>
      <c r="G1011" t="s">
        <v>18378</v>
      </c>
    </row>
    <row r="1012" spans="1:7" x14ac:dyDescent="0.25">
      <c r="A1012">
        <v>968149</v>
      </c>
      <c r="B1012" t="s">
        <v>18379</v>
      </c>
      <c r="C1012" t="s">
        <v>13627</v>
      </c>
      <c r="D1012">
        <v>9000</v>
      </c>
      <c r="E1012" t="s">
        <v>299</v>
      </c>
      <c r="F1012" t="s">
        <v>13628</v>
      </c>
      <c r="G1012" t="s">
        <v>7571</v>
      </c>
    </row>
    <row r="1013" spans="1:7" x14ac:dyDescent="0.25">
      <c r="A1013">
        <v>968156</v>
      </c>
      <c r="B1013" t="s">
        <v>18380</v>
      </c>
      <c r="C1013" t="s">
        <v>5116</v>
      </c>
      <c r="D1013">
        <v>9000</v>
      </c>
      <c r="E1013" t="s">
        <v>299</v>
      </c>
      <c r="F1013" t="s">
        <v>5117</v>
      </c>
      <c r="G1013" t="s">
        <v>10137</v>
      </c>
    </row>
    <row r="1014" spans="1:7" x14ac:dyDescent="0.25">
      <c r="A1014">
        <v>968164</v>
      </c>
      <c r="B1014" t="s">
        <v>18381</v>
      </c>
      <c r="C1014" t="s">
        <v>5123</v>
      </c>
      <c r="D1014">
        <v>9000</v>
      </c>
      <c r="E1014" t="s">
        <v>299</v>
      </c>
      <c r="F1014" t="s">
        <v>18382</v>
      </c>
      <c r="G1014" t="s">
        <v>18383</v>
      </c>
    </row>
    <row r="1015" spans="1:7" x14ac:dyDescent="0.25">
      <c r="A1015">
        <v>968181</v>
      </c>
      <c r="B1015" t="s">
        <v>18384</v>
      </c>
      <c r="C1015" t="s">
        <v>5141</v>
      </c>
      <c r="D1015">
        <v>9000</v>
      </c>
      <c r="E1015" t="s">
        <v>299</v>
      </c>
      <c r="F1015" t="s">
        <v>5142</v>
      </c>
      <c r="G1015" t="s">
        <v>12052</v>
      </c>
    </row>
    <row r="1016" spans="1:7" x14ac:dyDescent="0.25">
      <c r="A1016">
        <v>968289</v>
      </c>
      <c r="B1016" t="s">
        <v>21613</v>
      </c>
      <c r="C1016" t="s">
        <v>8771</v>
      </c>
      <c r="D1016">
        <v>9041</v>
      </c>
      <c r="E1016" t="s">
        <v>328</v>
      </c>
      <c r="F1016" t="s">
        <v>21614</v>
      </c>
      <c r="G1016" t="s">
        <v>21615</v>
      </c>
    </row>
    <row r="1017" spans="1:7" x14ac:dyDescent="0.25">
      <c r="A1017">
        <v>968313</v>
      </c>
      <c r="B1017" t="s">
        <v>21616</v>
      </c>
      <c r="C1017" t="s">
        <v>5776</v>
      </c>
      <c r="D1017">
        <v>9940</v>
      </c>
      <c r="E1017" t="s">
        <v>126</v>
      </c>
      <c r="F1017" t="s">
        <v>825</v>
      </c>
      <c r="G1017" t="s">
        <v>21617</v>
      </c>
    </row>
    <row r="1018" spans="1:7" x14ac:dyDescent="0.25">
      <c r="A1018">
        <v>968347</v>
      </c>
      <c r="B1018" t="s">
        <v>18385</v>
      </c>
      <c r="C1018" t="s">
        <v>5190</v>
      </c>
      <c r="D1018">
        <v>9080</v>
      </c>
      <c r="E1018" t="s">
        <v>5191</v>
      </c>
      <c r="F1018" t="s">
        <v>5192</v>
      </c>
      <c r="G1018" t="s">
        <v>7571</v>
      </c>
    </row>
    <row r="1019" spans="1:7" x14ac:dyDescent="0.25">
      <c r="A1019">
        <v>968371</v>
      </c>
      <c r="B1019" t="s">
        <v>18386</v>
      </c>
      <c r="C1019" t="s">
        <v>8693</v>
      </c>
      <c r="D1019">
        <v>9190</v>
      </c>
      <c r="E1019" t="s">
        <v>124</v>
      </c>
      <c r="F1019" t="s">
        <v>18387</v>
      </c>
      <c r="G1019" t="s">
        <v>18388</v>
      </c>
    </row>
    <row r="1020" spans="1:7" x14ac:dyDescent="0.25">
      <c r="A1020">
        <v>968412</v>
      </c>
      <c r="B1020" t="s">
        <v>18389</v>
      </c>
      <c r="C1020" t="s">
        <v>8752</v>
      </c>
      <c r="D1020">
        <v>9040</v>
      </c>
      <c r="E1020" t="s">
        <v>337</v>
      </c>
      <c r="F1020" t="s">
        <v>18390</v>
      </c>
      <c r="G1020" t="s">
        <v>18391</v>
      </c>
    </row>
    <row r="1021" spans="1:7" x14ac:dyDescent="0.25">
      <c r="A1021">
        <v>968438</v>
      </c>
      <c r="B1021" t="s">
        <v>18392</v>
      </c>
      <c r="C1021" t="s">
        <v>18393</v>
      </c>
      <c r="D1021">
        <v>9070</v>
      </c>
      <c r="E1021" t="s">
        <v>1575</v>
      </c>
      <c r="F1021" t="s">
        <v>18394</v>
      </c>
      <c r="G1021" t="s">
        <v>18395</v>
      </c>
    </row>
    <row r="1022" spans="1:7" x14ac:dyDescent="0.25">
      <c r="A1022">
        <v>968446</v>
      </c>
      <c r="B1022" t="s">
        <v>21618</v>
      </c>
      <c r="C1022" t="s">
        <v>5252</v>
      </c>
      <c r="D1022">
        <v>9080</v>
      </c>
      <c r="E1022" t="s">
        <v>380</v>
      </c>
      <c r="F1022" t="s">
        <v>33</v>
      </c>
      <c r="G1022" t="s">
        <v>7571</v>
      </c>
    </row>
    <row r="1023" spans="1:7" x14ac:dyDescent="0.25">
      <c r="A1023">
        <v>968495</v>
      </c>
      <c r="B1023" t="s">
        <v>18396</v>
      </c>
      <c r="C1023" t="s">
        <v>8656</v>
      </c>
      <c r="D1023">
        <v>9240</v>
      </c>
      <c r="E1023" t="s">
        <v>138</v>
      </c>
      <c r="F1023" t="s">
        <v>8019</v>
      </c>
      <c r="G1023" t="s">
        <v>18397</v>
      </c>
    </row>
    <row r="1024" spans="1:7" x14ac:dyDescent="0.25">
      <c r="A1024">
        <v>968511</v>
      </c>
      <c r="B1024" t="s">
        <v>18398</v>
      </c>
      <c r="C1024" t="s">
        <v>12060</v>
      </c>
      <c r="D1024">
        <v>9220</v>
      </c>
      <c r="E1024" t="s">
        <v>362</v>
      </c>
      <c r="F1024" t="s">
        <v>7571</v>
      </c>
      <c r="G1024" t="s">
        <v>18399</v>
      </c>
    </row>
    <row r="1025" spans="1:7" x14ac:dyDescent="0.25">
      <c r="A1025">
        <v>968529</v>
      </c>
      <c r="B1025" t="s">
        <v>18400</v>
      </c>
      <c r="C1025" t="s">
        <v>1208</v>
      </c>
      <c r="D1025">
        <v>9250</v>
      </c>
      <c r="E1025" t="s">
        <v>1568</v>
      </c>
      <c r="F1025" t="s">
        <v>18401</v>
      </c>
      <c r="G1025" t="s">
        <v>18402</v>
      </c>
    </row>
    <row r="1026" spans="1:7" x14ac:dyDescent="0.25">
      <c r="A1026">
        <v>968578</v>
      </c>
      <c r="B1026" t="s">
        <v>18403</v>
      </c>
      <c r="C1026" t="s">
        <v>12155</v>
      </c>
      <c r="D1026">
        <v>9230</v>
      </c>
      <c r="E1026" t="s">
        <v>344</v>
      </c>
      <c r="F1026" t="s">
        <v>12156</v>
      </c>
      <c r="G1026" t="s">
        <v>12157</v>
      </c>
    </row>
    <row r="1027" spans="1:7" x14ac:dyDescent="0.25">
      <c r="A1027">
        <v>968602</v>
      </c>
      <c r="B1027" t="s">
        <v>18404</v>
      </c>
      <c r="C1027" t="s">
        <v>8775</v>
      </c>
      <c r="D1027">
        <v>9820</v>
      </c>
      <c r="E1027" t="s">
        <v>366</v>
      </c>
      <c r="F1027" t="s">
        <v>13546</v>
      </c>
      <c r="G1027" t="s">
        <v>18405</v>
      </c>
    </row>
    <row r="1028" spans="1:7" x14ac:dyDescent="0.25">
      <c r="A1028">
        <v>968611</v>
      </c>
      <c r="B1028" t="s">
        <v>18406</v>
      </c>
      <c r="C1028" t="s">
        <v>5133</v>
      </c>
      <c r="D1028">
        <v>9000</v>
      </c>
      <c r="E1028" t="s">
        <v>299</v>
      </c>
      <c r="F1028" t="s">
        <v>5134</v>
      </c>
      <c r="G1028" t="s">
        <v>10144</v>
      </c>
    </row>
    <row r="1029" spans="1:7" x14ac:dyDescent="0.25">
      <c r="A1029">
        <v>968636</v>
      </c>
      <c r="B1029" t="s">
        <v>18407</v>
      </c>
      <c r="C1029" t="s">
        <v>5351</v>
      </c>
      <c r="D1029">
        <v>9090</v>
      </c>
      <c r="E1029" t="s">
        <v>351</v>
      </c>
      <c r="F1029" t="s">
        <v>352</v>
      </c>
      <c r="G1029" t="s">
        <v>14046</v>
      </c>
    </row>
    <row r="1030" spans="1:7" x14ac:dyDescent="0.25">
      <c r="A1030">
        <v>968644</v>
      </c>
      <c r="B1030" t="s">
        <v>18408</v>
      </c>
      <c r="C1030" t="s">
        <v>2105</v>
      </c>
      <c r="D1030">
        <v>9860</v>
      </c>
      <c r="E1030" t="s">
        <v>1586</v>
      </c>
      <c r="F1030" t="s">
        <v>18409</v>
      </c>
      <c r="G1030" t="s">
        <v>18410</v>
      </c>
    </row>
    <row r="1031" spans="1:7" x14ac:dyDescent="0.25">
      <c r="A1031">
        <v>968651</v>
      </c>
      <c r="B1031" t="s">
        <v>18411</v>
      </c>
      <c r="C1031" t="s">
        <v>5369</v>
      </c>
      <c r="D1031">
        <v>9860</v>
      </c>
      <c r="E1031" t="s">
        <v>5370</v>
      </c>
      <c r="F1031" t="s">
        <v>5371</v>
      </c>
      <c r="G1031" t="s">
        <v>7571</v>
      </c>
    </row>
    <row r="1032" spans="1:7" x14ac:dyDescent="0.25">
      <c r="A1032">
        <v>968669</v>
      </c>
      <c r="B1032" t="s">
        <v>18412</v>
      </c>
      <c r="C1032" t="s">
        <v>5372</v>
      </c>
      <c r="D1032">
        <v>9860</v>
      </c>
      <c r="E1032" t="s">
        <v>1586</v>
      </c>
      <c r="F1032" t="s">
        <v>5374</v>
      </c>
      <c r="G1032" t="s">
        <v>7571</v>
      </c>
    </row>
    <row r="1033" spans="1:7" x14ac:dyDescent="0.25">
      <c r="A1033">
        <v>968677</v>
      </c>
      <c r="B1033" t="s">
        <v>21619</v>
      </c>
      <c r="C1033" t="s">
        <v>6262</v>
      </c>
      <c r="D1033">
        <v>9340</v>
      </c>
      <c r="E1033" t="s">
        <v>6263</v>
      </c>
      <c r="F1033" t="s">
        <v>6264</v>
      </c>
      <c r="G1033" t="s">
        <v>10483</v>
      </c>
    </row>
    <row r="1034" spans="1:7" x14ac:dyDescent="0.25">
      <c r="A1034">
        <v>968685</v>
      </c>
      <c r="B1034" t="s">
        <v>21620</v>
      </c>
      <c r="C1034" t="s">
        <v>5375</v>
      </c>
      <c r="D1034">
        <v>9340</v>
      </c>
      <c r="E1034" t="s">
        <v>5376</v>
      </c>
      <c r="F1034" t="s">
        <v>5377</v>
      </c>
      <c r="G1034" t="s">
        <v>18421</v>
      </c>
    </row>
    <row r="1035" spans="1:7" x14ac:dyDescent="0.25">
      <c r="A1035">
        <v>968719</v>
      </c>
      <c r="B1035" t="s">
        <v>18413</v>
      </c>
      <c r="C1035" t="s">
        <v>5392</v>
      </c>
      <c r="D1035">
        <v>9270</v>
      </c>
      <c r="E1035" t="s">
        <v>1590</v>
      </c>
      <c r="F1035" t="s">
        <v>5393</v>
      </c>
      <c r="G1035" t="s">
        <v>7571</v>
      </c>
    </row>
    <row r="1036" spans="1:7" x14ac:dyDescent="0.25">
      <c r="A1036">
        <v>968727</v>
      </c>
      <c r="B1036" t="s">
        <v>18414</v>
      </c>
      <c r="C1036" t="s">
        <v>5397</v>
      </c>
      <c r="D1036">
        <v>9260</v>
      </c>
      <c r="E1036" t="s">
        <v>5398</v>
      </c>
      <c r="F1036" t="s">
        <v>18415</v>
      </c>
      <c r="G1036" t="s">
        <v>18416</v>
      </c>
    </row>
    <row r="1037" spans="1:7" x14ac:dyDescent="0.25">
      <c r="A1037">
        <v>968751</v>
      </c>
      <c r="B1037" t="s">
        <v>18417</v>
      </c>
      <c r="C1037" t="s">
        <v>11959</v>
      </c>
      <c r="D1037">
        <v>9300</v>
      </c>
      <c r="E1037" t="s">
        <v>639</v>
      </c>
      <c r="F1037" t="s">
        <v>11960</v>
      </c>
      <c r="G1037" t="s">
        <v>11961</v>
      </c>
    </row>
    <row r="1038" spans="1:7" x14ac:dyDescent="0.25">
      <c r="A1038">
        <v>968768</v>
      </c>
      <c r="B1038" t="s">
        <v>18418</v>
      </c>
      <c r="C1038" t="s">
        <v>5420</v>
      </c>
      <c r="D1038">
        <v>9308</v>
      </c>
      <c r="E1038" t="s">
        <v>576</v>
      </c>
      <c r="F1038" t="s">
        <v>5421</v>
      </c>
      <c r="G1038" t="s">
        <v>7571</v>
      </c>
    </row>
    <row r="1039" spans="1:7" x14ac:dyDescent="0.25">
      <c r="A1039">
        <v>968784</v>
      </c>
      <c r="B1039" t="s">
        <v>18419</v>
      </c>
      <c r="C1039" t="s">
        <v>8763</v>
      </c>
      <c r="D1039">
        <v>9340</v>
      </c>
      <c r="E1039" t="s">
        <v>350</v>
      </c>
      <c r="F1039" t="s">
        <v>18420</v>
      </c>
      <c r="G1039" t="s">
        <v>18421</v>
      </c>
    </row>
    <row r="1040" spans="1:7" x14ac:dyDescent="0.25">
      <c r="A1040">
        <v>968818</v>
      </c>
      <c r="B1040" t="s">
        <v>18422</v>
      </c>
      <c r="C1040" t="s">
        <v>12054</v>
      </c>
      <c r="D1040">
        <v>9308</v>
      </c>
      <c r="E1040" t="s">
        <v>13</v>
      </c>
      <c r="F1040" t="s">
        <v>8144</v>
      </c>
      <c r="G1040" t="s">
        <v>12055</v>
      </c>
    </row>
    <row r="1041" spans="1:7" x14ac:dyDescent="0.25">
      <c r="A1041">
        <v>968842</v>
      </c>
      <c r="B1041" t="s">
        <v>18423</v>
      </c>
      <c r="C1041" t="s">
        <v>5437</v>
      </c>
      <c r="D1041">
        <v>9200</v>
      </c>
      <c r="E1041" t="s">
        <v>637</v>
      </c>
      <c r="F1041" t="s">
        <v>11981</v>
      </c>
      <c r="G1041" t="s">
        <v>11982</v>
      </c>
    </row>
    <row r="1042" spans="1:7" x14ac:dyDescent="0.25">
      <c r="A1042">
        <v>968859</v>
      </c>
      <c r="B1042" t="s">
        <v>21621</v>
      </c>
      <c r="C1042" t="s">
        <v>5457</v>
      </c>
      <c r="D1042">
        <v>9280</v>
      </c>
      <c r="E1042" t="s">
        <v>369</v>
      </c>
      <c r="F1042" t="s">
        <v>370</v>
      </c>
      <c r="G1042" t="s">
        <v>21622</v>
      </c>
    </row>
    <row r="1043" spans="1:7" x14ac:dyDescent="0.25">
      <c r="A1043">
        <v>968875</v>
      </c>
      <c r="B1043" t="s">
        <v>21623</v>
      </c>
      <c r="C1043" t="s">
        <v>5435</v>
      </c>
      <c r="D1043">
        <v>9200</v>
      </c>
      <c r="E1043" t="s">
        <v>637</v>
      </c>
      <c r="F1043" t="s">
        <v>21624</v>
      </c>
      <c r="G1043" t="s">
        <v>21625</v>
      </c>
    </row>
    <row r="1044" spans="1:7" x14ac:dyDescent="0.25">
      <c r="A1044">
        <v>968883</v>
      </c>
      <c r="B1044" t="s">
        <v>21626</v>
      </c>
      <c r="C1044" t="s">
        <v>5441</v>
      </c>
      <c r="D1044">
        <v>9200</v>
      </c>
      <c r="E1044" t="s">
        <v>227</v>
      </c>
      <c r="F1044" t="s">
        <v>5442</v>
      </c>
      <c r="G1044" t="s">
        <v>10249</v>
      </c>
    </row>
    <row r="1045" spans="1:7" x14ac:dyDescent="0.25">
      <c r="A1045">
        <v>968891</v>
      </c>
      <c r="B1045" t="s">
        <v>21627</v>
      </c>
      <c r="C1045" t="s">
        <v>11971</v>
      </c>
      <c r="D1045">
        <v>9255</v>
      </c>
      <c r="E1045" t="s">
        <v>1612</v>
      </c>
      <c r="F1045" t="s">
        <v>21628</v>
      </c>
      <c r="G1045" t="s">
        <v>21629</v>
      </c>
    </row>
    <row r="1046" spans="1:7" x14ac:dyDescent="0.25">
      <c r="A1046">
        <v>968941</v>
      </c>
      <c r="B1046" t="s">
        <v>21630</v>
      </c>
      <c r="C1046" t="s">
        <v>5481</v>
      </c>
      <c r="D1046">
        <v>9402</v>
      </c>
      <c r="E1046" t="s">
        <v>1627</v>
      </c>
      <c r="F1046" t="s">
        <v>5482</v>
      </c>
      <c r="G1046" t="s">
        <v>7571</v>
      </c>
    </row>
    <row r="1047" spans="1:7" x14ac:dyDescent="0.25">
      <c r="A1047">
        <v>968982</v>
      </c>
      <c r="B1047" t="s">
        <v>21631</v>
      </c>
      <c r="C1047" t="s">
        <v>21632</v>
      </c>
      <c r="D1047">
        <v>9420</v>
      </c>
      <c r="E1047" t="s">
        <v>1794</v>
      </c>
      <c r="F1047" t="s">
        <v>21633</v>
      </c>
      <c r="G1047" t="s">
        <v>21634</v>
      </c>
    </row>
    <row r="1048" spans="1:7" x14ac:dyDescent="0.25">
      <c r="A1048">
        <v>969006</v>
      </c>
      <c r="B1048" t="s">
        <v>21635</v>
      </c>
      <c r="C1048" t="s">
        <v>5492</v>
      </c>
      <c r="D1048">
        <v>9320</v>
      </c>
      <c r="E1048" t="s">
        <v>4175</v>
      </c>
      <c r="F1048" t="s">
        <v>21636</v>
      </c>
      <c r="G1048" t="s">
        <v>7571</v>
      </c>
    </row>
    <row r="1049" spans="1:7" x14ac:dyDescent="0.25">
      <c r="A1049">
        <v>969022</v>
      </c>
      <c r="B1049" t="s">
        <v>21637</v>
      </c>
      <c r="C1049" t="s">
        <v>21638</v>
      </c>
      <c r="D1049">
        <v>9450</v>
      </c>
      <c r="E1049" t="s">
        <v>1634</v>
      </c>
      <c r="F1049" t="s">
        <v>21639</v>
      </c>
      <c r="G1049" t="s">
        <v>7571</v>
      </c>
    </row>
    <row r="1050" spans="1:7" x14ac:dyDescent="0.25">
      <c r="A1050">
        <v>969063</v>
      </c>
      <c r="B1050" t="s">
        <v>18424</v>
      </c>
      <c r="C1050" t="s">
        <v>6310</v>
      </c>
      <c r="D1050">
        <v>9450</v>
      </c>
      <c r="E1050" t="s">
        <v>1640</v>
      </c>
      <c r="F1050" t="s">
        <v>6311</v>
      </c>
      <c r="G1050" t="s">
        <v>18425</v>
      </c>
    </row>
    <row r="1051" spans="1:7" x14ac:dyDescent="0.25">
      <c r="A1051">
        <v>969071</v>
      </c>
      <c r="B1051" t="s">
        <v>18426</v>
      </c>
      <c r="C1051" t="s">
        <v>12006</v>
      </c>
      <c r="D1051">
        <v>9500</v>
      </c>
      <c r="E1051" t="s">
        <v>229</v>
      </c>
      <c r="F1051" t="s">
        <v>18427</v>
      </c>
      <c r="G1051" t="s">
        <v>18428</v>
      </c>
    </row>
    <row r="1052" spans="1:7" x14ac:dyDescent="0.25">
      <c r="A1052">
        <v>969113</v>
      </c>
      <c r="B1052" t="s">
        <v>21640</v>
      </c>
      <c r="C1052" t="s">
        <v>21641</v>
      </c>
      <c r="D1052">
        <v>9550</v>
      </c>
      <c r="E1052" t="s">
        <v>21642</v>
      </c>
      <c r="F1052" t="s">
        <v>21643</v>
      </c>
      <c r="G1052" t="s">
        <v>21644</v>
      </c>
    </row>
    <row r="1053" spans="1:7" x14ac:dyDescent="0.25">
      <c r="A1053">
        <v>969188</v>
      </c>
      <c r="B1053" t="s">
        <v>18429</v>
      </c>
      <c r="C1053" t="s">
        <v>5555</v>
      </c>
      <c r="D1053">
        <v>9506</v>
      </c>
      <c r="E1053" t="s">
        <v>1657</v>
      </c>
      <c r="F1053" t="s">
        <v>5556</v>
      </c>
      <c r="G1053" t="s">
        <v>10288</v>
      </c>
    </row>
    <row r="1054" spans="1:7" x14ac:dyDescent="0.25">
      <c r="A1054">
        <v>969204</v>
      </c>
      <c r="B1054" t="s">
        <v>18430</v>
      </c>
      <c r="C1054" t="s">
        <v>8757</v>
      </c>
      <c r="D1054">
        <v>9600</v>
      </c>
      <c r="E1054" t="s">
        <v>341</v>
      </c>
      <c r="F1054" t="s">
        <v>18431</v>
      </c>
      <c r="G1054" t="s">
        <v>18432</v>
      </c>
    </row>
    <row r="1055" spans="1:7" x14ac:dyDescent="0.25">
      <c r="A1055">
        <v>969221</v>
      </c>
      <c r="B1055" t="s">
        <v>18433</v>
      </c>
      <c r="C1055" t="s">
        <v>6218</v>
      </c>
      <c r="D1055">
        <v>9620</v>
      </c>
      <c r="E1055" t="s">
        <v>289</v>
      </c>
      <c r="F1055" t="s">
        <v>18434</v>
      </c>
      <c r="G1055" t="s">
        <v>18435</v>
      </c>
    </row>
    <row r="1056" spans="1:7" x14ac:dyDescent="0.25">
      <c r="A1056">
        <v>969238</v>
      </c>
      <c r="B1056" t="s">
        <v>18436</v>
      </c>
      <c r="C1056" t="s">
        <v>18437</v>
      </c>
      <c r="D1056">
        <v>9620</v>
      </c>
      <c r="E1056" t="s">
        <v>289</v>
      </c>
      <c r="F1056" t="s">
        <v>7571</v>
      </c>
      <c r="G1056" t="s">
        <v>7571</v>
      </c>
    </row>
    <row r="1057" spans="1:7" x14ac:dyDescent="0.25">
      <c r="A1057">
        <v>969253</v>
      </c>
      <c r="B1057" t="s">
        <v>18438</v>
      </c>
      <c r="C1057" t="s">
        <v>3813</v>
      </c>
      <c r="D1057">
        <v>3520</v>
      </c>
      <c r="E1057" t="s">
        <v>12</v>
      </c>
      <c r="F1057" t="s">
        <v>3814</v>
      </c>
      <c r="G1057" t="s">
        <v>9713</v>
      </c>
    </row>
    <row r="1058" spans="1:7" x14ac:dyDescent="0.25">
      <c r="A1058">
        <v>969261</v>
      </c>
      <c r="B1058" t="s">
        <v>18439</v>
      </c>
      <c r="C1058" t="s">
        <v>4112</v>
      </c>
      <c r="D1058">
        <v>9940</v>
      </c>
      <c r="E1058" t="s">
        <v>126</v>
      </c>
      <c r="F1058" t="s">
        <v>5175</v>
      </c>
      <c r="G1058" t="s">
        <v>10156</v>
      </c>
    </row>
    <row r="1059" spans="1:7" x14ac:dyDescent="0.25">
      <c r="A1059">
        <v>969303</v>
      </c>
      <c r="B1059" t="s">
        <v>18440</v>
      </c>
      <c r="C1059" t="s">
        <v>5575</v>
      </c>
      <c r="D1059">
        <v>9630</v>
      </c>
      <c r="E1059" t="s">
        <v>1668</v>
      </c>
      <c r="F1059" t="s">
        <v>5577</v>
      </c>
      <c r="G1059" t="s">
        <v>18441</v>
      </c>
    </row>
    <row r="1060" spans="1:7" x14ac:dyDescent="0.25">
      <c r="A1060">
        <v>969361</v>
      </c>
      <c r="B1060" t="s">
        <v>18442</v>
      </c>
      <c r="C1060" t="s">
        <v>7251</v>
      </c>
      <c r="D1060">
        <v>9680</v>
      </c>
      <c r="E1060" t="s">
        <v>18443</v>
      </c>
      <c r="F1060" t="s">
        <v>7253</v>
      </c>
      <c r="G1060" t="s">
        <v>18444</v>
      </c>
    </row>
    <row r="1061" spans="1:7" x14ac:dyDescent="0.25">
      <c r="A1061">
        <v>969394</v>
      </c>
      <c r="B1061" t="s">
        <v>18445</v>
      </c>
      <c r="C1061" t="s">
        <v>8706</v>
      </c>
      <c r="D1061">
        <v>9700</v>
      </c>
      <c r="E1061" t="s">
        <v>335</v>
      </c>
      <c r="F1061" t="s">
        <v>18446</v>
      </c>
      <c r="G1061" t="s">
        <v>18447</v>
      </c>
    </row>
    <row r="1062" spans="1:7" x14ac:dyDescent="0.25">
      <c r="A1062">
        <v>969402</v>
      </c>
      <c r="B1062" t="s">
        <v>21645</v>
      </c>
      <c r="C1062" t="s">
        <v>5642</v>
      </c>
      <c r="D1062">
        <v>9840</v>
      </c>
      <c r="E1062" t="s">
        <v>851</v>
      </c>
      <c r="F1062" t="s">
        <v>852</v>
      </c>
      <c r="G1062" t="s">
        <v>7571</v>
      </c>
    </row>
    <row r="1063" spans="1:7" x14ac:dyDescent="0.25">
      <c r="A1063">
        <v>969428</v>
      </c>
      <c r="B1063" t="s">
        <v>18448</v>
      </c>
      <c r="C1063" t="s">
        <v>5653</v>
      </c>
      <c r="D1063">
        <v>9810</v>
      </c>
      <c r="E1063" t="s">
        <v>5654</v>
      </c>
      <c r="F1063" t="s">
        <v>5655</v>
      </c>
      <c r="G1063" t="s">
        <v>10313</v>
      </c>
    </row>
    <row r="1064" spans="1:7" x14ac:dyDescent="0.25">
      <c r="A1064">
        <v>969436</v>
      </c>
      <c r="B1064" t="s">
        <v>18449</v>
      </c>
      <c r="C1064" t="s">
        <v>5661</v>
      </c>
      <c r="D1064">
        <v>9890</v>
      </c>
      <c r="E1064" t="s">
        <v>169</v>
      </c>
      <c r="F1064" t="s">
        <v>18450</v>
      </c>
      <c r="G1064" t="s">
        <v>18451</v>
      </c>
    </row>
    <row r="1065" spans="1:7" x14ac:dyDescent="0.25">
      <c r="A1065">
        <v>969444</v>
      </c>
      <c r="B1065" t="s">
        <v>18452</v>
      </c>
      <c r="C1065" t="s">
        <v>5664</v>
      </c>
      <c r="D1065">
        <v>9750</v>
      </c>
      <c r="E1065" t="s">
        <v>865</v>
      </c>
      <c r="F1065" t="s">
        <v>5665</v>
      </c>
      <c r="G1065" t="s">
        <v>10317</v>
      </c>
    </row>
    <row r="1066" spans="1:7" x14ac:dyDescent="0.25">
      <c r="A1066">
        <v>969451</v>
      </c>
      <c r="B1066" t="s">
        <v>18453</v>
      </c>
      <c r="C1066" t="s">
        <v>5679</v>
      </c>
      <c r="D1066">
        <v>9770</v>
      </c>
      <c r="E1066" t="s">
        <v>865</v>
      </c>
      <c r="F1066" t="s">
        <v>18454</v>
      </c>
      <c r="G1066" t="s">
        <v>18455</v>
      </c>
    </row>
    <row r="1067" spans="1:7" x14ac:dyDescent="0.25">
      <c r="A1067">
        <v>969485</v>
      </c>
      <c r="B1067" t="s">
        <v>18456</v>
      </c>
      <c r="C1067" t="s">
        <v>18457</v>
      </c>
      <c r="D1067">
        <v>9790</v>
      </c>
      <c r="E1067" t="s">
        <v>5689</v>
      </c>
      <c r="F1067" t="s">
        <v>18458</v>
      </c>
      <c r="G1067" t="s">
        <v>18459</v>
      </c>
    </row>
    <row r="1068" spans="1:7" x14ac:dyDescent="0.25">
      <c r="A1068">
        <v>969493</v>
      </c>
      <c r="B1068" t="s">
        <v>18460</v>
      </c>
      <c r="C1068" t="s">
        <v>6261</v>
      </c>
      <c r="D1068">
        <v>9800</v>
      </c>
      <c r="E1068" t="s">
        <v>41</v>
      </c>
      <c r="F1068" t="s">
        <v>382</v>
      </c>
      <c r="G1068" t="s">
        <v>18461</v>
      </c>
    </row>
    <row r="1069" spans="1:7" x14ac:dyDescent="0.25">
      <c r="A1069">
        <v>969519</v>
      </c>
      <c r="B1069" t="s">
        <v>21646</v>
      </c>
      <c r="C1069" t="s">
        <v>18373</v>
      </c>
      <c r="D1069">
        <v>9000</v>
      </c>
      <c r="E1069" t="s">
        <v>299</v>
      </c>
      <c r="F1069" t="s">
        <v>7571</v>
      </c>
      <c r="G1069" t="s">
        <v>7571</v>
      </c>
    </row>
    <row r="1070" spans="1:7" x14ac:dyDescent="0.25">
      <c r="A1070">
        <v>969535</v>
      </c>
      <c r="B1070" t="s">
        <v>21647</v>
      </c>
      <c r="C1070" t="s">
        <v>7376</v>
      </c>
      <c r="D1070">
        <v>9830</v>
      </c>
      <c r="E1070" t="s">
        <v>231</v>
      </c>
      <c r="F1070" t="s">
        <v>7377</v>
      </c>
      <c r="G1070" t="s">
        <v>21648</v>
      </c>
    </row>
    <row r="1071" spans="1:7" x14ac:dyDescent="0.25">
      <c r="A1071">
        <v>969543</v>
      </c>
      <c r="B1071" t="s">
        <v>21649</v>
      </c>
      <c r="C1071" t="s">
        <v>5727</v>
      </c>
      <c r="D1071">
        <v>9850</v>
      </c>
      <c r="E1071" t="s">
        <v>5728</v>
      </c>
      <c r="F1071" t="s">
        <v>21650</v>
      </c>
      <c r="G1071" t="s">
        <v>21651</v>
      </c>
    </row>
    <row r="1072" spans="1:7" x14ac:dyDescent="0.25">
      <c r="A1072">
        <v>969576</v>
      </c>
      <c r="B1072" t="s">
        <v>18462</v>
      </c>
      <c r="C1072" t="s">
        <v>18373</v>
      </c>
      <c r="D1072">
        <v>9000</v>
      </c>
      <c r="E1072" t="s">
        <v>299</v>
      </c>
      <c r="F1072" t="s">
        <v>18374</v>
      </c>
      <c r="G1072" t="s">
        <v>18463</v>
      </c>
    </row>
    <row r="1073" spans="1:7" x14ac:dyDescent="0.25">
      <c r="A1073">
        <v>969601</v>
      </c>
      <c r="B1073" t="s">
        <v>21652</v>
      </c>
      <c r="C1073" t="s">
        <v>5748</v>
      </c>
      <c r="D1073">
        <v>9900</v>
      </c>
      <c r="E1073" t="s">
        <v>343</v>
      </c>
      <c r="F1073" t="s">
        <v>5749</v>
      </c>
      <c r="G1073" t="s">
        <v>21653</v>
      </c>
    </row>
    <row r="1074" spans="1:7" x14ac:dyDescent="0.25">
      <c r="A1074">
        <v>969626</v>
      </c>
      <c r="B1074" t="s">
        <v>18464</v>
      </c>
      <c r="C1074" t="s">
        <v>6606</v>
      </c>
      <c r="D1074">
        <v>9920</v>
      </c>
      <c r="E1074" t="s">
        <v>853</v>
      </c>
      <c r="F1074" t="s">
        <v>6607</v>
      </c>
      <c r="G1074" t="s">
        <v>10698</v>
      </c>
    </row>
    <row r="1075" spans="1:7" x14ac:dyDescent="0.25">
      <c r="A1075">
        <v>969634</v>
      </c>
      <c r="B1075" t="s">
        <v>18465</v>
      </c>
      <c r="C1075" t="s">
        <v>6608</v>
      </c>
      <c r="D1075">
        <v>9930</v>
      </c>
      <c r="E1075" t="s">
        <v>853</v>
      </c>
      <c r="F1075" t="s">
        <v>6609</v>
      </c>
      <c r="G1075" t="s">
        <v>18466</v>
      </c>
    </row>
    <row r="1076" spans="1:7" x14ac:dyDescent="0.25">
      <c r="A1076">
        <v>969667</v>
      </c>
      <c r="B1076" t="s">
        <v>18467</v>
      </c>
      <c r="C1076" t="s">
        <v>5778</v>
      </c>
      <c r="D1076">
        <v>9950</v>
      </c>
      <c r="E1076" t="s">
        <v>853</v>
      </c>
      <c r="F1076" t="s">
        <v>18468</v>
      </c>
      <c r="G1076" t="s">
        <v>7571</v>
      </c>
    </row>
    <row r="1077" spans="1:7" x14ac:dyDescent="0.25">
      <c r="A1077">
        <v>969675</v>
      </c>
      <c r="B1077" t="s">
        <v>18469</v>
      </c>
      <c r="C1077" t="s">
        <v>6980</v>
      </c>
      <c r="D1077">
        <v>9960</v>
      </c>
      <c r="E1077" t="s">
        <v>6816</v>
      </c>
      <c r="F1077" t="s">
        <v>6981</v>
      </c>
      <c r="G1077" t="s">
        <v>7571</v>
      </c>
    </row>
    <row r="1078" spans="1:7" x14ac:dyDescent="0.25">
      <c r="A1078">
        <v>969683</v>
      </c>
      <c r="B1078" t="s">
        <v>18470</v>
      </c>
      <c r="C1078" t="s">
        <v>5789</v>
      </c>
      <c r="D1078">
        <v>9971</v>
      </c>
      <c r="E1078" t="s">
        <v>353</v>
      </c>
      <c r="F1078" t="s">
        <v>354</v>
      </c>
      <c r="G1078" t="s">
        <v>8330</v>
      </c>
    </row>
    <row r="1079" spans="1:7" x14ac:dyDescent="0.25">
      <c r="A1079">
        <v>969691</v>
      </c>
      <c r="B1079" t="s">
        <v>18471</v>
      </c>
      <c r="C1079" t="s">
        <v>18472</v>
      </c>
      <c r="D1079">
        <v>9970</v>
      </c>
      <c r="E1079" t="s">
        <v>6598</v>
      </c>
      <c r="F1079" t="s">
        <v>18473</v>
      </c>
      <c r="G1079" t="s">
        <v>7571</v>
      </c>
    </row>
    <row r="1080" spans="1:7" x14ac:dyDescent="0.25">
      <c r="A1080">
        <v>969725</v>
      </c>
      <c r="B1080" t="s">
        <v>21654</v>
      </c>
      <c r="C1080" t="s">
        <v>5802</v>
      </c>
      <c r="D1080">
        <v>9990</v>
      </c>
      <c r="E1080" t="s">
        <v>257</v>
      </c>
      <c r="F1080" t="s">
        <v>21655</v>
      </c>
      <c r="G1080" t="s">
        <v>7571</v>
      </c>
    </row>
    <row r="1081" spans="1:7" x14ac:dyDescent="0.25">
      <c r="A1081">
        <v>969733</v>
      </c>
      <c r="B1081" t="s">
        <v>18474</v>
      </c>
      <c r="C1081" t="s">
        <v>5813</v>
      </c>
      <c r="D1081">
        <v>9991</v>
      </c>
      <c r="E1081" t="s">
        <v>357</v>
      </c>
      <c r="F1081" t="s">
        <v>18475</v>
      </c>
      <c r="G1081" t="s">
        <v>10518</v>
      </c>
    </row>
    <row r="1082" spans="1:7" x14ac:dyDescent="0.25">
      <c r="A1082">
        <v>969758</v>
      </c>
      <c r="B1082" t="s">
        <v>21656</v>
      </c>
      <c r="C1082" t="s">
        <v>4239</v>
      </c>
      <c r="D1082">
        <v>3540</v>
      </c>
      <c r="E1082" t="s">
        <v>1354</v>
      </c>
      <c r="F1082" t="s">
        <v>4240</v>
      </c>
      <c r="G1082" t="s">
        <v>7571</v>
      </c>
    </row>
    <row r="1083" spans="1:7" x14ac:dyDescent="0.25">
      <c r="A1083">
        <v>969774</v>
      </c>
      <c r="B1083" t="s">
        <v>21657</v>
      </c>
      <c r="C1083" t="s">
        <v>4526</v>
      </c>
      <c r="D1083">
        <v>8380</v>
      </c>
      <c r="E1083" t="s">
        <v>4530</v>
      </c>
      <c r="F1083" t="s">
        <v>4527</v>
      </c>
      <c r="G1083" t="s">
        <v>7571</v>
      </c>
    </row>
    <row r="1084" spans="1:7" x14ac:dyDescent="0.25">
      <c r="A1084">
        <v>969832</v>
      </c>
      <c r="B1084" t="s">
        <v>18476</v>
      </c>
      <c r="C1084" t="s">
        <v>5720</v>
      </c>
      <c r="D1084">
        <v>9830</v>
      </c>
      <c r="E1084" t="s">
        <v>231</v>
      </c>
      <c r="F1084" t="s">
        <v>5721</v>
      </c>
      <c r="G1084" t="s">
        <v>10334</v>
      </c>
    </row>
    <row r="1085" spans="1:7" x14ac:dyDescent="0.25">
      <c r="A1085">
        <v>969956</v>
      </c>
      <c r="B1085" t="s">
        <v>21658</v>
      </c>
      <c r="C1085" t="s">
        <v>5466</v>
      </c>
      <c r="D1085">
        <v>9310</v>
      </c>
      <c r="E1085" t="s">
        <v>5464</v>
      </c>
      <c r="F1085" t="s">
        <v>5467</v>
      </c>
      <c r="G1085" t="s">
        <v>21659</v>
      </c>
    </row>
    <row r="1086" spans="1:7" x14ac:dyDescent="0.25">
      <c r="A1086">
        <v>970004</v>
      </c>
      <c r="B1086" t="s">
        <v>18477</v>
      </c>
      <c r="C1086" t="s">
        <v>5688</v>
      </c>
      <c r="D1086">
        <v>9790</v>
      </c>
      <c r="E1086" t="s">
        <v>5689</v>
      </c>
      <c r="F1086" t="s">
        <v>5690</v>
      </c>
      <c r="G1086" t="s">
        <v>18478</v>
      </c>
    </row>
    <row r="1087" spans="1:7" x14ac:dyDescent="0.25">
      <c r="A1087">
        <v>970038</v>
      </c>
      <c r="B1087" t="s">
        <v>18479</v>
      </c>
      <c r="C1087" t="s">
        <v>18480</v>
      </c>
      <c r="D1087">
        <v>9000</v>
      </c>
      <c r="E1087" t="s">
        <v>299</v>
      </c>
      <c r="F1087" t="s">
        <v>424</v>
      </c>
      <c r="G1087" t="s">
        <v>8378</v>
      </c>
    </row>
    <row r="1088" spans="1:7" x14ac:dyDescent="0.25">
      <c r="A1088">
        <v>970079</v>
      </c>
      <c r="B1088" t="s">
        <v>21660</v>
      </c>
      <c r="C1088" t="s">
        <v>21661</v>
      </c>
      <c r="D1088">
        <v>1982</v>
      </c>
      <c r="E1088" t="s">
        <v>6273</v>
      </c>
      <c r="F1088" t="s">
        <v>7571</v>
      </c>
      <c r="G1088" t="s">
        <v>7571</v>
      </c>
    </row>
    <row r="1089" spans="1:7" x14ac:dyDescent="0.25">
      <c r="A1089">
        <v>970103</v>
      </c>
      <c r="B1089" t="s">
        <v>18481</v>
      </c>
      <c r="C1089" t="s">
        <v>4193</v>
      </c>
      <c r="D1089">
        <v>3840</v>
      </c>
      <c r="E1089" t="s">
        <v>90</v>
      </c>
      <c r="F1089" t="s">
        <v>514</v>
      </c>
      <c r="G1089" t="s">
        <v>7717</v>
      </c>
    </row>
    <row r="1090" spans="1:7" x14ac:dyDescent="0.25">
      <c r="A1090">
        <v>970111</v>
      </c>
      <c r="B1090" t="s">
        <v>18482</v>
      </c>
      <c r="C1090" t="s">
        <v>3471</v>
      </c>
      <c r="D1090">
        <v>3001</v>
      </c>
      <c r="E1090" t="s">
        <v>434</v>
      </c>
      <c r="F1090" t="s">
        <v>17207</v>
      </c>
      <c r="G1090" t="s">
        <v>17209</v>
      </c>
    </row>
    <row r="1091" spans="1:7" x14ac:dyDescent="0.25">
      <c r="A1091">
        <v>970129</v>
      </c>
      <c r="B1091" t="s">
        <v>18483</v>
      </c>
      <c r="C1091" t="s">
        <v>5332</v>
      </c>
      <c r="D1091">
        <v>9050</v>
      </c>
      <c r="E1091" t="s">
        <v>1579</v>
      </c>
      <c r="F1091" t="s">
        <v>18484</v>
      </c>
      <c r="G1091" t="s">
        <v>7571</v>
      </c>
    </row>
    <row r="1092" spans="1:7" x14ac:dyDescent="0.25">
      <c r="A1092">
        <v>970145</v>
      </c>
      <c r="B1092" t="s">
        <v>18485</v>
      </c>
      <c r="C1092" t="s">
        <v>5046</v>
      </c>
      <c r="D1092">
        <v>8908</v>
      </c>
      <c r="E1092" t="s">
        <v>1524</v>
      </c>
      <c r="F1092" t="s">
        <v>5047</v>
      </c>
      <c r="G1092" t="s">
        <v>18486</v>
      </c>
    </row>
    <row r="1093" spans="1:7" x14ac:dyDescent="0.25">
      <c r="A1093">
        <v>970152</v>
      </c>
      <c r="B1093" t="s">
        <v>18487</v>
      </c>
      <c r="C1093" t="s">
        <v>11304</v>
      </c>
      <c r="D1093">
        <v>2320</v>
      </c>
      <c r="E1093" t="s">
        <v>279</v>
      </c>
      <c r="F1093" t="s">
        <v>18488</v>
      </c>
      <c r="G1093" t="s">
        <v>18489</v>
      </c>
    </row>
    <row r="1094" spans="1:7" x14ac:dyDescent="0.25">
      <c r="A1094">
        <v>970186</v>
      </c>
      <c r="B1094" t="s">
        <v>18490</v>
      </c>
      <c r="C1094" t="s">
        <v>5389</v>
      </c>
      <c r="D1094">
        <v>9270</v>
      </c>
      <c r="E1094" t="s">
        <v>5386</v>
      </c>
      <c r="F1094" t="s">
        <v>18491</v>
      </c>
      <c r="G1094" t="s">
        <v>7571</v>
      </c>
    </row>
    <row r="1095" spans="1:7" x14ac:dyDescent="0.25">
      <c r="A1095">
        <v>970194</v>
      </c>
      <c r="B1095" t="s">
        <v>21662</v>
      </c>
      <c r="C1095" t="s">
        <v>11331</v>
      </c>
      <c r="D1095">
        <v>2550</v>
      </c>
      <c r="E1095" t="s">
        <v>1107</v>
      </c>
      <c r="F1095" t="s">
        <v>17286</v>
      </c>
      <c r="G1095" t="s">
        <v>7571</v>
      </c>
    </row>
    <row r="1096" spans="1:7" x14ac:dyDescent="0.25">
      <c r="A1096">
        <v>970228</v>
      </c>
      <c r="B1096" t="s">
        <v>18492</v>
      </c>
      <c r="C1096" t="s">
        <v>3810</v>
      </c>
      <c r="D1096">
        <v>3520</v>
      </c>
      <c r="E1096" t="s">
        <v>12</v>
      </c>
      <c r="F1096" t="s">
        <v>18493</v>
      </c>
      <c r="G1096" t="s">
        <v>9712</v>
      </c>
    </row>
    <row r="1097" spans="1:7" x14ac:dyDescent="0.25">
      <c r="A1097">
        <v>970236</v>
      </c>
      <c r="B1097" t="s">
        <v>18494</v>
      </c>
      <c r="C1097" t="s">
        <v>18495</v>
      </c>
      <c r="D1097">
        <v>3020</v>
      </c>
      <c r="E1097" t="s">
        <v>306</v>
      </c>
      <c r="F1097" t="s">
        <v>307</v>
      </c>
      <c r="G1097" t="s">
        <v>7750</v>
      </c>
    </row>
    <row r="1098" spans="1:7" x14ac:dyDescent="0.25">
      <c r="A1098">
        <v>970269</v>
      </c>
      <c r="B1098" t="s">
        <v>18496</v>
      </c>
      <c r="C1098" t="s">
        <v>6360</v>
      </c>
      <c r="D1098">
        <v>2610</v>
      </c>
      <c r="E1098" t="s">
        <v>221</v>
      </c>
      <c r="F1098" t="s">
        <v>222</v>
      </c>
      <c r="G1098" t="s">
        <v>7571</v>
      </c>
    </row>
    <row r="1099" spans="1:7" x14ac:dyDescent="0.25">
      <c r="A1099">
        <v>970319</v>
      </c>
      <c r="B1099" t="s">
        <v>21663</v>
      </c>
      <c r="C1099" t="s">
        <v>21664</v>
      </c>
      <c r="D1099">
        <v>8020</v>
      </c>
      <c r="E1099" t="s">
        <v>314</v>
      </c>
      <c r="F1099" t="s">
        <v>21665</v>
      </c>
      <c r="G1099" t="s">
        <v>21666</v>
      </c>
    </row>
    <row r="1100" spans="1:7" x14ac:dyDescent="0.25">
      <c r="A1100">
        <v>970327</v>
      </c>
      <c r="B1100" t="s">
        <v>18497</v>
      </c>
      <c r="C1100" t="s">
        <v>3953</v>
      </c>
      <c r="D1100">
        <v>3690</v>
      </c>
      <c r="E1100" t="s">
        <v>76</v>
      </c>
      <c r="F1100" t="s">
        <v>77</v>
      </c>
      <c r="G1100" t="s">
        <v>18498</v>
      </c>
    </row>
    <row r="1101" spans="1:7" x14ac:dyDescent="0.25">
      <c r="A1101">
        <v>970335</v>
      </c>
      <c r="B1101" t="s">
        <v>21667</v>
      </c>
      <c r="C1101" t="s">
        <v>11513</v>
      </c>
      <c r="D1101">
        <v>1020</v>
      </c>
      <c r="E1101" t="s">
        <v>132</v>
      </c>
      <c r="F1101" t="s">
        <v>7571</v>
      </c>
      <c r="G1101" t="s">
        <v>21668</v>
      </c>
    </row>
    <row r="1102" spans="1:7" x14ac:dyDescent="0.25">
      <c r="A1102">
        <v>970392</v>
      </c>
      <c r="B1102" t="s">
        <v>21669</v>
      </c>
      <c r="C1102" t="s">
        <v>8689</v>
      </c>
      <c r="D1102">
        <v>1730</v>
      </c>
      <c r="E1102" t="s">
        <v>954</v>
      </c>
      <c r="F1102" t="s">
        <v>7571</v>
      </c>
      <c r="G1102" t="s">
        <v>21670</v>
      </c>
    </row>
    <row r="1103" spans="1:7" x14ac:dyDescent="0.25">
      <c r="A1103">
        <v>970401</v>
      </c>
      <c r="B1103" t="s">
        <v>18499</v>
      </c>
      <c r="C1103" t="s">
        <v>8676</v>
      </c>
      <c r="D1103">
        <v>1700</v>
      </c>
      <c r="E1103" t="s">
        <v>3</v>
      </c>
      <c r="F1103" t="s">
        <v>8090</v>
      </c>
      <c r="G1103" t="s">
        <v>18500</v>
      </c>
    </row>
    <row r="1104" spans="1:7" x14ac:dyDescent="0.25">
      <c r="A1104">
        <v>970434</v>
      </c>
      <c r="B1104" t="s">
        <v>11623</v>
      </c>
      <c r="C1104" t="s">
        <v>11624</v>
      </c>
      <c r="D1104">
        <v>1745</v>
      </c>
      <c r="E1104" t="s">
        <v>310</v>
      </c>
      <c r="F1104" t="s">
        <v>7571</v>
      </c>
      <c r="G1104" t="s">
        <v>11626</v>
      </c>
    </row>
    <row r="1105" spans="1:7" x14ac:dyDescent="0.25">
      <c r="A1105">
        <v>970442</v>
      </c>
      <c r="B1105" t="s">
        <v>18501</v>
      </c>
      <c r="C1105" t="s">
        <v>13559</v>
      </c>
      <c r="D1105">
        <v>3090</v>
      </c>
      <c r="E1105" t="s">
        <v>983</v>
      </c>
      <c r="F1105" t="s">
        <v>13560</v>
      </c>
      <c r="G1105" t="s">
        <v>13562</v>
      </c>
    </row>
    <row r="1106" spans="1:7" x14ac:dyDescent="0.25">
      <c r="A1106">
        <v>970533</v>
      </c>
      <c r="B1106" t="s">
        <v>18502</v>
      </c>
      <c r="C1106" t="s">
        <v>11319</v>
      </c>
      <c r="D1106">
        <v>2950</v>
      </c>
      <c r="E1106" t="s">
        <v>392</v>
      </c>
      <c r="F1106" t="s">
        <v>7571</v>
      </c>
      <c r="G1106" t="s">
        <v>11321</v>
      </c>
    </row>
    <row r="1107" spans="1:7" x14ac:dyDescent="0.25">
      <c r="A1107">
        <v>970558</v>
      </c>
      <c r="B1107" t="s">
        <v>11391</v>
      </c>
      <c r="C1107" t="s">
        <v>21671</v>
      </c>
      <c r="D1107">
        <v>2390</v>
      </c>
      <c r="E1107" t="s">
        <v>2581</v>
      </c>
      <c r="F1107" t="s">
        <v>7571</v>
      </c>
      <c r="G1107" t="s">
        <v>21672</v>
      </c>
    </row>
    <row r="1108" spans="1:7" x14ac:dyDescent="0.25">
      <c r="A1108">
        <v>970566</v>
      </c>
      <c r="B1108" t="s">
        <v>11252</v>
      </c>
      <c r="C1108" t="s">
        <v>2639</v>
      </c>
      <c r="D1108">
        <v>2910</v>
      </c>
      <c r="E1108" t="s">
        <v>407</v>
      </c>
      <c r="F1108" t="s">
        <v>18503</v>
      </c>
      <c r="G1108" t="s">
        <v>18504</v>
      </c>
    </row>
    <row r="1109" spans="1:7" x14ac:dyDescent="0.25">
      <c r="A1109">
        <v>970582</v>
      </c>
      <c r="B1109" t="s">
        <v>21673</v>
      </c>
      <c r="C1109" t="s">
        <v>8543</v>
      </c>
      <c r="D1109">
        <v>2300</v>
      </c>
      <c r="E1109" t="s">
        <v>148</v>
      </c>
      <c r="F1109" t="s">
        <v>7571</v>
      </c>
      <c r="G1109" t="s">
        <v>21674</v>
      </c>
    </row>
    <row r="1110" spans="1:7" x14ac:dyDescent="0.25">
      <c r="A1110">
        <v>970624</v>
      </c>
      <c r="B1110" t="s">
        <v>21675</v>
      </c>
      <c r="C1110" t="s">
        <v>8726</v>
      </c>
      <c r="D1110">
        <v>2320</v>
      </c>
      <c r="E1110" t="s">
        <v>279</v>
      </c>
      <c r="F1110" t="s">
        <v>7571</v>
      </c>
      <c r="G1110" t="s">
        <v>21676</v>
      </c>
    </row>
    <row r="1111" spans="1:7" x14ac:dyDescent="0.25">
      <c r="A1111">
        <v>970673</v>
      </c>
      <c r="B1111" t="s">
        <v>21677</v>
      </c>
      <c r="C1111" t="s">
        <v>11341</v>
      </c>
      <c r="D1111">
        <v>2500</v>
      </c>
      <c r="E1111" t="s">
        <v>429</v>
      </c>
      <c r="F1111" t="s">
        <v>7571</v>
      </c>
      <c r="G1111" t="s">
        <v>11343</v>
      </c>
    </row>
    <row r="1112" spans="1:7" x14ac:dyDescent="0.25">
      <c r="A1112">
        <v>970681</v>
      </c>
      <c r="B1112" t="s">
        <v>21678</v>
      </c>
      <c r="C1112" t="s">
        <v>21679</v>
      </c>
      <c r="D1112">
        <v>2550</v>
      </c>
      <c r="E1112" t="s">
        <v>1107</v>
      </c>
      <c r="F1112" t="s">
        <v>7571</v>
      </c>
      <c r="G1112" t="s">
        <v>11334</v>
      </c>
    </row>
    <row r="1113" spans="1:7" x14ac:dyDescent="0.25">
      <c r="A1113">
        <v>970699</v>
      </c>
      <c r="B1113" t="s">
        <v>21680</v>
      </c>
      <c r="C1113" t="s">
        <v>17323</v>
      </c>
      <c r="D1113">
        <v>2590</v>
      </c>
      <c r="E1113" t="s">
        <v>3042</v>
      </c>
      <c r="F1113" t="s">
        <v>7571</v>
      </c>
      <c r="G1113" t="s">
        <v>17325</v>
      </c>
    </row>
    <row r="1114" spans="1:7" x14ac:dyDescent="0.25">
      <c r="A1114">
        <v>970723</v>
      </c>
      <c r="B1114" t="s">
        <v>18505</v>
      </c>
      <c r="C1114" t="s">
        <v>14349</v>
      </c>
      <c r="D1114">
        <v>2610</v>
      </c>
      <c r="E1114" t="s">
        <v>221</v>
      </c>
      <c r="F1114" t="s">
        <v>18506</v>
      </c>
      <c r="G1114" t="s">
        <v>7571</v>
      </c>
    </row>
    <row r="1115" spans="1:7" x14ac:dyDescent="0.25">
      <c r="A1115">
        <v>970781</v>
      </c>
      <c r="B1115" t="s">
        <v>18507</v>
      </c>
      <c r="C1115" t="s">
        <v>18508</v>
      </c>
      <c r="D1115">
        <v>9100</v>
      </c>
      <c r="E1115" t="s">
        <v>326</v>
      </c>
      <c r="F1115" t="s">
        <v>18509</v>
      </c>
      <c r="G1115" t="s">
        <v>18510</v>
      </c>
    </row>
    <row r="1116" spans="1:7" x14ac:dyDescent="0.25">
      <c r="A1116">
        <v>970798</v>
      </c>
      <c r="B1116" t="s">
        <v>21681</v>
      </c>
      <c r="C1116" t="s">
        <v>12122</v>
      </c>
      <c r="D1116">
        <v>9100</v>
      </c>
      <c r="E1116" t="s">
        <v>326</v>
      </c>
      <c r="F1116" t="s">
        <v>7571</v>
      </c>
      <c r="G1116" t="s">
        <v>21682</v>
      </c>
    </row>
    <row r="1117" spans="1:7" x14ac:dyDescent="0.25">
      <c r="A1117">
        <v>970814</v>
      </c>
      <c r="B1117" t="s">
        <v>18511</v>
      </c>
      <c r="C1117" t="s">
        <v>1003</v>
      </c>
      <c r="D1117">
        <v>9120</v>
      </c>
      <c r="E1117" t="s">
        <v>1151</v>
      </c>
      <c r="F1117" t="s">
        <v>18512</v>
      </c>
      <c r="G1117" t="s">
        <v>7571</v>
      </c>
    </row>
    <row r="1118" spans="1:7" x14ac:dyDescent="0.25">
      <c r="A1118">
        <v>970822</v>
      </c>
      <c r="B1118" t="s">
        <v>21683</v>
      </c>
      <c r="C1118" t="s">
        <v>21684</v>
      </c>
      <c r="D1118">
        <v>9150</v>
      </c>
      <c r="E1118" t="s">
        <v>6707</v>
      </c>
      <c r="F1118" t="s">
        <v>7571</v>
      </c>
      <c r="G1118" t="s">
        <v>7571</v>
      </c>
    </row>
    <row r="1119" spans="1:7" x14ac:dyDescent="0.25">
      <c r="A1119">
        <v>970863</v>
      </c>
      <c r="B1119" t="s">
        <v>21685</v>
      </c>
      <c r="C1119" t="s">
        <v>13583</v>
      </c>
      <c r="D1119">
        <v>2861</v>
      </c>
      <c r="E1119" t="s">
        <v>3365</v>
      </c>
      <c r="F1119" t="s">
        <v>7571</v>
      </c>
      <c r="G1119" t="s">
        <v>13585</v>
      </c>
    </row>
    <row r="1120" spans="1:7" x14ac:dyDescent="0.25">
      <c r="A1120">
        <v>970871</v>
      </c>
      <c r="B1120" t="s">
        <v>18513</v>
      </c>
      <c r="C1120" t="s">
        <v>18514</v>
      </c>
      <c r="D1120">
        <v>1880</v>
      </c>
      <c r="E1120" t="s">
        <v>244</v>
      </c>
      <c r="F1120" t="s">
        <v>7571</v>
      </c>
      <c r="G1120" t="s">
        <v>7571</v>
      </c>
    </row>
    <row r="1121" spans="1:7" x14ac:dyDescent="0.25">
      <c r="A1121">
        <v>970889</v>
      </c>
      <c r="B1121" t="s">
        <v>18515</v>
      </c>
      <c r="C1121" t="s">
        <v>13660</v>
      </c>
      <c r="D1121">
        <v>3000</v>
      </c>
      <c r="E1121" t="s">
        <v>512</v>
      </c>
      <c r="F1121" t="s">
        <v>13661</v>
      </c>
      <c r="G1121" t="s">
        <v>13662</v>
      </c>
    </row>
    <row r="1122" spans="1:7" x14ac:dyDescent="0.25">
      <c r="A1122">
        <v>970913</v>
      </c>
      <c r="B1122" t="s">
        <v>18516</v>
      </c>
      <c r="C1122" t="s">
        <v>18517</v>
      </c>
      <c r="D1122">
        <v>2260</v>
      </c>
      <c r="E1122" t="s">
        <v>36</v>
      </c>
      <c r="F1122" t="s">
        <v>7644</v>
      </c>
      <c r="G1122" t="s">
        <v>18518</v>
      </c>
    </row>
    <row r="1123" spans="1:7" x14ac:dyDescent="0.25">
      <c r="A1123">
        <v>970947</v>
      </c>
      <c r="B1123" t="s">
        <v>21686</v>
      </c>
      <c r="C1123" t="s">
        <v>11485</v>
      </c>
      <c r="D1123">
        <v>3130</v>
      </c>
      <c r="E1123" t="s">
        <v>3569</v>
      </c>
      <c r="F1123" t="s">
        <v>7571</v>
      </c>
      <c r="G1123" t="s">
        <v>7571</v>
      </c>
    </row>
    <row r="1124" spans="1:7" x14ac:dyDescent="0.25">
      <c r="A1124">
        <v>970962</v>
      </c>
      <c r="B1124" t="s">
        <v>11697</v>
      </c>
      <c r="C1124" t="s">
        <v>11698</v>
      </c>
      <c r="D1124">
        <v>3320</v>
      </c>
      <c r="E1124" t="s">
        <v>3717</v>
      </c>
      <c r="F1124" t="s">
        <v>7571</v>
      </c>
      <c r="G1124" t="s">
        <v>21687</v>
      </c>
    </row>
    <row r="1125" spans="1:7" x14ac:dyDescent="0.25">
      <c r="A1125">
        <v>970971</v>
      </c>
      <c r="B1125" t="s">
        <v>21688</v>
      </c>
      <c r="C1125" t="s">
        <v>21689</v>
      </c>
      <c r="D1125">
        <v>3500</v>
      </c>
      <c r="E1125" t="s">
        <v>92</v>
      </c>
      <c r="F1125" t="s">
        <v>21690</v>
      </c>
      <c r="G1125" t="s">
        <v>21691</v>
      </c>
    </row>
    <row r="1126" spans="1:7" x14ac:dyDescent="0.25">
      <c r="A1126">
        <v>970988</v>
      </c>
      <c r="B1126" t="s">
        <v>21692</v>
      </c>
      <c r="C1126" t="s">
        <v>12306</v>
      </c>
      <c r="D1126">
        <v>3520</v>
      </c>
      <c r="E1126" t="s">
        <v>12</v>
      </c>
      <c r="F1126" t="s">
        <v>7571</v>
      </c>
      <c r="G1126" t="s">
        <v>7571</v>
      </c>
    </row>
    <row r="1127" spans="1:7" x14ac:dyDescent="0.25">
      <c r="A1127">
        <v>970996</v>
      </c>
      <c r="B1127" t="s">
        <v>21693</v>
      </c>
      <c r="C1127" t="s">
        <v>12287</v>
      </c>
      <c r="D1127">
        <v>3990</v>
      </c>
      <c r="E1127" t="s">
        <v>82</v>
      </c>
      <c r="F1127" t="s">
        <v>7571</v>
      </c>
      <c r="G1127" t="s">
        <v>21694</v>
      </c>
    </row>
    <row r="1128" spans="1:7" x14ac:dyDescent="0.25">
      <c r="A1128">
        <v>971028</v>
      </c>
      <c r="B1128" t="s">
        <v>21695</v>
      </c>
      <c r="C1128" t="s">
        <v>12211</v>
      </c>
      <c r="D1128">
        <v>3650</v>
      </c>
      <c r="E1128" t="s">
        <v>10</v>
      </c>
      <c r="F1128" t="s">
        <v>7571</v>
      </c>
      <c r="G1128" t="s">
        <v>7571</v>
      </c>
    </row>
    <row r="1129" spans="1:7" x14ac:dyDescent="0.25">
      <c r="A1129">
        <v>971044</v>
      </c>
      <c r="B1129" t="s">
        <v>21696</v>
      </c>
      <c r="C1129" t="s">
        <v>13458</v>
      </c>
      <c r="D1129">
        <v>3600</v>
      </c>
      <c r="E1129" t="s">
        <v>96</v>
      </c>
      <c r="F1129" t="s">
        <v>7571</v>
      </c>
      <c r="G1129" t="s">
        <v>13460</v>
      </c>
    </row>
    <row r="1130" spans="1:7" x14ac:dyDescent="0.25">
      <c r="A1130">
        <v>971069</v>
      </c>
      <c r="B1130" t="s">
        <v>21697</v>
      </c>
      <c r="C1130" t="s">
        <v>8621</v>
      </c>
      <c r="D1130">
        <v>3960</v>
      </c>
      <c r="E1130" t="s">
        <v>614</v>
      </c>
      <c r="F1130" t="s">
        <v>7571</v>
      </c>
      <c r="G1130" t="s">
        <v>12196</v>
      </c>
    </row>
    <row r="1131" spans="1:7" x14ac:dyDescent="0.25">
      <c r="A1131">
        <v>971093</v>
      </c>
      <c r="B1131" t="s">
        <v>21698</v>
      </c>
      <c r="C1131" t="s">
        <v>21699</v>
      </c>
      <c r="D1131">
        <v>3740</v>
      </c>
      <c r="E1131" t="s">
        <v>87</v>
      </c>
      <c r="F1131" t="s">
        <v>21700</v>
      </c>
      <c r="G1131" t="s">
        <v>21701</v>
      </c>
    </row>
    <row r="1132" spans="1:7" x14ac:dyDescent="0.25">
      <c r="A1132">
        <v>971101</v>
      </c>
      <c r="B1132" t="s">
        <v>21702</v>
      </c>
      <c r="C1132" t="s">
        <v>12271</v>
      </c>
      <c r="D1132">
        <v>3680</v>
      </c>
      <c r="E1132" t="s">
        <v>97</v>
      </c>
      <c r="F1132" t="s">
        <v>7571</v>
      </c>
      <c r="G1132" t="s">
        <v>7788</v>
      </c>
    </row>
    <row r="1133" spans="1:7" x14ac:dyDescent="0.25">
      <c r="A1133">
        <v>971119</v>
      </c>
      <c r="B1133" t="s">
        <v>21703</v>
      </c>
      <c r="C1133" t="s">
        <v>12252</v>
      </c>
      <c r="D1133">
        <v>3620</v>
      </c>
      <c r="E1133" t="s">
        <v>115</v>
      </c>
      <c r="F1133" t="s">
        <v>7571</v>
      </c>
      <c r="G1133" t="s">
        <v>21704</v>
      </c>
    </row>
    <row r="1134" spans="1:7" x14ac:dyDescent="0.25">
      <c r="A1134">
        <v>971184</v>
      </c>
      <c r="B1134" t="s">
        <v>18519</v>
      </c>
      <c r="C1134" t="s">
        <v>8608</v>
      </c>
      <c r="D1134">
        <v>3540</v>
      </c>
      <c r="E1134" t="s">
        <v>1354</v>
      </c>
      <c r="F1134" t="s">
        <v>18520</v>
      </c>
      <c r="G1134" t="s">
        <v>7661</v>
      </c>
    </row>
    <row r="1135" spans="1:7" x14ac:dyDescent="0.25">
      <c r="A1135">
        <v>971201</v>
      </c>
      <c r="B1135" t="s">
        <v>21705</v>
      </c>
      <c r="C1135" t="s">
        <v>21706</v>
      </c>
      <c r="D1135">
        <v>4540</v>
      </c>
      <c r="E1135" t="s">
        <v>21707</v>
      </c>
      <c r="F1135" t="s">
        <v>7571</v>
      </c>
      <c r="G1135" t="s">
        <v>7571</v>
      </c>
    </row>
    <row r="1136" spans="1:7" x14ac:dyDescent="0.25">
      <c r="A1136">
        <v>971218</v>
      </c>
      <c r="B1136" t="s">
        <v>11288</v>
      </c>
      <c r="C1136" t="s">
        <v>4325</v>
      </c>
      <c r="D1136">
        <v>8000</v>
      </c>
      <c r="E1136" t="s">
        <v>273</v>
      </c>
      <c r="F1136" t="s">
        <v>7571</v>
      </c>
      <c r="G1136" t="s">
        <v>7571</v>
      </c>
    </row>
    <row r="1137" spans="1:7" x14ac:dyDescent="0.25">
      <c r="A1137">
        <v>971226</v>
      </c>
      <c r="B1137" t="s">
        <v>21708</v>
      </c>
      <c r="C1137" t="s">
        <v>11718</v>
      </c>
      <c r="D1137">
        <v>8000</v>
      </c>
      <c r="E1137" t="s">
        <v>273</v>
      </c>
      <c r="F1137" t="s">
        <v>21997</v>
      </c>
      <c r="G1137" t="s">
        <v>21998</v>
      </c>
    </row>
    <row r="1138" spans="1:7" x14ac:dyDescent="0.25">
      <c r="A1138">
        <v>971234</v>
      </c>
      <c r="B1138" t="s">
        <v>11721</v>
      </c>
      <c r="C1138" t="s">
        <v>21709</v>
      </c>
      <c r="D1138">
        <v>8000</v>
      </c>
      <c r="E1138" t="s">
        <v>273</v>
      </c>
      <c r="F1138" t="s">
        <v>7571</v>
      </c>
      <c r="G1138" t="s">
        <v>7571</v>
      </c>
    </row>
    <row r="1139" spans="1:7" x14ac:dyDescent="0.25">
      <c r="A1139">
        <v>971242</v>
      </c>
      <c r="B1139" t="s">
        <v>11725</v>
      </c>
      <c r="C1139" t="s">
        <v>8696</v>
      </c>
      <c r="D1139">
        <v>8000</v>
      </c>
      <c r="E1139" t="s">
        <v>273</v>
      </c>
      <c r="F1139" t="s">
        <v>7571</v>
      </c>
      <c r="G1139" t="s">
        <v>8160</v>
      </c>
    </row>
    <row r="1140" spans="1:7" x14ac:dyDescent="0.25">
      <c r="A1140">
        <v>971309</v>
      </c>
      <c r="B1140" t="s">
        <v>21710</v>
      </c>
      <c r="C1140" t="s">
        <v>8796</v>
      </c>
      <c r="D1140">
        <v>8600</v>
      </c>
      <c r="E1140" t="s">
        <v>843</v>
      </c>
      <c r="F1140" t="s">
        <v>7571</v>
      </c>
      <c r="G1140" t="s">
        <v>18316</v>
      </c>
    </row>
    <row r="1141" spans="1:7" x14ac:dyDescent="0.25">
      <c r="A1141">
        <v>971317</v>
      </c>
      <c r="B1141" t="s">
        <v>11739</v>
      </c>
      <c r="C1141" t="s">
        <v>11740</v>
      </c>
      <c r="D1141">
        <v>8200</v>
      </c>
      <c r="E1141" t="s">
        <v>1401</v>
      </c>
      <c r="F1141" t="s">
        <v>7571</v>
      </c>
      <c r="G1141" t="s">
        <v>21711</v>
      </c>
    </row>
    <row r="1142" spans="1:7" x14ac:dyDescent="0.25">
      <c r="A1142">
        <v>971333</v>
      </c>
      <c r="B1142" t="s">
        <v>21712</v>
      </c>
      <c r="C1142" t="s">
        <v>11752</v>
      </c>
      <c r="D1142">
        <v>8200</v>
      </c>
      <c r="E1142" t="s">
        <v>302</v>
      </c>
      <c r="F1142" t="s">
        <v>7571</v>
      </c>
      <c r="G1142" t="s">
        <v>11754</v>
      </c>
    </row>
    <row r="1143" spans="1:7" x14ac:dyDescent="0.25">
      <c r="A1143">
        <v>971341</v>
      </c>
      <c r="B1143" t="s">
        <v>18521</v>
      </c>
      <c r="C1143" t="s">
        <v>11759</v>
      </c>
      <c r="D1143">
        <v>8470</v>
      </c>
      <c r="E1143" t="s">
        <v>1416</v>
      </c>
      <c r="F1143" t="s">
        <v>11760</v>
      </c>
      <c r="G1143" t="s">
        <v>18522</v>
      </c>
    </row>
    <row r="1144" spans="1:7" x14ac:dyDescent="0.25">
      <c r="A1144">
        <v>971391</v>
      </c>
      <c r="B1144" t="s">
        <v>18523</v>
      </c>
      <c r="C1144" t="s">
        <v>11713</v>
      </c>
      <c r="D1144">
        <v>8370</v>
      </c>
      <c r="E1144" t="s">
        <v>297</v>
      </c>
      <c r="F1144" t="s">
        <v>11714</v>
      </c>
      <c r="G1144" t="s">
        <v>11715</v>
      </c>
    </row>
    <row r="1145" spans="1:7" x14ac:dyDescent="0.25">
      <c r="A1145">
        <v>971432</v>
      </c>
      <c r="B1145" t="s">
        <v>21713</v>
      </c>
      <c r="C1145" t="s">
        <v>11823</v>
      </c>
      <c r="D1145">
        <v>8670</v>
      </c>
      <c r="E1145" t="s">
        <v>210</v>
      </c>
      <c r="F1145" t="s">
        <v>7571</v>
      </c>
      <c r="G1145" t="s">
        <v>21279</v>
      </c>
    </row>
    <row r="1146" spans="1:7" x14ac:dyDescent="0.25">
      <c r="A1146">
        <v>971531</v>
      </c>
      <c r="B1146" t="s">
        <v>18524</v>
      </c>
      <c r="C1146" t="s">
        <v>4654</v>
      </c>
      <c r="D1146">
        <v>8500</v>
      </c>
      <c r="E1146" t="s">
        <v>276</v>
      </c>
      <c r="F1146" t="s">
        <v>623</v>
      </c>
      <c r="G1146" t="s">
        <v>9981</v>
      </c>
    </row>
    <row r="1147" spans="1:7" x14ac:dyDescent="0.25">
      <c r="A1147">
        <v>971671</v>
      </c>
      <c r="B1147" t="s">
        <v>21714</v>
      </c>
      <c r="C1147" t="s">
        <v>13645</v>
      </c>
      <c r="D1147">
        <v>8800</v>
      </c>
      <c r="E1147" t="s">
        <v>266</v>
      </c>
      <c r="F1147" t="s">
        <v>7571</v>
      </c>
      <c r="G1147" t="s">
        <v>7571</v>
      </c>
    </row>
    <row r="1148" spans="1:7" x14ac:dyDescent="0.25">
      <c r="A1148">
        <v>971689</v>
      </c>
      <c r="B1148" t="s">
        <v>21715</v>
      </c>
      <c r="C1148" t="s">
        <v>11904</v>
      </c>
      <c r="D1148">
        <v>8800</v>
      </c>
      <c r="E1148" t="s">
        <v>266</v>
      </c>
      <c r="F1148" t="s">
        <v>7571</v>
      </c>
      <c r="G1148" t="s">
        <v>7571</v>
      </c>
    </row>
    <row r="1149" spans="1:7" x14ac:dyDescent="0.25">
      <c r="A1149">
        <v>971713</v>
      </c>
      <c r="B1149" t="s">
        <v>21716</v>
      </c>
      <c r="C1149" t="s">
        <v>21717</v>
      </c>
      <c r="D1149">
        <v>8800</v>
      </c>
      <c r="E1149" t="s">
        <v>266</v>
      </c>
      <c r="F1149" t="s">
        <v>7571</v>
      </c>
      <c r="G1149" t="s">
        <v>7571</v>
      </c>
    </row>
    <row r="1150" spans="1:7" x14ac:dyDescent="0.25">
      <c r="A1150">
        <v>971747</v>
      </c>
      <c r="B1150" t="s">
        <v>21718</v>
      </c>
      <c r="C1150" t="s">
        <v>21719</v>
      </c>
      <c r="D1150">
        <v>8760</v>
      </c>
      <c r="E1150" t="s">
        <v>180</v>
      </c>
      <c r="F1150" t="s">
        <v>7571</v>
      </c>
      <c r="G1150" t="s">
        <v>7571</v>
      </c>
    </row>
    <row r="1151" spans="1:7" x14ac:dyDescent="0.25">
      <c r="A1151">
        <v>971796</v>
      </c>
      <c r="B1151" t="s">
        <v>21999</v>
      </c>
      <c r="C1151" t="s">
        <v>21285</v>
      </c>
      <c r="D1151">
        <v>8700</v>
      </c>
      <c r="E1151" t="s">
        <v>1513</v>
      </c>
      <c r="F1151" t="s">
        <v>21286</v>
      </c>
      <c r="G1151" t="s">
        <v>22000</v>
      </c>
    </row>
    <row r="1152" spans="1:7" x14ac:dyDescent="0.25">
      <c r="A1152">
        <v>971853</v>
      </c>
      <c r="B1152" t="s">
        <v>21720</v>
      </c>
      <c r="C1152" t="s">
        <v>12048</v>
      </c>
      <c r="D1152">
        <v>9000</v>
      </c>
      <c r="E1152" t="s">
        <v>299</v>
      </c>
      <c r="F1152" t="s">
        <v>7571</v>
      </c>
      <c r="G1152" t="s">
        <v>12050</v>
      </c>
    </row>
    <row r="1153" spans="1:7" x14ac:dyDescent="0.25">
      <c r="A1153">
        <v>971861</v>
      </c>
      <c r="B1153" t="s">
        <v>12040</v>
      </c>
      <c r="C1153" t="s">
        <v>8695</v>
      </c>
      <c r="D1153">
        <v>9000</v>
      </c>
      <c r="E1153" t="s">
        <v>299</v>
      </c>
      <c r="F1153" t="s">
        <v>7571</v>
      </c>
      <c r="G1153" t="s">
        <v>12042</v>
      </c>
    </row>
    <row r="1154" spans="1:7" x14ac:dyDescent="0.25">
      <c r="A1154">
        <v>971879</v>
      </c>
      <c r="B1154" t="s">
        <v>18525</v>
      </c>
      <c r="C1154" t="s">
        <v>14348</v>
      </c>
      <c r="D1154">
        <v>9000</v>
      </c>
      <c r="E1154" t="s">
        <v>299</v>
      </c>
      <c r="F1154" t="s">
        <v>18526</v>
      </c>
      <c r="G1154" t="s">
        <v>18527</v>
      </c>
    </row>
    <row r="1155" spans="1:7" x14ac:dyDescent="0.25">
      <c r="A1155">
        <v>971887</v>
      </c>
      <c r="B1155" t="s">
        <v>21721</v>
      </c>
      <c r="C1155" t="s">
        <v>18373</v>
      </c>
      <c r="D1155">
        <v>9000</v>
      </c>
      <c r="E1155" t="s">
        <v>299</v>
      </c>
      <c r="F1155" t="s">
        <v>5104</v>
      </c>
      <c r="G1155" t="s">
        <v>21722</v>
      </c>
    </row>
    <row r="1156" spans="1:7" x14ac:dyDescent="0.25">
      <c r="A1156">
        <v>971895</v>
      </c>
      <c r="B1156" t="s">
        <v>21723</v>
      </c>
      <c r="C1156" t="s">
        <v>17626</v>
      </c>
      <c r="D1156">
        <v>1785</v>
      </c>
      <c r="E1156" t="s">
        <v>190</v>
      </c>
      <c r="F1156" t="s">
        <v>7571</v>
      </c>
      <c r="G1156" t="s">
        <v>7571</v>
      </c>
    </row>
    <row r="1157" spans="1:7" x14ac:dyDescent="0.25">
      <c r="A1157">
        <v>971903</v>
      </c>
      <c r="B1157" t="s">
        <v>21724</v>
      </c>
      <c r="C1157" t="s">
        <v>12000</v>
      </c>
      <c r="D1157">
        <v>9940</v>
      </c>
      <c r="E1157" t="s">
        <v>126</v>
      </c>
      <c r="F1157" t="s">
        <v>7571</v>
      </c>
      <c r="G1157" t="s">
        <v>21725</v>
      </c>
    </row>
    <row r="1158" spans="1:7" x14ac:dyDescent="0.25">
      <c r="A1158">
        <v>971937</v>
      </c>
      <c r="B1158" t="s">
        <v>21726</v>
      </c>
      <c r="C1158" t="s">
        <v>12070</v>
      </c>
      <c r="D1158">
        <v>9160</v>
      </c>
      <c r="E1158" t="s">
        <v>140</v>
      </c>
      <c r="F1158" t="s">
        <v>21727</v>
      </c>
      <c r="G1158" t="s">
        <v>13464</v>
      </c>
    </row>
    <row r="1159" spans="1:7" x14ac:dyDescent="0.25">
      <c r="A1159">
        <v>971961</v>
      </c>
      <c r="B1159" t="s">
        <v>18528</v>
      </c>
      <c r="C1159" t="s">
        <v>12083</v>
      </c>
      <c r="D1159">
        <v>9090</v>
      </c>
      <c r="E1159" t="s">
        <v>351</v>
      </c>
      <c r="F1159" t="s">
        <v>7571</v>
      </c>
      <c r="G1159" t="s">
        <v>7571</v>
      </c>
    </row>
    <row r="1160" spans="1:7" x14ac:dyDescent="0.25">
      <c r="A1160">
        <v>971986</v>
      </c>
      <c r="B1160" t="s">
        <v>11955</v>
      </c>
      <c r="C1160" t="s">
        <v>11956</v>
      </c>
      <c r="D1160">
        <v>9300</v>
      </c>
      <c r="E1160" t="s">
        <v>639</v>
      </c>
      <c r="F1160" t="s">
        <v>7571</v>
      </c>
      <c r="G1160" t="s">
        <v>7571</v>
      </c>
    </row>
    <row r="1161" spans="1:7" x14ac:dyDescent="0.25">
      <c r="A1161">
        <v>972018</v>
      </c>
      <c r="B1161" t="s">
        <v>21728</v>
      </c>
      <c r="C1161" t="s">
        <v>21729</v>
      </c>
      <c r="D1161">
        <v>9200</v>
      </c>
      <c r="E1161" t="s">
        <v>637</v>
      </c>
      <c r="F1161" t="s">
        <v>7571</v>
      </c>
      <c r="G1161" t="s">
        <v>21730</v>
      </c>
    </row>
    <row r="1162" spans="1:7" x14ac:dyDescent="0.25">
      <c r="A1162">
        <v>972059</v>
      </c>
      <c r="B1162" t="s">
        <v>21731</v>
      </c>
      <c r="C1162" t="s">
        <v>12067</v>
      </c>
      <c r="D1162">
        <v>9550</v>
      </c>
      <c r="E1162" t="s">
        <v>346</v>
      </c>
      <c r="F1162" t="s">
        <v>7571</v>
      </c>
      <c r="G1162" t="s">
        <v>12069</v>
      </c>
    </row>
    <row r="1163" spans="1:7" x14ac:dyDescent="0.25">
      <c r="A1163">
        <v>972083</v>
      </c>
      <c r="B1163" t="s">
        <v>21732</v>
      </c>
      <c r="C1163" t="s">
        <v>8706</v>
      </c>
      <c r="D1163">
        <v>9700</v>
      </c>
      <c r="E1163" t="s">
        <v>335</v>
      </c>
      <c r="F1163" t="s">
        <v>12111</v>
      </c>
      <c r="G1163" t="s">
        <v>21733</v>
      </c>
    </row>
    <row r="1164" spans="1:7" x14ac:dyDescent="0.25">
      <c r="A1164">
        <v>972117</v>
      </c>
      <c r="B1164" t="s">
        <v>21734</v>
      </c>
      <c r="C1164" t="s">
        <v>8516</v>
      </c>
      <c r="D1164">
        <v>9800</v>
      </c>
      <c r="E1164" t="s">
        <v>41</v>
      </c>
      <c r="F1164" t="s">
        <v>7571</v>
      </c>
      <c r="G1164" t="s">
        <v>11976</v>
      </c>
    </row>
    <row r="1165" spans="1:7" x14ac:dyDescent="0.25">
      <c r="A1165">
        <v>972133</v>
      </c>
      <c r="B1165" t="s">
        <v>18529</v>
      </c>
      <c r="C1165" t="s">
        <v>6354</v>
      </c>
      <c r="D1165">
        <v>3018</v>
      </c>
      <c r="E1165" t="s">
        <v>6297</v>
      </c>
      <c r="F1165" t="s">
        <v>6355</v>
      </c>
      <c r="G1165" t="s">
        <v>7571</v>
      </c>
    </row>
    <row r="1166" spans="1:7" x14ac:dyDescent="0.25">
      <c r="A1166">
        <v>972166</v>
      </c>
      <c r="B1166" t="s">
        <v>18530</v>
      </c>
      <c r="C1166" t="s">
        <v>8660</v>
      </c>
      <c r="D1166">
        <v>3580</v>
      </c>
      <c r="E1166" t="s">
        <v>99</v>
      </c>
      <c r="F1166" t="s">
        <v>18531</v>
      </c>
      <c r="G1166" t="s">
        <v>18532</v>
      </c>
    </row>
    <row r="1167" spans="1:7" x14ac:dyDescent="0.25">
      <c r="A1167">
        <v>972174</v>
      </c>
      <c r="B1167" t="s">
        <v>21735</v>
      </c>
      <c r="C1167" t="s">
        <v>21736</v>
      </c>
      <c r="D1167">
        <v>3500</v>
      </c>
      <c r="E1167" t="s">
        <v>92</v>
      </c>
      <c r="F1167" t="s">
        <v>7571</v>
      </c>
      <c r="G1167" t="s">
        <v>7571</v>
      </c>
    </row>
    <row r="1168" spans="1:7" x14ac:dyDescent="0.25">
      <c r="A1168">
        <v>972224</v>
      </c>
      <c r="B1168" t="s">
        <v>18533</v>
      </c>
      <c r="C1168" t="s">
        <v>5843</v>
      </c>
      <c r="D1168">
        <v>1760</v>
      </c>
      <c r="E1168" t="s">
        <v>248</v>
      </c>
      <c r="F1168" t="s">
        <v>10980</v>
      </c>
      <c r="G1168" t="s">
        <v>7571</v>
      </c>
    </row>
    <row r="1169" spans="1:7" x14ac:dyDescent="0.25">
      <c r="A1169">
        <v>972232</v>
      </c>
      <c r="B1169" t="s">
        <v>21737</v>
      </c>
      <c r="C1169" t="s">
        <v>5820</v>
      </c>
      <c r="D1169">
        <v>1080</v>
      </c>
      <c r="E1169" t="s">
        <v>146</v>
      </c>
      <c r="F1169" t="s">
        <v>21738</v>
      </c>
      <c r="G1169" t="s">
        <v>10366</v>
      </c>
    </row>
    <row r="1170" spans="1:7" x14ac:dyDescent="0.25">
      <c r="A1170">
        <v>972241</v>
      </c>
      <c r="B1170" t="s">
        <v>18534</v>
      </c>
      <c r="C1170" t="s">
        <v>5841</v>
      </c>
      <c r="D1170">
        <v>1602</v>
      </c>
      <c r="E1170" t="s">
        <v>2106</v>
      </c>
      <c r="F1170" t="s">
        <v>18535</v>
      </c>
      <c r="G1170" t="s">
        <v>7571</v>
      </c>
    </row>
    <row r="1171" spans="1:7" x14ac:dyDescent="0.25">
      <c r="A1171">
        <v>972257</v>
      </c>
      <c r="B1171" t="s">
        <v>18536</v>
      </c>
      <c r="C1171" t="s">
        <v>10990</v>
      </c>
      <c r="D1171">
        <v>2018</v>
      </c>
      <c r="E1171" t="s">
        <v>534</v>
      </c>
      <c r="F1171" t="s">
        <v>5859</v>
      </c>
      <c r="G1171" t="s">
        <v>10375</v>
      </c>
    </row>
    <row r="1172" spans="1:7" x14ac:dyDescent="0.25">
      <c r="A1172">
        <v>972265</v>
      </c>
      <c r="B1172" t="s">
        <v>18537</v>
      </c>
      <c r="C1172" t="s">
        <v>10992</v>
      </c>
      <c r="D1172">
        <v>2018</v>
      </c>
      <c r="E1172" t="s">
        <v>534</v>
      </c>
      <c r="F1172" t="s">
        <v>14277</v>
      </c>
      <c r="G1172" t="s">
        <v>18538</v>
      </c>
    </row>
    <row r="1173" spans="1:7" x14ac:dyDescent="0.25">
      <c r="A1173">
        <v>972273</v>
      </c>
      <c r="B1173" t="s">
        <v>21739</v>
      </c>
      <c r="C1173" t="s">
        <v>21740</v>
      </c>
      <c r="D1173">
        <v>2018</v>
      </c>
      <c r="E1173" t="s">
        <v>534</v>
      </c>
      <c r="F1173" t="s">
        <v>7571</v>
      </c>
      <c r="G1173" t="s">
        <v>7571</v>
      </c>
    </row>
    <row r="1174" spans="1:7" x14ac:dyDescent="0.25">
      <c r="A1174">
        <v>972281</v>
      </c>
      <c r="B1174" t="s">
        <v>21741</v>
      </c>
      <c r="C1174" t="s">
        <v>8685</v>
      </c>
      <c r="D1174">
        <v>2900</v>
      </c>
      <c r="E1174" t="s">
        <v>385</v>
      </c>
      <c r="F1174" t="s">
        <v>7571</v>
      </c>
      <c r="G1174" t="s">
        <v>7571</v>
      </c>
    </row>
    <row r="1175" spans="1:7" x14ac:dyDescent="0.25">
      <c r="A1175">
        <v>972299</v>
      </c>
      <c r="B1175" t="s">
        <v>21742</v>
      </c>
      <c r="C1175" t="s">
        <v>17439</v>
      </c>
      <c r="D1175">
        <v>2930</v>
      </c>
      <c r="E1175" t="s">
        <v>207</v>
      </c>
      <c r="F1175" t="s">
        <v>5904</v>
      </c>
      <c r="G1175" t="s">
        <v>7571</v>
      </c>
    </row>
    <row r="1176" spans="1:7" x14ac:dyDescent="0.25">
      <c r="A1176">
        <v>972307</v>
      </c>
      <c r="B1176" t="s">
        <v>18539</v>
      </c>
      <c r="C1176" t="s">
        <v>5915</v>
      </c>
      <c r="D1176">
        <v>2242</v>
      </c>
      <c r="E1176" t="s">
        <v>5916</v>
      </c>
      <c r="F1176" t="s">
        <v>18540</v>
      </c>
      <c r="G1176" t="s">
        <v>14087</v>
      </c>
    </row>
    <row r="1177" spans="1:7" x14ac:dyDescent="0.25">
      <c r="A1177">
        <v>972315</v>
      </c>
      <c r="B1177" t="s">
        <v>18541</v>
      </c>
      <c r="C1177" t="s">
        <v>5919</v>
      </c>
      <c r="D1177">
        <v>2300</v>
      </c>
      <c r="E1177" t="s">
        <v>148</v>
      </c>
      <c r="F1177" t="s">
        <v>5925</v>
      </c>
      <c r="G1177" t="s">
        <v>7805</v>
      </c>
    </row>
    <row r="1178" spans="1:7" x14ac:dyDescent="0.25">
      <c r="A1178">
        <v>972323</v>
      </c>
      <c r="B1178" t="s">
        <v>18542</v>
      </c>
      <c r="C1178" t="s">
        <v>5929</v>
      </c>
      <c r="D1178">
        <v>2440</v>
      </c>
      <c r="E1178" t="s">
        <v>122</v>
      </c>
      <c r="F1178" t="s">
        <v>7571</v>
      </c>
      <c r="G1178" t="s">
        <v>7571</v>
      </c>
    </row>
    <row r="1179" spans="1:7" x14ac:dyDescent="0.25">
      <c r="A1179">
        <v>972331</v>
      </c>
      <c r="B1179" t="s">
        <v>21743</v>
      </c>
      <c r="C1179" t="s">
        <v>11014</v>
      </c>
      <c r="D1179">
        <v>2500</v>
      </c>
      <c r="E1179" t="s">
        <v>429</v>
      </c>
      <c r="F1179" t="s">
        <v>7571</v>
      </c>
      <c r="G1179" t="s">
        <v>7571</v>
      </c>
    </row>
    <row r="1180" spans="1:7" x14ac:dyDescent="0.25">
      <c r="A1180">
        <v>972356</v>
      </c>
      <c r="B1180" t="s">
        <v>18543</v>
      </c>
      <c r="C1180" t="s">
        <v>5937</v>
      </c>
      <c r="D1180">
        <v>2540</v>
      </c>
      <c r="E1180" t="s">
        <v>235</v>
      </c>
      <c r="F1180" t="s">
        <v>18544</v>
      </c>
      <c r="G1180" t="s">
        <v>7571</v>
      </c>
    </row>
    <row r="1181" spans="1:7" x14ac:dyDescent="0.25">
      <c r="A1181">
        <v>972364</v>
      </c>
      <c r="B1181" t="s">
        <v>21744</v>
      </c>
      <c r="C1181" t="s">
        <v>5942</v>
      </c>
      <c r="D1181">
        <v>2600</v>
      </c>
      <c r="E1181" t="s">
        <v>414</v>
      </c>
      <c r="F1181" t="s">
        <v>16416</v>
      </c>
      <c r="G1181" t="s">
        <v>21745</v>
      </c>
    </row>
    <row r="1182" spans="1:7" x14ac:dyDescent="0.25">
      <c r="A1182">
        <v>972398</v>
      </c>
      <c r="B1182" t="s">
        <v>18545</v>
      </c>
      <c r="C1182" t="s">
        <v>5965</v>
      </c>
      <c r="D1182">
        <v>3000</v>
      </c>
      <c r="E1182" t="s">
        <v>512</v>
      </c>
      <c r="F1182" t="s">
        <v>5966</v>
      </c>
      <c r="G1182" t="s">
        <v>7571</v>
      </c>
    </row>
    <row r="1183" spans="1:7" x14ac:dyDescent="0.25">
      <c r="A1183">
        <v>972406</v>
      </c>
      <c r="B1183" t="s">
        <v>18546</v>
      </c>
      <c r="C1183" t="s">
        <v>5968</v>
      </c>
      <c r="D1183">
        <v>3000</v>
      </c>
      <c r="E1183" t="s">
        <v>512</v>
      </c>
      <c r="F1183" t="s">
        <v>5969</v>
      </c>
      <c r="G1183" t="s">
        <v>7571</v>
      </c>
    </row>
    <row r="1184" spans="1:7" x14ac:dyDescent="0.25">
      <c r="A1184">
        <v>972414</v>
      </c>
      <c r="B1184" t="s">
        <v>18547</v>
      </c>
      <c r="C1184" t="s">
        <v>5971</v>
      </c>
      <c r="D1184">
        <v>3001</v>
      </c>
      <c r="E1184" t="s">
        <v>434</v>
      </c>
      <c r="F1184" t="s">
        <v>5972</v>
      </c>
      <c r="G1184" t="s">
        <v>10406</v>
      </c>
    </row>
    <row r="1185" spans="1:7" x14ac:dyDescent="0.25">
      <c r="A1185">
        <v>972422</v>
      </c>
      <c r="B1185" t="s">
        <v>18548</v>
      </c>
      <c r="C1185" t="s">
        <v>5978</v>
      </c>
      <c r="D1185">
        <v>3040</v>
      </c>
      <c r="E1185" t="s">
        <v>3500</v>
      </c>
      <c r="F1185" t="s">
        <v>5979</v>
      </c>
      <c r="G1185" t="s">
        <v>7571</v>
      </c>
    </row>
    <row r="1186" spans="1:7" x14ac:dyDescent="0.25">
      <c r="A1186">
        <v>972431</v>
      </c>
      <c r="B1186" t="s">
        <v>21746</v>
      </c>
      <c r="C1186" t="s">
        <v>5981</v>
      </c>
      <c r="D1186">
        <v>2220</v>
      </c>
      <c r="E1186" t="s">
        <v>1201</v>
      </c>
      <c r="F1186" t="s">
        <v>5982</v>
      </c>
      <c r="G1186" t="s">
        <v>10409</v>
      </c>
    </row>
    <row r="1187" spans="1:7" x14ac:dyDescent="0.25">
      <c r="A1187">
        <v>972448</v>
      </c>
      <c r="B1187" t="s">
        <v>21747</v>
      </c>
      <c r="C1187" t="s">
        <v>5984</v>
      </c>
      <c r="D1187">
        <v>3120</v>
      </c>
      <c r="E1187" t="s">
        <v>1205</v>
      </c>
      <c r="F1187" t="s">
        <v>5985</v>
      </c>
      <c r="G1187" t="s">
        <v>10410</v>
      </c>
    </row>
    <row r="1188" spans="1:7" x14ac:dyDescent="0.25">
      <c r="A1188">
        <v>972463</v>
      </c>
      <c r="B1188" t="s">
        <v>18549</v>
      </c>
      <c r="C1188" t="s">
        <v>5987</v>
      </c>
      <c r="D1188">
        <v>2260</v>
      </c>
      <c r="E1188" t="s">
        <v>36</v>
      </c>
      <c r="F1188" t="s">
        <v>5988</v>
      </c>
      <c r="G1188" t="s">
        <v>18550</v>
      </c>
    </row>
    <row r="1189" spans="1:7" x14ac:dyDescent="0.25">
      <c r="A1189">
        <v>972471</v>
      </c>
      <c r="B1189" t="s">
        <v>18551</v>
      </c>
      <c r="C1189" t="s">
        <v>5995</v>
      </c>
      <c r="D1189">
        <v>3294</v>
      </c>
      <c r="E1189" t="s">
        <v>5996</v>
      </c>
      <c r="F1189" t="s">
        <v>5997</v>
      </c>
      <c r="G1189" t="s">
        <v>7571</v>
      </c>
    </row>
    <row r="1190" spans="1:7" x14ac:dyDescent="0.25">
      <c r="A1190">
        <v>972489</v>
      </c>
      <c r="B1190" t="s">
        <v>18552</v>
      </c>
      <c r="C1190" t="s">
        <v>18553</v>
      </c>
      <c r="D1190">
        <v>3500</v>
      </c>
      <c r="E1190" t="s">
        <v>92</v>
      </c>
      <c r="F1190" t="s">
        <v>6011</v>
      </c>
      <c r="G1190" t="s">
        <v>7571</v>
      </c>
    </row>
    <row r="1191" spans="1:7" x14ac:dyDescent="0.25">
      <c r="A1191">
        <v>972497</v>
      </c>
      <c r="B1191" t="s">
        <v>18554</v>
      </c>
      <c r="C1191" t="s">
        <v>6016</v>
      </c>
      <c r="D1191">
        <v>3530</v>
      </c>
      <c r="E1191" t="s">
        <v>106</v>
      </c>
      <c r="F1191" t="s">
        <v>6017</v>
      </c>
      <c r="G1191" t="s">
        <v>10416</v>
      </c>
    </row>
    <row r="1192" spans="1:7" x14ac:dyDescent="0.25">
      <c r="A1192">
        <v>972505</v>
      </c>
      <c r="B1192" t="s">
        <v>18555</v>
      </c>
      <c r="C1192" t="s">
        <v>6025</v>
      </c>
      <c r="D1192">
        <v>3600</v>
      </c>
      <c r="E1192" t="s">
        <v>96</v>
      </c>
      <c r="F1192" t="s">
        <v>6026</v>
      </c>
      <c r="G1192" t="s">
        <v>10419</v>
      </c>
    </row>
    <row r="1193" spans="1:7" x14ac:dyDescent="0.25">
      <c r="A1193">
        <v>972513</v>
      </c>
      <c r="B1193" t="s">
        <v>18556</v>
      </c>
      <c r="C1193" t="s">
        <v>18557</v>
      </c>
      <c r="D1193">
        <v>3590</v>
      </c>
      <c r="E1193" t="s">
        <v>74</v>
      </c>
      <c r="F1193" t="s">
        <v>6029</v>
      </c>
      <c r="G1193" t="s">
        <v>18558</v>
      </c>
    </row>
    <row r="1194" spans="1:7" x14ac:dyDescent="0.25">
      <c r="A1194">
        <v>972547</v>
      </c>
      <c r="B1194" t="s">
        <v>21748</v>
      </c>
      <c r="C1194" t="s">
        <v>21749</v>
      </c>
      <c r="D1194">
        <v>9000</v>
      </c>
      <c r="E1194" t="s">
        <v>299</v>
      </c>
      <c r="F1194" t="s">
        <v>7571</v>
      </c>
      <c r="G1194" t="s">
        <v>7571</v>
      </c>
    </row>
    <row r="1195" spans="1:7" x14ac:dyDescent="0.25">
      <c r="A1195">
        <v>972571</v>
      </c>
      <c r="B1195" t="s">
        <v>18559</v>
      </c>
      <c r="C1195" t="s">
        <v>6069</v>
      </c>
      <c r="D1195">
        <v>8650</v>
      </c>
      <c r="E1195" t="s">
        <v>4407</v>
      </c>
      <c r="F1195" t="s">
        <v>6070</v>
      </c>
      <c r="G1195" t="s">
        <v>7981</v>
      </c>
    </row>
    <row r="1196" spans="1:7" x14ac:dyDescent="0.25">
      <c r="A1196">
        <v>972612</v>
      </c>
      <c r="B1196" t="s">
        <v>18560</v>
      </c>
      <c r="C1196" t="s">
        <v>17349</v>
      </c>
      <c r="D1196">
        <v>8670</v>
      </c>
      <c r="E1196" t="s">
        <v>4617</v>
      </c>
      <c r="F1196" t="s">
        <v>6106</v>
      </c>
      <c r="G1196" t="s">
        <v>18561</v>
      </c>
    </row>
    <row r="1197" spans="1:7" x14ac:dyDescent="0.25">
      <c r="A1197">
        <v>972638</v>
      </c>
      <c r="B1197" t="s">
        <v>21750</v>
      </c>
      <c r="C1197" t="s">
        <v>21751</v>
      </c>
      <c r="D1197">
        <v>8500</v>
      </c>
      <c r="E1197" t="s">
        <v>276</v>
      </c>
      <c r="F1197" t="s">
        <v>7571</v>
      </c>
      <c r="G1197" t="s">
        <v>7571</v>
      </c>
    </row>
    <row r="1198" spans="1:7" x14ac:dyDescent="0.25">
      <c r="A1198">
        <v>972646</v>
      </c>
      <c r="B1198" t="s">
        <v>18562</v>
      </c>
      <c r="C1198" t="s">
        <v>6110</v>
      </c>
      <c r="D1198">
        <v>8500</v>
      </c>
      <c r="E1198" t="s">
        <v>276</v>
      </c>
      <c r="F1198" t="s">
        <v>6111</v>
      </c>
      <c r="G1198" t="s">
        <v>7571</v>
      </c>
    </row>
    <row r="1199" spans="1:7" x14ac:dyDescent="0.25">
      <c r="A1199">
        <v>972661</v>
      </c>
      <c r="B1199" t="s">
        <v>21752</v>
      </c>
      <c r="C1199" t="s">
        <v>21753</v>
      </c>
      <c r="D1199">
        <v>8800</v>
      </c>
      <c r="E1199" t="s">
        <v>266</v>
      </c>
      <c r="F1199" t="s">
        <v>21754</v>
      </c>
      <c r="G1199" t="s">
        <v>21755</v>
      </c>
    </row>
    <row r="1200" spans="1:7" x14ac:dyDescent="0.25">
      <c r="A1200">
        <v>972679</v>
      </c>
      <c r="B1200" t="s">
        <v>18563</v>
      </c>
      <c r="C1200" t="s">
        <v>8638</v>
      </c>
      <c r="D1200">
        <v>8830</v>
      </c>
      <c r="E1200" t="s">
        <v>6143</v>
      </c>
      <c r="F1200" t="s">
        <v>18564</v>
      </c>
      <c r="G1200" t="s">
        <v>18565</v>
      </c>
    </row>
    <row r="1201" spans="1:7" x14ac:dyDescent="0.25">
      <c r="A1201">
        <v>972687</v>
      </c>
      <c r="B1201" t="s">
        <v>21756</v>
      </c>
      <c r="C1201" t="s">
        <v>6145</v>
      </c>
      <c r="D1201">
        <v>8700</v>
      </c>
      <c r="E1201" t="s">
        <v>1513</v>
      </c>
      <c r="F1201" t="s">
        <v>6146</v>
      </c>
      <c r="G1201" t="s">
        <v>10445</v>
      </c>
    </row>
    <row r="1202" spans="1:7" x14ac:dyDescent="0.25">
      <c r="A1202">
        <v>972695</v>
      </c>
      <c r="B1202" t="s">
        <v>18566</v>
      </c>
      <c r="C1202" t="s">
        <v>6940</v>
      </c>
      <c r="D1202">
        <v>9031</v>
      </c>
      <c r="E1202" t="s">
        <v>1693</v>
      </c>
      <c r="F1202" t="s">
        <v>18567</v>
      </c>
      <c r="G1202" t="s">
        <v>7571</v>
      </c>
    </row>
    <row r="1203" spans="1:7" x14ac:dyDescent="0.25">
      <c r="A1203">
        <v>972729</v>
      </c>
      <c r="B1203" t="s">
        <v>21757</v>
      </c>
      <c r="C1203" t="s">
        <v>6200</v>
      </c>
      <c r="D1203">
        <v>9300</v>
      </c>
      <c r="E1203" t="s">
        <v>639</v>
      </c>
      <c r="F1203" t="s">
        <v>8142</v>
      </c>
      <c r="G1203" t="s">
        <v>21758</v>
      </c>
    </row>
    <row r="1204" spans="1:7" x14ac:dyDescent="0.25">
      <c r="A1204">
        <v>972737</v>
      </c>
      <c r="B1204" t="s">
        <v>21759</v>
      </c>
      <c r="C1204" t="s">
        <v>6203</v>
      </c>
      <c r="D1204">
        <v>9300</v>
      </c>
      <c r="E1204" t="s">
        <v>639</v>
      </c>
      <c r="F1204" t="s">
        <v>6204</v>
      </c>
      <c r="G1204" t="s">
        <v>21760</v>
      </c>
    </row>
    <row r="1205" spans="1:7" x14ac:dyDescent="0.25">
      <c r="A1205">
        <v>972745</v>
      </c>
      <c r="B1205" t="s">
        <v>18568</v>
      </c>
      <c r="C1205" t="s">
        <v>6208</v>
      </c>
      <c r="D1205">
        <v>9255</v>
      </c>
      <c r="E1205" t="s">
        <v>1612</v>
      </c>
      <c r="F1205" t="s">
        <v>6209</v>
      </c>
      <c r="G1205" t="s">
        <v>7571</v>
      </c>
    </row>
    <row r="1206" spans="1:7" x14ac:dyDescent="0.25">
      <c r="A1206">
        <v>972786</v>
      </c>
      <c r="B1206" t="s">
        <v>21761</v>
      </c>
      <c r="C1206" t="s">
        <v>8548</v>
      </c>
      <c r="D1206">
        <v>9810</v>
      </c>
      <c r="E1206" t="s">
        <v>5654</v>
      </c>
      <c r="F1206" t="s">
        <v>7571</v>
      </c>
      <c r="G1206" t="s">
        <v>7571</v>
      </c>
    </row>
    <row r="1207" spans="1:7" x14ac:dyDescent="0.25">
      <c r="A1207">
        <v>972794</v>
      </c>
      <c r="B1207" t="s">
        <v>18569</v>
      </c>
      <c r="C1207" t="s">
        <v>6226</v>
      </c>
      <c r="D1207">
        <v>9800</v>
      </c>
      <c r="E1207" t="s">
        <v>41</v>
      </c>
      <c r="F1207" t="s">
        <v>6227</v>
      </c>
      <c r="G1207" t="s">
        <v>18570</v>
      </c>
    </row>
    <row r="1208" spans="1:7" x14ac:dyDescent="0.25">
      <c r="A1208">
        <v>972802</v>
      </c>
      <c r="B1208" t="s">
        <v>18571</v>
      </c>
      <c r="C1208" t="s">
        <v>6229</v>
      </c>
      <c r="D1208">
        <v>9800</v>
      </c>
      <c r="E1208" t="s">
        <v>41</v>
      </c>
      <c r="F1208" t="s">
        <v>6230</v>
      </c>
      <c r="G1208" t="s">
        <v>10470</v>
      </c>
    </row>
    <row r="1209" spans="1:7" x14ac:dyDescent="0.25">
      <c r="A1209">
        <v>972811</v>
      </c>
      <c r="B1209" t="s">
        <v>18572</v>
      </c>
      <c r="C1209" t="s">
        <v>8782</v>
      </c>
      <c r="D1209">
        <v>9920</v>
      </c>
      <c r="E1209" t="s">
        <v>853</v>
      </c>
      <c r="F1209" t="s">
        <v>6236</v>
      </c>
      <c r="G1209" t="s">
        <v>18573</v>
      </c>
    </row>
    <row r="1210" spans="1:7" x14ac:dyDescent="0.25">
      <c r="A1210">
        <v>972836</v>
      </c>
      <c r="B1210" t="s">
        <v>18574</v>
      </c>
      <c r="C1210" t="s">
        <v>8661</v>
      </c>
      <c r="D1210">
        <v>9850</v>
      </c>
      <c r="E1210" t="s">
        <v>5732</v>
      </c>
      <c r="F1210" t="s">
        <v>8032</v>
      </c>
      <c r="G1210" t="s">
        <v>10471</v>
      </c>
    </row>
    <row r="1211" spans="1:7" x14ac:dyDescent="0.25">
      <c r="A1211">
        <v>972844</v>
      </c>
      <c r="B1211" t="s">
        <v>18575</v>
      </c>
      <c r="C1211" t="s">
        <v>6725</v>
      </c>
      <c r="D1211">
        <v>3600</v>
      </c>
      <c r="E1211" t="s">
        <v>96</v>
      </c>
      <c r="F1211" t="s">
        <v>6726</v>
      </c>
      <c r="G1211" t="s">
        <v>7571</v>
      </c>
    </row>
    <row r="1212" spans="1:7" x14ac:dyDescent="0.25">
      <c r="A1212">
        <v>972851</v>
      </c>
      <c r="B1212" t="s">
        <v>21762</v>
      </c>
      <c r="C1212" t="s">
        <v>21763</v>
      </c>
      <c r="D1212">
        <v>3530</v>
      </c>
      <c r="E1212" t="s">
        <v>106</v>
      </c>
      <c r="F1212" t="s">
        <v>7571</v>
      </c>
      <c r="G1212" t="s">
        <v>21764</v>
      </c>
    </row>
    <row r="1213" spans="1:7" x14ac:dyDescent="0.25">
      <c r="A1213">
        <v>972885</v>
      </c>
      <c r="B1213" t="s">
        <v>21765</v>
      </c>
      <c r="C1213" t="s">
        <v>12865</v>
      </c>
      <c r="D1213">
        <v>3950</v>
      </c>
      <c r="E1213" t="s">
        <v>108</v>
      </c>
      <c r="F1213" t="s">
        <v>7571</v>
      </c>
      <c r="G1213" t="s">
        <v>12867</v>
      </c>
    </row>
    <row r="1214" spans="1:7" x14ac:dyDescent="0.25">
      <c r="A1214">
        <v>972893</v>
      </c>
      <c r="B1214" t="s">
        <v>21766</v>
      </c>
      <c r="C1214" t="s">
        <v>8683</v>
      </c>
      <c r="D1214">
        <v>2018</v>
      </c>
      <c r="E1214" t="s">
        <v>534</v>
      </c>
      <c r="F1214" t="s">
        <v>8111</v>
      </c>
      <c r="G1214" t="s">
        <v>7571</v>
      </c>
    </row>
    <row r="1215" spans="1:7" x14ac:dyDescent="0.25">
      <c r="A1215">
        <v>972901</v>
      </c>
      <c r="B1215" t="s">
        <v>18576</v>
      </c>
      <c r="C1215" t="s">
        <v>5906</v>
      </c>
      <c r="D1215">
        <v>2990</v>
      </c>
      <c r="E1215" t="s">
        <v>237</v>
      </c>
      <c r="F1215" t="s">
        <v>5907</v>
      </c>
      <c r="G1215" t="s">
        <v>10389</v>
      </c>
    </row>
    <row r="1216" spans="1:7" x14ac:dyDescent="0.25">
      <c r="A1216">
        <v>972919</v>
      </c>
      <c r="B1216" t="s">
        <v>18577</v>
      </c>
      <c r="C1216" t="s">
        <v>5939</v>
      </c>
      <c r="D1216">
        <v>2570</v>
      </c>
      <c r="E1216" t="s">
        <v>135</v>
      </c>
      <c r="F1216" t="s">
        <v>5940</v>
      </c>
      <c r="G1216" t="s">
        <v>10396</v>
      </c>
    </row>
    <row r="1217" spans="1:7" x14ac:dyDescent="0.25">
      <c r="A1217">
        <v>972927</v>
      </c>
      <c r="B1217" t="s">
        <v>21767</v>
      </c>
      <c r="C1217" t="s">
        <v>6013</v>
      </c>
      <c r="D1217">
        <v>3550</v>
      </c>
      <c r="E1217" t="s">
        <v>1270</v>
      </c>
      <c r="F1217" t="s">
        <v>6014</v>
      </c>
      <c r="G1217" t="s">
        <v>10415</v>
      </c>
    </row>
    <row r="1218" spans="1:7" x14ac:dyDescent="0.25">
      <c r="A1218">
        <v>972935</v>
      </c>
      <c r="B1218" t="s">
        <v>18578</v>
      </c>
      <c r="C1218" t="s">
        <v>6022</v>
      </c>
      <c r="D1218">
        <v>3900</v>
      </c>
      <c r="E1218" t="s">
        <v>840</v>
      </c>
      <c r="F1218" t="s">
        <v>6023</v>
      </c>
      <c r="G1218" t="s">
        <v>7571</v>
      </c>
    </row>
    <row r="1219" spans="1:7" x14ac:dyDescent="0.25">
      <c r="A1219">
        <v>972968</v>
      </c>
      <c r="B1219" t="s">
        <v>21768</v>
      </c>
      <c r="C1219" t="s">
        <v>6060</v>
      </c>
      <c r="D1219">
        <v>3580</v>
      </c>
      <c r="E1219" t="s">
        <v>99</v>
      </c>
      <c r="F1219" t="s">
        <v>6061</v>
      </c>
      <c r="G1219" t="s">
        <v>7571</v>
      </c>
    </row>
    <row r="1220" spans="1:7" x14ac:dyDescent="0.25">
      <c r="A1220">
        <v>972976</v>
      </c>
      <c r="B1220" t="s">
        <v>21769</v>
      </c>
      <c r="C1220" t="s">
        <v>11065</v>
      </c>
      <c r="D1220">
        <v>3580</v>
      </c>
      <c r="E1220" t="s">
        <v>99</v>
      </c>
      <c r="F1220" t="s">
        <v>7571</v>
      </c>
      <c r="G1220" t="s">
        <v>7571</v>
      </c>
    </row>
    <row r="1221" spans="1:7" x14ac:dyDescent="0.25">
      <c r="A1221">
        <v>972992</v>
      </c>
      <c r="B1221" t="s">
        <v>21770</v>
      </c>
      <c r="C1221" t="s">
        <v>11084</v>
      </c>
      <c r="D1221">
        <v>8430</v>
      </c>
      <c r="E1221" t="s">
        <v>4594</v>
      </c>
      <c r="F1221" t="s">
        <v>11085</v>
      </c>
      <c r="G1221" t="s">
        <v>11086</v>
      </c>
    </row>
    <row r="1222" spans="1:7" x14ac:dyDescent="0.25">
      <c r="A1222">
        <v>973016</v>
      </c>
      <c r="B1222" t="s">
        <v>18579</v>
      </c>
      <c r="C1222" t="s">
        <v>6090</v>
      </c>
      <c r="D1222">
        <v>8680</v>
      </c>
      <c r="E1222" t="s">
        <v>212</v>
      </c>
      <c r="F1222" t="s">
        <v>6091</v>
      </c>
      <c r="G1222" t="s">
        <v>18580</v>
      </c>
    </row>
    <row r="1223" spans="1:7" x14ac:dyDescent="0.25">
      <c r="A1223">
        <v>973065</v>
      </c>
      <c r="B1223" t="s">
        <v>21771</v>
      </c>
      <c r="C1223" t="s">
        <v>8639</v>
      </c>
      <c r="D1223">
        <v>8970</v>
      </c>
      <c r="E1223" t="s">
        <v>278</v>
      </c>
      <c r="F1223" t="s">
        <v>7571</v>
      </c>
      <c r="G1223" t="s">
        <v>7571</v>
      </c>
    </row>
    <row r="1224" spans="1:7" x14ac:dyDescent="0.25">
      <c r="A1224">
        <v>973081</v>
      </c>
      <c r="B1224" t="s">
        <v>18581</v>
      </c>
      <c r="C1224" t="s">
        <v>6082</v>
      </c>
      <c r="D1224">
        <v>8200</v>
      </c>
      <c r="E1224" t="s">
        <v>302</v>
      </c>
      <c r="F1224" t="s">
        <v>6083</v>
      </c>
      <c r="G1224" t="s">
        <v>7983</v>
      </c>
    </row>
    <row r="1225" spans="1:7" x14ac:dyDescent="0.25">
      <c r="A1225">
        <v>973115</v>
      </c>
      <c r="B1225" t="s">
        <v>18582</v>
      </c>
      <c r="C1225" t="s">
        <v>6007</v>
      </c>
      <c r="D1225">
        <v>3500</v>
      </c>
      <c r="E1225" t="s">
        <v>92</v>
      </c>
      <c r="F1225" t="s">
        <v>6008</v>
      </c>
      <c r="G1225" t="s">
        <v>7571</v>
      </c>
    </row>
    <row r="1226" spans="1:7" x14ac:dyDescent="0.25">
      <c r="A1226">
        <v>973149</v>
      </c>
      <c r="B1226" t="s">
        <v>21772</v>
      </c>
      <c r="C1226" t="s">
        <v>11041</v>
      </c>
      <c r="D1226">
        <v>3990</v>
      </c>
      <c r="E1226" t="s">
        <v>3887</v>
      </c>
      <c r="F1226" t="s">
        <v>7571</v>
      </c>
      <c r="G1226" t="s">
        <v>7571</v>
      </c>
    </row>
    <row r="1227" spans="1:7" x14ac:dyDescent="0.25">
      <c r="A1227">
        <v>973181</v>
      </c>
      <c r="B1227" t="s">
        <v>21773</v>
      </c>
      <c r="C1227" t="s">
        <v>21774</v>
      </c>
      <c r="D1227">
        <v>9000</v>
      </c>
      <c r="E1227" t="s">
        <v>299</v>
      </c>
      <c r="F1227" t="s">
        <v>7571</v>
      </c>
      <c r="G1227" t="s">
        <v>7571</v>
      </c>
    </row>
    <row r="1228" spans="1:7" x14ac:dyDescent="0.25">
      <c r="A1228">
        <v>973231</v>
      </c>
      <c r="B1228" t="s">
        <v>21775</v>
      </c>
      <c r="C1228" t="s">
        <v>20690</v>
      </c>
      <c r="D1228">
        <v>3001</v>
      </c>
      <c r="E1228" t="s">
        <v>434</v>
      </c>
      <c r="F1228" t="s">
        <v>7571</v>
      </c>
      <c r="G1228" t="s">
        <v>7571</v>
      </c>
    </row>
    <row r="1229" spans="1:7" x14ac:dyDescent="0.25">
      <c r="A1229">
        <v>973289</v>
      </c>
      <c r="B1229" t="s">
        <v>18583</v>
      </c>
      <c r="C1229" t="s">
        <v>6019</v>
      </c>
      <c r="D1229">
        <v>3990</v>
      </c>
      <c r="E1229" t="s">
        <v>82</v>
      </c>
      <c r="F1229" t="s">
        <v>6020</v>
      </c>
      <c r="G1229" t="s">
        <v>18584</v>
      </c>
    </row>
    <row r="1230" spans="1:7" x14ac:dyDescent="0.25">
      <c r="A1230">
        <v>973313</v>
      </c>
      <c r="B1230" t="s">
        <v>21776</v>
      </c>
      <c r="C1230" t="s">
        <v>3173</v>
      </c>
      <c r="D1230">
        <v>2880</v>
      </c>
      <c r="E1230" t="s">
        <v>238</v>
      </c>
      <c r="F1230" t="s">
        <v>3174</v>
      </c>
      <c r="G1230" t="s">
        <v>21777</v>
      </c>
    </row>
    <row r="1231" spans="1:7" x14ac:dyDescent="0.25">
      <c r="A1231">
        <v>973354</v>
      </c>
      <c r="B1231" t="s">
        <v>21778</v>
      </c>
      <c r="C1231" t="s">
        <v>3350</v>
      </c>
      <c r="D1231">
        <v>2820</v>
      </c>
      <c r="E1231" t="s">
        <v>1169</v>
      </c>
      <c r="F1231" t="s">
        <v>3351</v>
      </c>
      <c r="G1231" t="s">
        <v>21779</v>
      </c>
    </row>
    <row r="1232" spans="1:7" x14ac:dyDescent="0.25">
      <c r="A1232">
        <v>973362</v>
      </c>
      <c r="B1232" t="s">
        <v>18585</v>
      </c>
      <c r="C1232" t="s">
        <v>6342</v>
      </c>
      <c r="D1232">
        <v>1860</v>
      </c>
      <c r="E1232" t="s">
        <v>2210</v>
      </c>
      <c r="F1232" t="s">
        <v>6343</v>
      </c>
      <c r="G1232" t="s">
        <v>10511</v>
      </c>
    </row>
    <row r="1233" spans="1:7" x14ac:dyDescent="0.25">
      <c r="A1233">
        <v>973412</v>
      </c>
      <c r="B1233" t="s">
        <v>21208</v>
      </c>
      <c r="C1233" t="s">
        <v>5483</v>
      </c>
      <c r="D1233">
        <v>9404</v>
      </c>
      <c r="E1233" t="s">
        <v>5484</v>
      </c>
      <c r="F1233" t="s">
        <v>5485</v>
      </c>
      <c r="G1233" t="s">
        <v>21780</v>
      </c>
    </row>
    <row r="1234" spans="1:7" x14ac:dyDescent="0.25">
      <c r="A1234">
        <v>973421</v>
      </c>
      <c r="B1234" t="s">
        <v>21781</v>
      </c>
      <c r="C1234" t="s">
        <v>5181</v>
      </c>
      <c r="D1234">
        <v>9185</v>
      </c>
      <c r="E1234" t="s">
        <v>1545</v>
      </c>
      <c r="F1234" t="s">
        <v>5182</v>
      </c>
      <c r="G1234" t="s">
        <v>8078</v>
      </c>
    </row>
    <row r="1235" spans="1:7" x14ac:dyDescent="0.25">
      <c r="A1235">
        <v>973438</v>
      </c>
      <c r="B1235" t="s">
        <v>21782</v>
      </c>
      <c r="C1235" t="s">
        <v>7437</v>
      </c>
      <c r="D1235">
        <v>3511</v>
      </c>
      <c r="E1235" t="s">
        <v>7438</v>
      </c>
      <c r="F1235" t="s">
        <v>7439</v>
      </c>
      <c r="G1235" t="s">
        <v>7571</v>
      </c>
    </row>
    <row r="1236" spans="1:7" x14ac:dyDescent="0.25">
      <c r="A1236">
        <v>973446</v>
      </c>
      <c r="B1236" t="s">
        <v>18586</v>
      </c>
      <c r="C1236" t="s">
        <v>3802</v>
      </c>
      <c r="D1236">
        <v>3510</v>
      </c>
      <c r="E1236" t="s">
        <v>3803</v>
      </c>
      <c r="F1236" t="s">
        <v>3804</v>
      </c>
      <c r="G1236" t="s">
        <v>9710</v>
      </c>
    </row>
    <row r="1237" spans="1:7" x14ac:dyDescent="0.25">
      <c r="A1237">
        <v>973495</v>
      </c>
      <c r="B1237" t="s">
        <v>21783</v>
      </c>
      <c r="C1237" t="s">
        <v>6258</v>
      </c>
      <c r="D1237">
        <v>3110</v>
      </c>
      <c r="E1237" t="s">
        <v>243</v>
      </c>
      <c r="F1237" t="s">
        <v>6259</v>
      </c>
      <c r="G1237" t="s">
        <v>10481</v>
      </c>
    </row>
    <row r="1238" spans="1:7" x14ac:dyDescent="0.25">
      <c r="A1238">
        <v>973511</v>
      </c>
      <c r="B1238" t="s">
        <v>21784</v>
      </c>
      <c r="C1238" t="s">
        <v>2242</v>
      </c>
      <c r="D1238">
        <v>3090</v>
      </c>
      <c r="E1238" t="s">
        <v>983</v>
      </c>
      <c r="F1238" t="s">
        <v>2243</v>
      </c>
      <c r="G1238" t="s">
        <v>9171</v>
      </c>
    </row>
    <row r="1239" spans="1:7" x14ac:dyDescent="0.25">
      <c r="A1239">
        <v>973537</v>
      </c>
      <c r="B1239" t="s">
        <v>21785</v>
      </c>
      <c r="C1239" t="s">
        <v>2081</v>
      </c>
      <c r="D1239">
        <v>1755</v>
      </c>
      <c r="E1239" t="s">
        <v>2082</v>
      </c>
      <c r="F1239" t="s">
        <v>2083</v>
      </c>
      <c r="G1239" t="s">
        <v>8314</v>
      </c>
    </row>
    <row r="1240" spans="1:7" x14ac:dyDescent="0.25">
      <c r="A1240">
        <v>973552</v>
      </c>
      <c r="B1240" t="s">
        <v>18587</v>
      </c>
      <c r="C1240" t="s">
        <v>3791</v>
      </c>
      <c r="D1240">
        <v>3500</v>
      </c>
      <c r="E1240" t="s">
        <v>92</v>
      </c>
      <c r="F1240" t="s">
        <v>3792</v>
      </c>
      <c r="G1240" t="s">
        <v>18588</v>
      </c>
    </row>
    <row r="1241" spans="1:7" x14ac:dyDescent="0.25">
      <c r="A1241">
        <v>973578</v>
      </c>
      <c r="B1241" t="s">
        <v>21786</v>
      </c>
      <c r="C1241" t="s">
        <v>6312</v>
      </c>
      <c r="D1241">
        <v>2300</v>
      </c>
      <c r="E1241" t="s">
        <v>148</v>
      </c>
      <c r="F1241" t="s">
        <v>21787</v>
      </c>
      <c r="G1241" t="s">
        <v>7571</v>
      </c>
    </row>
    <row r="1242" spans="1:7" x14ac:dyDescent="0.25">
      <c r="A1242">
        <v>973602</v>
      </c>
      <c r="B1242" t="s">
        <v>18589</v>
      </c>
      <c r="C1242" t="s">
        <v>4205</v>
      </c>
      <c r="D1242">
        <v>3870</v>
      </c>
      <c r="E1242" t="s">
        <v>1350</v>
      </c>
      <c r="F1242" t="s">
        <v>18590</v>
      </c>
      <c r="G1242" t="s">
        <v>18591</v>
      </c>
    </row>
    <row r="1243" spans="1:7" x14ac:dyDescent="0.25">
      <c r="A1243">
        <v>973628</v>
      </c>
      <c r="B1243" t="s">
        <v>21788</v>
      </c>
      <c r="C1243" t="s">
        <v>1168</v>
      </c>
      <c r="D1243">
        <v>2500</v>
      </c>
      <c r="E1243" t="s">
        <v>1113</v>
      </c>
      <c r="F1243" t="s">
        <v>3029</v>
      </c>
      <c r="G1243" t="s">
        <v>9451</v>
      </c>
    </row>
    <row r="1244" spans="1:7" x14ac:dyDescent="0.25">
      <c r="A1244">
        <v>973651</v>
      </c>
      <c r="B1244" t="s">
        <v>502</v>
      </c>
      <c r="C1244" t="s">
        <v>6940</v>
      </c>
      <c r="D1244">
        <v>3930</v>
      </c>
      <c r="E1244" t="s">
        <v>70</v>
      </c>
      <c r="F1244" t="s">
        <v>3905</v>
      </c>
      <c r="G1244" t="s">
        <v>18592</v>
      </c>
    </row>
    <row r="1245" spans="1:7" x14ac:dyDescent="0.25">
      <c r="A1245">
        <v>973669</v>
      </c>
      <c r="B1245" t="s">
        <v>18593</v>
      </c>
      <c r="C1245" t="s">
        <v>6031</v>
      </c>
      <c r="D1245">
        <v>3630</v>
      </c>
      <c r="E1245" t="s">
        <v>98</v>
      </c>
      <c r="F1245" t="s">
        <v>104</v>
      </c>
      <c r="G1245" t="s">
        <v>18594</v>
      </c>
    </row>
    <row r="1246" spans="1:7" x14ac:dyDescent="0.25">
      <c r="A1246">
        <v>973693</v>
      </c>
      <c r="B1246" t="s">
        <v>18595</v>
      </c>
      <c r="C1246" t="s">
        <v>2190</v>
      </c>
      <c r="D1246">
        <v>1853</v>
      </c>
      <c r="E1246" t="s">
        <v>2188</v>
      </c>
      <c r="F1246" t="s">
        <v>2191</v>
      </c>
      <c r="G1246" t="s">
        <v>7571</v>
      </c>
    </row>
    <row r="1247" spans="1:7" x14ac:dyDescent="0.25">
      <c r="A1247">
        <v>973701</v>
      </c>
      <c r="B1247" t="s">
        <v>18596</v>
      </c>
      <c r="C1247" t="s">
        <v>3485</v>
      </c>
      <c r="D1247">
        <v>3360</v>
      </c>
      <c r="E1247" t="s">
        <v>3482</v>
      </c>
      <c r="F1247" t="s">
        <v>3486</v>
      </c>
      <c r="G1247" t="s">
        <v>7571</v>
      </c>
    </row>
    <row r="1248" spans="1:7" x14ac:dyDescent="0.25">
      <c r="A1248">
        <v>973719</v>
      </c>
      <c r="B1248" t="s">
        <v>18597</v>
      </c>
      <c r="C1248" t="s">
        <v>18598</v>
      </c>
      <c r="D1248">
        <v>2223</v>
      </c>
      <c r="E1248" t="s">
        <v>435</v>
      </c>
      <c r="F1248" t="s">
        <v>18599</v>
      </c>
      <c r="G1248" t="s">
        <v>18600</v>
      </c>
    </row>
    <row r="1249" spans="1:7" x14ac:dyDescent="0.25">
      <c r="A1249">
        <v>973727</v>
      </c>
      <c r="B1249" t="s">
        <v>18601</v>
      </c>
      <c r="C1249" t="s">
        <v>2093</v>
      </c>
      <c r="D1249">
        <v>1730</v>
      </c>
      <c r="E1249" t="s">
        <v>954</v>
      </c>
      <c r="F1249" t="s">
        <v>7338</v>
      </c>
      <c r="G1249" t="s">
        <v>18602</v>
      </c>
    </row>
    <row r="1250" spans="1:7" x14ac:dyDescent="0.25">
      <c r="A1250">
        <v>973743</v>
      </c>
      <c r="B1250" t="s">
        <v>21789</v>
      </c>
      <c r="C1250" t="s">
        <v>4465</v>
      </c>
      <c r="D1250">
        <v>8460</v>
      </c>
      <c r="E1250" t="s">
        <v>1412</v>
      </c>
      <c r="F1250" t="s">
        <v>4466</v>
      </c>
      <c r="G1250" t="s">
        <v>21790</v>
      </c>
    </row>
    <row r="1251" spans="1:7" x14ac:dyDescent="0.25">
      <c r="A1251">
        <v>973768</v>
      </c>
      <c r="B1251" t="s">
        <v>21791</v>
      </c>
      <c r="C1251" t="s">
        <v>21792</v>
      </c>
      <c r="D1251">
        <v>3920</v>
      </c>
      <c r="E1251" t="s">
        <v>85</v>
      </c>
      <c r="F1251" t="s">
        <v>7571</v>
      </c>
      <c r="G1251" t="s">
        <v>7571</v>
      </c>
    </row>
    <row r="1252" spans="1:7" x14ac:dyDescent="0.25">
      <c r="A1252">
        <v>973776</v>
      </c>
      <c r="B1252" t="s">
        <v>18603</v>
      </c>
      <c r="C1252" t="s">
        <v>4014</v>
      </c>
      <c r="D1252">
        <v>3680</v>
      </c>
      <c r="E1252" t="s">
        <v>80</v>
      </c>
      <c r="F1252" t="s">
        <v>18604</v>
      </c>
      <c r="G1252" t="s">
        <v>18605</v>
      </c>
    </row>
    <row r="1253" spans="1:7" x14ac:dyDescent="0.25">
      <c r="A1253">
        <v>973784</v>
      </c>
      <c r="B1253" t="s">
        <v>18606</v>
      </c>
      <c r="C1253" t="s">
        <v>3818</v>
      </c>
      <c r="D1253">
        <v>3530</v>
      </c>
      <c r="E1253" t="s">
        <v>106</v>
      </c>
      <c r="F1253" t="s">
        <v>107</v>
      </c>
      <c r="G1253" t="s">
        <v>9715</v>
      </c>
    </row>
    <row r="1254" spans="1:7" x14ac:dyDescent="0.25">
      <c r="A1254">
        <v>973792</v>
      </c>
      <c r="B1254" t="s">
        <v>18607</v>
      </c>
      <c r="C1254" t="s">
        <v>18608</v>
      </c>
      <c r="D1254">
        <v>3570</v>
      </c>
      <c r="E1254" t="s">
        <v>551</v>
      </c>
      <c r="F1254" t="s">
        <v>18609</v>
      </c>
      <c r="G1254" t="s">
        <v>18610</v>
      </c>
    </row>
    <row r="1255" spans="1:7" x14ac:dyDescent="0.25">
      <c r="A1255">
        <v>973801</v>
      </c>
      <c r="B1255" t="s">
        <v>21793</v>
      </c>
      <c r="C1255" t="s">
        <v>4259</v>
      </c>
      <c r="D1255">
        <v>3560</v>
      </c>
      <c r="E1255" t="s">
        <v>102</v>
      </c>
      <c r="F1255" t="s">
        <v>4260</v>
      </c>
      <c r="G1255" t="s">
        <v>21794</v>
      </c>
    </row>
    <row r="1256" spans="1:7" x14ac:dyDescent="0.25">
      <c r="A1256">
        <v>973818</v>
      </c>
      <c r="B1256" t="s">
        <v>18611</v>
      </c>
      <c r="C1256" t="s">
        <v>18612</v>
      </c>
      <c r="D1256">
        <v>3665</v>
      </c>
      <c r="E1256" t="s">
        <v>612</v>
      </c>
      <c r="F1256" t="s">
        <v>18613</v>
      </c>
      <c r="G1256" t="s">
        <v>18614</v>
      </c>
    </row>
    <row r="1257" spans="1:7" x14ac:dyDescent="0.25">
      <c r="A1257">
        <v>973826</v>
      </c>
      <c r="B1257" t="s">
        <v>18615</v>
      </c>
      <c r="C1257" t="s">
        <v>4167</v>
      </c>
      <c r="D1257">
        <v>3800</v>
      </c>
      <c r="E1257" t="s">
        <v>4168</v>
      </c>
      <c r="F1257" t="s">
        <v>4169</v>
      </c>
      <c r="G1257" t="s">
        <v>9825</v>
      </c>
    </row>
    <row r="1258" spans="1:7" x14ac:dyDescent="0.25">
      <c r="A1258">
        <v>973842</v>
      </c>
      <c r="B1258" t="s">
        <v>18616</v>
      </c>
      <c r="C1258" t="s">
        <v>2467</v>
      </c>
      <c r="D1258">
        <v>2950</v>
      </c>
      <c r="E1258" t="s">
        <v>392</v>
      </c>
      <c r="F1258" t="s">
        <v>2468</v>
      </c>
      <c r="G1258" t="s">
        <v>18617</v>
      </c>
    </row>
    <row r="1259" spans="1:7" x14ac:dyDescent="0.25">
      <c r="A1259">
        <v>973867</v>
      </c>
      <c r="B1259" t="s">
        <v>21795</v>
      </c>
      <c r="C1259" t="s">
        <v>21796</v>
      </c>
      <c r="D1259">
        <v>3001</v>
      </c>
      <c r="E1259" t="s">
        <v>434</v>
      </c>
      <c r="F1259" t="s">
        <v>18066</v>
      </c>
      <c r="G1259" t="s">
        <v>21797</v>
      </c>
    </row>
    <row r="1260" spans="1:7" x14ac:dyDescent="0.25">
      <c r="A1260">
        <v>973891</v>
      </c>
      <c r="B1260" t="s">
        <v>218</v>
      </c>
      <c r="C1260" t="s">
        <v>6351</v>
      </c>
      <c r="D1260">
        <v>3000</v>
      </c>
      <c r="E1260" t="s">
        <v>512</v>
      </c>
      <c r="F1260" t="s">
        <v>6352</v>
      </c>
      <c r="G1260" t="s">
        <v>10513</v>
      </c>
    </row>
    <row r="1261" spans="1:7" x14ac:dyDescent="0.25">
      <c r="A1261">
        <v>973909</v>
      </c>
      <c r="B1261" t="s">
        <v>18618</v>
      </c>
      <c r="C1261" t="s">
        <v>3631</v>
      </c>
      <c r="D1261">
        <v>3390</v>
      </c>
      <c r="E1261" t="s">
        <v>1220</v>
      </c>
      <c r="F1261" t="s">
        <v>7571</v>
      </c>
      <c r="G1261" t="s">
        <v>7571</v>
      </c>
    </row>
    <row r="1262" spans="1:7" x14ac:dyDescent="0.25">
      <c r="A1262">
        <v>973941</v>
      </c>
      <c r="B1262" t="s">
        <v>18619</v>
      </c>
      <c r="C1262" t="s">
        <v>6250</v>
      </c>
      <c r="D1262">
        <v>9000</v>
      </c>
      <c r="E1262" t="s">
        <v>299</v>
      </c>
      <c r="F1262" t="s">
        <v>7571</v>
      </c>
      <c r="G1262" t="s">
        <v>7571</v>
      </c>
    </row>
    <row r="1263" spans="1:7" x14ac:dyDescent="0.25">
      <c r="A1263">
        <v>973958</v>
      </c>
      <c r="B1263" t="s">
        <v>18620</v>
      </c>
      <c r="C1263" t="s">
        <v>5737</v>
      </c>
      <c r="D1263">
        <v>9870</v>
      </c>
      <c r="E1263" t="s">
        <v>5686</v>
      </c>
      <c r="F1263" t="s">
        <v>324</v>
      </c>
      <c r="G1263" t="s">
        <v>8412</v>
      </c>
    </row>
    <row r="1264" spans="1:7" x14ac:dyDescent="0.25">
      <c r="A1264">
        <v>973966</v>
      </c>
      <c r="B1264" t="s">
        <v>18621</v>
      </c>
      <c r="C1264" t="s">
        <v>5257</v>
      </c>
      <c r="D1264">
        <v>9240</v>
      </c>
      <c r="E1264" t="s">
        <v>138</v>
      </c>
      <c r="F1264" t="s">
        <v>5258</v>
      </c>
      <c r="G1264" t="s">
        <v>18622</v>
      </c>
    </row>
    <row r="1265" spans="1:7" x14ac:dyDescent="0.25">
      <c r="A1265">
        <v>973974</v>
      </c>
      <c r="B1265" t="s">
        <v>18623</v>
      </c>
      <c r="C1265" t="s">
        <v>5496</v>
      </c>
      <c r="D1265">
        <v>9320</v>
      </c>
      <c r="E1265" t="s">
        <v>174</v>
      </c>
      <c r="F1265" t="s">
        <v>18624</v>
      </c>
      <c r="G1265" t="s">
        <v>18625</v>
      </c>
    </row>
    <row r="1266" spans="1:7" x14ac:dyDescent="0.25">
      <c r="A1266">
        <v>973991</v>
      </c>
      <c r="B1266" t="s">
        <v>18626</v>
      </c>
      <c r="C1266" t="s">
        <v>5596</v>
      </c>
      <c r="D1266">
        <v>9667</v>
      </c>
      <c r="E1266" t="s">
        <v>18627</v>
      </c>
      <c r="F1266" t="s">
        <v>7571</v>
      </c>
      <c r="G1266" t="s">
        <v>7571</v>
      </c>
    </row>
    <row r="1267" spans="1:7" x14ac:dyDescent="0.25">
      <c r="A1267">
        <v>974031</v>
      </c>
      <c r="B1267" t="s">
        <v>18628</v>
      </c>
      <c r="C1267" t="s">
        <v>8605</v>
      </c>
      <c r="D1267">
        <v>8530</v>
      </c>
      <c r="E1267" t="s">
        <v>166</v>
      </c>
      <c r="F1267" t="s">
        <v>7878</v>
      </c>
      <c r="G1267" t="s">
        <v>18629</v>
      </c>
    </row>
    <row r="1268" spans="1:7" x14ac:dyDescent="0.25">
      <c r="A1268">
        <v>974048</v>
      </c>
      <c r="B1268" t="s">
        <v>18630</v>
      </c>
      <c r="C1268" t="s">
        <v>11767</v>
      </c>
      <c r="D1268">
        <v>8501</v>
      </c>
      <c r="E1268" t="s">
        <v>1491</v>
      </c>
      <c r="F1268" t="s">
        <v>18631</v>
      </c>
      <c r="G1268" t="s">
        <v>7571</v>
      </c>
    </row>
    <row r="1269" spans="1:7" x14ac:dyDescent="0.25">
      <c r="A1269">
        <v>974063</v>
      </c>
      <c r="B1269" t="s">
        <v>21798</v>
      </c>
      <c r="C1269" t="s">
        <v>21799</v>
      </c>
      <c r="D1269">
        <v>8800</v>
      </c>
      <c r="E1269" t="s">
        <v>1510</v>
      </c>
      <c r="F1269" t="s">
        <v>21800</v>
      </c>
      <c r="G1269" t="s">
        <v>7571</v>
      </c>
    </row>
    <row r="1270" spans="1:7" x14ac:dyDescent="0.25">
      <c r="A1270">
        <v>974071</v>
      </c>
      <c r="B1270" t="s">
        <v>18632</v>
      </c>
      <c r="C1270" t="s">
        <v>4360</v>
      </c>
      <c r="D1270">
        <v>8750</v>
      </c>
      <c r="E1270" t="s">
        <v>225</v>
      </c>
      <c r="F1270" t="s">
        <v>226</v>
      </c>
      <c r="G1270" t="s">
        <v>9891</v>
      </c>
    </row>
    <row r="1271" spans="1:7" x14ac:dyDescent="0.25">
      <c r="A1271">
        <v>974105</v>
      </c>
      <c r="B1271" t="s">
        <v>21801</v>
      </c>
      <c r="C1271" t="s">
        <v>3145</v>
      </c>
      <c r="D1271">
        <v>2830</v>
      </c>
      <c r="E1271" t="s">
        <v>3146</v>
      </c>
      <c r="F1271" t="s">
        <v>3147</v>
      </c>
      <c r="G1271" t="s">
        <v>21802</v>
      </c>
    </row>
    <row r="1272" spans="1:7" x14ac:dyDescent="0.25">
      <c r="A1272">
        <v>974113</v>
      </c>
      <c r="B1272" t="s">
        <v>21803</v>
      </c>
      <c r="C1272" t="s">
        <v>5432</v>
      </c>
      <c r="D1272">
        <v>9200</v>
      </c>
      <c r="E1272" t="s">
        <v>637</v>
      </c>
      <c r="F1272" t="s">
        <v>5434</v>
      </c>
      <c r="G1272" t="s">
        <v>21804</v>
      </c>
    </row>
    <row r="1273" spans="1:7" x14ac:dyDescent="0.25">
      <c r="A1273">
        <v>974121</v>
      </c>
      <c r="B1273" t="s">
        <v>21805</v>
      </c>
      <c r="C1273" t="s">
        <v>3437</v>
      </c>
      <c r="D1273">
        <v>3150</v>
      </c>
      <c r="E1273" t="s">
        <v>5</v>
      </c>
      <c r="F1273" t="s">
        <v>7571</v>
      </c>
      <c r="G1273" t="s">
        <v>21806</v>
      </c>
    </row>
    <row r="1274" spans="1:7" x14ac:dyDescent="0.25">
      <c r="A1274">
        <v>974162</v>
      </c>
      <c r="B1274" t="s">
        <v>21807</v>
      </c>
      <c r="C1274" t="s">
        <v>6334</v>
      </c>
      <c r="D1274">
        <v>2000</v>
      </c>
      <c r="E1274" t="s">
        <v>534</v>
      </c>
      <c r="F1274" t="s">
        <v>7571</v>
      </c>
      <c r="G1274" t="s">
        <v>7571</v>
      </c>
    </row>
    <row r="1275" spans="1:7" x14ac:dyDescent="0.25">
      <c r="A1275">
        <v>974171</v>
      </c>
      <c r="B1275" t="s">
        <v>21808</v>
      </c>
      <c r="C1275" t="s">
        <v>8541</v>
      </c>
      <c r="D1275">
        <v>2000</v>
      </c>
      <c r="E1275" t="s">
        <v>534</v>
      </c>
      <c r="F1275" t="s">
        <v>7571</v>
      </c>
      <c r="G1275" t="s">
        <v>21809</v>
      </c>
    </row>
    <row r="1276" spans="1:7" x14ac:dyDescent="0.25">
      <c r="A1276">
        <v>974238</v>
      </c>
      <c r="B1276" t="s">
        <v>21810</v>
      </c>
      <c r="C1276" t="s">
        <v>8558</v>
      </c>
      <c r="D1276">
        <v>2600</v>
      </c>
      <c r="E1276" t="s">
        <v>414</v>
      </c>
      <c r="F1276" t="s">
        <v>7708</v>
      </c>
      <c r="G1276" t="s">
        <v>7709</v>
      </c>
    </row>
    <row r="1277" spans="1:7" x14ac:dyDescent="0.25">
      <c r="A1277">
        <v>974261</v>
      </c>
      <c r="B1277" t="s">
        <v>18141</v>
      </c>
      <c r="C1277" t="s">
        <v>11400</v>
      </c>
      <c r="D1277">
        <v>2900</v>
      </c>
      <c r="E1277" t="s">
        <v>385</v>
      </c>
      <c r="F1277" t="s">
        <v>7571</v>
      </c>
      <c r="G1277" t="s">
        <v>21811</v>
      </c>
    </row>
    <row r="1278" spans="1:7" x14ac:dyDescent="0.25">
      <c r="A1278">
        <v>974287</v>
      </c>
      <c r="B1278" t="s">
        <v>21812</v>
      </c>
      <c r="C1278" t="s">
        <v>21813</v>
      </c>
      <c r="D1278">
        <v>3000</v>
      </c>
      <c r="E1278" t="s">
        <v>512</v>
      </c>
      <c r="F1278" t="s">
        <v>7571</v>
      </c>
      <c r="G1278" t="s">
        <v>7571</v>
      </c>
    </row>
    <row r="1279" spans="1:7" x14ac:dyDescent="0.25">
      <c r="A1279">
        <v>974295</v>
      </c>
      <c r="B1279" t="s">
        <v>21814</v>
      </c>
      <c r="C1279" t="s">
        <v>11580</v>
      </c>
      <c r="D1279">
        <v>3000</v>
      </c>
      <c r="E1279" t="s">
        <v>512</v>
      </c>
      <c r="F1279" t="s">
        <v>7571</v>
      </c>
      <c r="G1279" t="s">
        <v>21815</v>
      </c>
    </row>
    <row r="1280" spans="1:7" x14ac:dyDescent="0.25">
      <c r="A1280">
        <v>974311</v>
      </c>
      <c r="B1280" t="s">
        <v>21816</v>
      </c>
      <c r="C1280" t="s">
        <v>11537</v>
      </c>
      <c r="D1280">
        <v>3001</v>
      </c>
      <c r="E1280" t="s">
        <v>434</v>
      </c>
      <c r="F1280" t="s">
        <v>7571</v>
      </c>
      <c r="G1280" t="s">
        <v>7571</v>
      </c>
    </row>
    <row r="1281" spans="1:7" x14ac:dyDescent="0.25">
      <c r="A1281">
        <v>974337</v>
      </c>
      <c r="B1281" t="s">
        <v>21817</v>
      </c>
      <c r="C1281" t="s">
        <v>21818</v>
      </c>
      <c r="D1281">
        <v>9000</v>
      </c>
      <c r="E1281" t="s">
        <v>299</v>
      </c>
      <c r="F1281" t="s">
        <v>7571</v>
      </c>
      <c r="G1281" t="s">
        <v>7571</v>
      </c>
    </row>
    <row r="1282" spans="1:7" x14ac:dyDescent="0.25">
      <c r="A1282">
        <v>974345</v>
      </c>
      <c r="B1282" t="s">
        <v>21819</v>
      </c>
      <c r="C1282" t="s">
        <v>21820</v>
      </c>
      <c r="D1282">
        <v>3600</v>
      </c>
      <c r="E1282" t="s">
        <v>96</v>
      </c>
      <c r="F1282" t="s">
        <v>7571</v>
      </c>
      <c r="G1282" t="s">
        <v>7571</v>
      </c>
    </row>
    <row r="1283" spans="1:7" x14ac:dyDescent="0.25">
      <c r="A1283">
        <v>974352</v>
      </c>
      <c r="B1283" t="s">
        <v>21821</v>
      </c>
      <c r="C1283" t="s">
        <v>21822</v>
      </c>
      <c r="D1283">
        <v>3530</v>
      </c>
      <c r="E1283" t="s">
        <v>106</v>
      </c>
      <c r="F1283" t="s">
        <v>7571</v>
      </c>
      <c r="G1283" t="s">
        <v>7571</v>
      </c>
    </row>
    <row r="1284" spans="1:7" x14ac:dyDescent="0.25">
      <c r="A1284">
        <v>974386</v>
      </c>
      <c r="B1284" t="s">
        <v>21823</v>
      </c>
      <c r="C1284" t="s">
        <v>12850</v>
      </c>
      <c r="D1284">
        <v>3600</v>
      </c>
      <c r="E1284" t="s">
        <v>96</v>
      </c>
      <c r="F1284" t="s">
        <v>7571</v>
      </c>
      <c r="G1284" t="s">
        <v>7571</v>
      </c>
    </row>
    <row r="1285" spans="1:7" x14ac:dyDescent="0.25">
      <c r="A1285">
        <v>974402</v>
      </c>
      <c r="B1285" t="s">
        <v>22001</v>
      </c>
      <c r="C1285" t="s">
        <v>8770</v>
      </c>
      <c r="D1285">
        <v>3700</v>
      </c>
      <c r="E1285" t="s">
        <v>105</v>
      </c>
      <c r="F1285" t="s">
        <v>7571</v>
      </c>
      <c r="G1285" t="s">
        <v>13441</v>
      </c>
    </row>
    <row r="1286" spans="1:7" x14ac:dyDescent="0.25">
      <c r="A1286">
        <v>974444</v>
      </c>
      <c r="B1286" t="s">
        <v>21824</v>
      </c>
      <c r="C1286" t="s">
        <v>18373</v>
      </c>
      <c r="D1286">
        <v>9000</v>
      </c>
      <c r="E1286" t="s">
        <v>299</v>
      </c>
      <c r="F1286" t="s">
        <v>7571</v>
      </c>
      <c r="G1286" t="s">
        <v>21825</v>
      </c>
    </row>
    <row r="1287" spans="1:7" x14ac:dyDescent="0.25">
      <c r="A1287">
        <v>974451</v>
      </c>
      <c r="B1287" t="s">
        <v>21826</v>
      </c>
      <c r="C1287" t="s">
        <v>20530</v>
      </c>
      <c r="D1287">
        <v>8000</v>
      </c>
      <c r="E1287" t="s">
        <v>273</v>
      </c>
      <c r="F1287" t="s">
        <v>7571</v>
      </c>
      <c r="G1287" t="s">
        <v>7571</v>
      </c>
    </row>
    <row r="1288" spans="1:7" x14ac:dyDescent="0.25">
      <c r="A1288">
        <v>974469</v>
      </c>
      <c r="B1288" t="s">
        <v>21827</v>
      </c>
      <c r="C1288" t="s">
        <v>21828</v>
      </c>
      <c r="D1288">
        <v>8000</v>
      </c>
      <c r="E1288" t="s">
        <v>273</v>
      </c>
      <c r="F1288" t="s">
        <v>7571</v>
      </c>
      <c r="G1288" t="s">
        <v>7571</v>
      </c>
    </row>
    <row r="1289" spans="1:7" x14ac:dyDescent="0.25">
      <c r="A1289">
        <v>974477</v>
      </c>
      <c r="B1289" t="s">
        <v>21829</v>
      </c>
      <c r="C1289" t="s">
        <v>21830</v>
      </c>
      <c r="D1289">
        <v>8200</v>
      </c>
      <c r="E1289" t="s">
        <v>302</v>
      </c>
      <c r="F1289" t="s">
        <v>7571</v>
      </c>
      <c r="G1289" t="s">
        <v>13037</v>
      </c>
    </row>
    <row r="1290" spans="1:7" x14ac:dyDescent="0.25">
      <c r="A1290">
        <v>974485</v>
      </c>
      <c r="B1290" t="s">
        <v>21831</v>
      </c>
      <c r="C1290" t="s">
        <v>11767</v>
      </c>
      <c r="D1290">
        <v>8501</v>
      </c>
      <c r="E1290" t="s">
        <v>1491</v>
      </c>
      <c r="F1290" t="s">
        <v>7571</v>
      </c>
      <c r="G1290" t="s">
        <v>21832</v>
      </c>
    </row>
    <row r="1291" spans="1:7" x14ac:dyDescent="0.25">
      <c r="A1291">
        <v>974501</v>
      </c>
      <c r="B1291" t="s">
        <v>21833</v>
      </c>
      <c r="C1291" t="s">
        <v>20776</v>
      </c>
      <c r="D1291">
        <v>8500</v>
      </c>
      <c r="E1291" t="s">
        <v>276</v>
      </c>
      <c r="F1291" t="s">
        <v>7571</v>
      </c>
      <c r="G1291" t="s">
        <v>7571</v>
      </c>
    </row>
    <row r="1292" spans="1:7" x14ac:dyDescent="0.25">
      <c r="A1292">
        <v>974543</v>
      </c>
      <c r="B1292" t="s">
        <v>21834</v>
      </c>
      <c r="C1292" t="s">
        <v>21835</v>
      </c>
      <c r="D1292">
        <v>8500</v>
      </c>
      <c r="E1292" t="s">
        <v>276</v>
      </c>
      <c r="F1292" t="s">
        <v>7571</v>
      </c>
      <c r="G1292" t="s">
        <v>7571</v>
      </c>
    </row>
    <row r="1293" spans="1:7" x14ac:dyDescent="0.25">
      <c r="A1293">
        <v>974584</v>
      </c>
      <c r="B1293" t="s">
        <v>18633</v>
      </c>
      <c r="C1293" t="s">
        <v>11827</v>
      </c>
      <c r="D1293">
        <v>8610</v>
      </c>
      <c r="E1293" t="s">
        <v>4392</v>
      </c>
      <c r="F1293" t="s">
        <v>7571</v>
      </c>
      <c r="G1293" t="s">
        <v>7571</v>
      </c>
    </row>
    <row r="1294" spans="1:7" x14ac:dyDescent="0.25">
      <c r="A1294">
        <v>974601</v>
      </c>
      <c r="B1294" t="s">
        <v>21836</v>
      </c>
      <c r="C1294" t="s">
        <v>8663</v>
      </c>
      <c r="D1294">
        <v>8870</v>
      </c>
      <c r="E1294" t="s">
        <v>160</v>
      </c>
      <c r="F1294" t="s">
        <v>7571</v>
      </c>
      <c r="G1294" t="s">
        <v>21837</v>
      </c>
    </row>
    <row r="1295" spans="1:7" x14ac:dyDescent="0.25">
      <c r="A1295">
        <v>974667</v>
      </c>
      <c r="B1295" t="s">
        <v>21838</v>
      </c>
      <c r="C1295" t="s">
        <v>21839</v>
      </c>
      <c r="D1295">
        <v>9000</v>
      </c>
      <c r="E1295" t="s">
        <v>299</v>
      </c>
      <c r="F1295" t="s">
        <v>7571</v>
      </c>
      <c r="G1295" t="s">
        <v>7571</v>
      </c>
    </row>
    <row r="1296" spans="1:7" x14ac:dyDescent="0.25">
      <c r="A1296">
        <v>974675</v>
      </c>
      <c r="B1296" t="s">
        <v>21840</v>
      </c>
      <c r="C1296" t="s">
        <v>12017</v>
      </c>
      <c r="D1296">
        <v>9000</v>
      </c>
      <c r="E1296" t="s">
        <v>299</v>
      </c>
      <c r="F1296" t="s">
        <v>7571</v>
      </c>
      <c r="G1296" t="s">
        <v>12019</v>
      </c>
    </row>
    <row r="1297" spans="1:7" x14ac:dyDescent="0.25">
      <c r="A1297">
        <v>974683</v>
      </c>
      <c r="B1297" t="s">
        <v>21841</v>
      </c>
      <c r="C1297" t="s">
        <v>21842</v>
      </c>
      <c r="D1297">
        <v>9052</v>
      </c>
      <c r="E1297" t="s">
        <v>5640</v>
      </c>
      <c r="F1297" t="s">
        <v>7571</v>
      </c>
      <c r="G1297" t="s">
        <v>7571</v>
      </c>
    </row>
    <row r="1298" spans="1:7" x14ac:dyDescent="0.25">
      <c r="A1298">
        <v>974691</v>
      </c>
      <c r="B1298" t="s">
        <v>21843</v>
      </c>
      <c r="C1298" t="s">
        <v>6250</v>
      </c>
      <c r="D1298">
        <v>9000</v>
      </c>
      <c r="E1298" t="s">
        <v>299</v>
      </c>
      <c r="F1298" t="s">
        <v>7571</v>
      </c>
      <c r="G1298" t="s">
        <v>21844</v>
      </c>
    </row>
    <row r="1299" spans="1:7" x14ac:dyDescent="0.25">
      <c r="A1299">
        <v>974709</v>
      </c>
      <c r="B1299" t="s">
        <v>21845</v>
      </c>
      <c r="C1299" t="s">
        <v>13627</v>
      </c>
      <c r="D1299">
        <v>9000</v>
      </c>
      <c r="E1299" t="s">
        <v>299</v>
      </c>
      <c r="F1299" t="s">
        <v>7571</v>
      </c>
      <c r="G1299" t="s">
        <v>13629</v>
      </c>
    </row>
    <row r="1300" spans="1:7" x14ac:dyDescent="0.25">
      <c r="A1300">
        <v>974717</v>
      </c>
      <c r="B1300" t="s">
        <v>21846</v>
      </c>
      <c r="C1300" t="s">
        <v>12029</v>
      </c>
      <c r="D1300">
        <v>9030</v>
      </c>
      <c r="E1300" t="s">
        <v>1704</v>
      </c>
      <c r="F1300" t="s">
        <v>7571</v>
      </c>
      <c r="G1300" t="s">
        <v>12031</v>
      </c>
    </row>
    <row r="1301" spans="1:7" x14ac:dyDescent="0.25">
      <c r="A1301">
        <v>974741</v>
      </c>
      <c r="B1301" t="s">
        <v>21847</v>
      </c>
      <c r="C1301" t="s">
        <v>21848</v>
      </c>
      <c r="D1301">
        <v>9060</v>
      </c>
      <c r="E1301" t="s">
        <v>378</v>
      </c>
      <c r="F1301" t="s">
        <v>7571</v>
      </c>
      <c r="G1301" t="s">
        <v>7571</v>
      </c>
    </row>
    <row r="1302" spans="1:7" x14ac:dyDescent="0.25">
      <c r="A1302">
        <v>974791</v>
      </c>
      <c r="B1302" t="s">
        <v>21849</v>
      </c>
      <c r="C1302" t="s">
        <v>12159</v>
      </c>
      <c r="D1302">
        <v>9230</v>
      </c>
      <c r="E1302" t="s">
        <v>344</v>
      </c>
      <c r="F1302" t="s">
        <v>7571</v>
      </c>
      <c r="G1302" t="s">
        <v>12161</v>
      </c>
    </row>
    <row r="1303" spans="1:7" x14ac:dyDescent="0.25">
      <c r="A1303">
        <v>974816</v>
      </c>
      <c r="B1303" t="s">
        <v>18634</v>
      </c>
      <c r="C1303" t="s">
        <v>11971</v>
      </c>
      <c r="D1303">
        <v>9255</v>
      </c>
      <c r="E1303" t="s">
        <v>1612</v>
      </c>
      <c r="F1303" t="s">
        <v>18635</v>
      </c>
      <c r="G1303" t="s">
        <v>18636</v>
      </c>
    </row>
    <row r="1304" spans="1:7" x14ac:dyDescent="0.25">
      <c r="A1304">
        <v>974824</v>
      </c>
      <c r="B1304" t="s">
        <v>18637</v>
      </c>
      <c r="C1304" t="s">
        <v>18638</v>
      </c>
      <c r="D1304">
        <v>9300</v>
      </c>
      <c r="E1304" t="s">
        <v>639</v>
      </c>
      <c r="F1304" t="s">
        <v>18639</v>
      </c>
      <c r="G1304" t="s">
        <v>18640</v>
      </c>
    </row>
    <row r="1305" spans="1:7" x14ac:dyDescent="0.25">
      <c r="A1305">
        <v>974832</v>
      </c>
      <c r="B1305" t="s">
        <v>18641</v>
      </c>
      <c r="C1305" t="s">
        <v>8702</v>
      </c>
      <c r="D1305">
        <v>9470</v>
      </c>
      <c r="E1305" t="s">
        <v>509</v>
      </c>
      <c r="F1305" t="s">
        <v>8181</v>
      </c>
      <c r="G1305" t="s">
        <v>18642</v>
      </c>
    </row>
    <row r="1306" spans="1:7" x14ac:dyDescent="0.25">
      <c r="A1306">
        <v>974865</v>
      </c>
      <c r="B1306" t="s">
        <v>21850</v>
      </c>
      <c r="C1306" t="s">
        <v>21851</v>
      </c>
      <c r="D1306">
        <v>9700</v>
      </c>
      <c r="E1306" t="s">
        <v>335</v>
      </c>
      <c r="F1306" t="s">
        <v>7571</v>
      </c>
      <c r="G1306" t="s">
        <v>7571</v>
      </c>
    </row>
    <row r="1307" spans="1:7" x14ac:dyDescent="0.25">
      <c r="A1307">
        <v>974923</v>
      </c>
      <c r="B1307" t="s">
        <v>21852</v>
      </c>
      <c r="C1307" t="s">
        <v>6608</v>
      </c>
      <c r="D1307">
        <v>9930</v>
      </c>
      <c r="E1307" t="s">
        <v>853</v>
      </c>
      <c r="F1307" t="s">
        <v>7571</v>
      </c>
      <c r="G1307" t="s">
        <v>12845</v>
      </c>
    </row>
    <row r="1308" spans="1:7" x14ac:dyDescent="0.25">
      <c r="A1308">
        <v>974981</v>
      </c>
      <c r="B1308" t="s">
        <v>18643</v>
      </c>
      <c r="C1308" t="s">
        <v>3084</v>
      </c>
      <c r="D1308">
        <v>2610</v>
      </c>
      <c r="E1308" t="s">
        <v>221</v>
      </c>
      <c r="F1308" t="s">
        <v>18644</v>
      </c>
      <c r="G1308" t="s">
        <v>7855</v>
      </c>
    </row>
    <row r="1309" spans="1:7" x14ac:dyDescent="0.25">
      <c r="A1309">
        <v>974998</v>
      </c>
      <c r="B1309" t="s">
        <v>18645</v>
      </c>
      <c r="C1309" t="s">
        <v>18646</v>
      </c>
      <c r="D1309">
        <v>2610</v>
      </c>
      <c r="E1309" t="s">
        <v>221</v>
      </c>
      <c r="F1309" t="s">
        <v>18647</v>
      </c>
      <c r="G1309" t="s">
        <v>18648</v>
      </c>
    </row>
    <row r="1310" spans="1:7" x14ac:dyDescent="0.25">
      <c r="A1310">
        <v>975003</v>
      </c>
      <c r="B1310" t="s">
        <v>21853</v>
      </c>
      <c r="C1310" t="s">
        <v>2316</v>
      </c>
      <c r="D1310">
        <v>2000</v>
      </c>
      <c r="E1310" t="s">
        <v>534</v>
      </c>
      <c r="F1310" t="s">
        <v>15</v>
      </c>
      <c r="G1310" t="s">
        <v>13597</v>
      </c>
    </row>
    <row r="1311" spans="1:7" x14ac:dyDescent="0.25">
      <c r="A1311">
        <v>975011</v>
      </c>
      <c r="B1311" t="s">
        <v>21854</v>
      </c>
      <c r="C1311" t="s">
        <v>6268</v>
      </c>
      <c r="D1311">
        <v>9940</v>
      </c>
      <c r="E1311" t="s">
        <v>126</v>
      </c>
      <c r="F1311" t="s">
        <v>6269</v>
      </c>
      <c r="G1311" t="s">
        <v>21855</v>
      </c>
    </row>
    <row r="1312" spans="1:7" x14ac:dyDescent="0.25">
      <c r="A1312">
        <v>975052</v>
      </c>
      <c r="B1312" t="s">
        <v>21856</v>
      </c>
      <c r="C1312" t="s">
        <v>3318</v>
      </c>
      <c r="D1312">
        <v>2800</v>
      </c>
      <c r="E1312" t="s">
        <v>223</v>
      </c>
      <c r="F1312" t="s">
        <v>13240</v>
      </c>
      <c r="G1312" t="s">
        <v>21857</v>
      </c>
    </row>
    <row r="1313" spans="1:7" x14ac:dyDescent="0.25">
      <c r="A1313">
        <v>975061</v>
      </c>
      <c r="B1313" t="s">
        <v>18649</v>
      </c>
      <c r="C1313" t="s">
        <v>18650</v>
      </c>
      <c r="D1313">
        <v>8650</v>
      </c>
      <c r="E1313" t="s">
        <v>164</v>
      </c>
      <c r="F1313" t="s">
        <v>14339</v>
      </c>
      <c r="G1313" t="s">
        <v>14340</v>
      </c>
    </row>
    <row r="1314" spans="1:7" x14ac:dyDescent="0.25">
      <c r="A1314">
        <v>975102</v>
      </c>
      <c r="B1314" t="s">
        <v>21858</v>
      </c>
      <c r="C1314" t="s">
        <v>3471</v>
      </c>
      <c r="D1314">
        <v>3001</v>
      </c>
      <c r="E1314" t="s">
        <v>434</v>
      </c>
      <c r="F1314" t="s">
        <v>1847</v>
      </c>
      <c r="G1314" t="s">
        <v>9048</v>
      </c>
    </row>
    <row r="1315" spans="1:7" x14ac:dyDescent="0.25">
      <c r="A1315">
        <v>975128</v>
      </c>
      <c r="B1315" t="s">
        <v>21859</v>
      </c>
      <c r="C1315" t="s">
        <v>4383</v>
      </c>
      <c r="D1315">
        <v>8820</v>
      </c>
      <c r="E1315" t="s">
        <v>258</v>
      </c>
      <c r="F1315" t="s">
        <v>4384</v>
      </c>
      <c r="G1315" t="s">
        <v>21860</v>
      </c>
    </row>
    <row r="1316" spans="1:7" x14ac:dyDescent="0.25">
      <c r="A1316">
        <v>975136</v>
      </c>
      <c r="B1316" t="s">
        <v>21861</v>
      </c>
      <c r="C1316" t="s">
        <v>5481</v>
      </c>
      <c r="D1316">
        <v>8610</v>
      </c>
      <c r="E1316" t="s">
        <v>4392</v>
      </c>
      <c r="F1316" t="s">
        <v>21862</v>
      </c>
      <c r="G1316" t="s">
        <v>7571</v>
      </c>
    </row>
    <row r="1317" spans="1:7" x14ac:dyDescent="0.25">
      <c r="A1317">
        <v>975144</v>
      </c>
      <c r="B1317" t="s">
        <v>21863</v>
      </c>
      <c r="C1317" t="s">
        <v>3864</v>
      </c>
      <c r="D1317">
        <v>3550</v>
      </c>
      <c r="E1317" t="s">
        <v>217</v>
      </c>
      <c r="F1317" t="s">
        <v>3865</v>
      </c>
      <c r="G1317" t="s">
        <v>7571</v>
      </c>
    </row>
    <row r="1318" spans="1:7" x14ac:dyDescent="0.25">
      <c r="A1318">
        <v>975151</v>
      </c>
      <c r="B1318" t="s">
        <v>18651</v>
      </c>
      <c r="C1318" t="s">
        <v>5573</v>
      </c>
      <c r="D1318">
        <v>9630</v>
      </c>
      <c r="E1318" t="s">
        <v>1668</v>
      </c>
      <c r="F1318" t="s">
        <v>864</v>
      </c>
      <c r="G1318" t="s">
        <v>7571</v>
      </c>
    </row>
    <row r="1319" spans="1:7" x14ac:dyDescent="0.25">
      <c r="A1319">
        <v>975169</v>
      </c>
      <c r="B1319" t="s">
        <v>21864</v>
      </c>
      <c r="C1319" t="s">
        <v>21865</v>
      </c>
      <c r="D1319">
        <v>1674</v>
      </c>
      <c r="E1319" t="s">
        <v>144</v>
      </c>
      <c r="F1319" t="s">
        <v>145</v>
      </c>
      <c r="G1319" t="s">
        <v>7571</v>
      </c>
    </row>
    <row r="1320" spans="1:7" x14ac:dyDescent="0.25">
      <c r="A1320">
        <v>975185</v>
      </c>
      <c r="B1320" t="s">
        <v>3644</v>
      </c>
      <c r="C1320" t="s">
        <v>3645</v>
      </c>
      <c r="D1320">
        <v>3200</v>
      </c>
      <c r="E1320" t="s">
        <v>1224</v>
      </c>
      <c r="F1320" t="s">
        <v>3646</v>
      </c>
      <c r="G1320" t="s">
        <v>9657</v>
      </c>
    </row>
    <row r="1321" spans="1:7" x14ac:dyDescent="0.25">
      <c r="A1321">
        <v>975193</v>
      </c>
      <c r="B1321" t="s">
        <v>18652</v>
      </c>
      <c r="C1321" t="s">
        <v>5004</v>
      </c>
      <c r="D1321">
        <v>8900</v>
      </c>
      <c r="E1321" t="s">
        <v>320</v>
      </c>
      <c r="F1321" t="s">
        <v>18653</v>
      </c>
      <c r="G1321" t="s">
        <v>10102</v>
      </c>
    </row>
    <row r="1322" spans="1:7" x14ac:dyDescent="0.25">
      <c r="A1322">
        <v>975219</v>
      </c>
      <c r="B1322" t="s">
        <v>18654</v>
      </c>
      <c r="C1322" t="s">
        <v>12141</v>
      </c>
      <c r="D1322">
        <v>9100</v>
      </c>
      <c r="E1322" t="s">
        <v>326</v>
      </c>
      <c r="F1322" t="s">
        <v>12142</v>
      </c>
      <c r="G1322" t="s">
        <v>18655</v>
      </c>
    </row>
    <row r="1323" spans="1:7" x14ac:dyDescent="0.25">
      <c r="A1323">
        <v>975227</v>
      </c>
      <c r="B1323" t="s">
        <v>21866</v>
      </c>
      <c r="C1323" t="s">
        <v>21867</v>
      </c>
      <c r="D1323">
        <v>1000</v>
      </c>
      <c r="E1323" t="s">
        <v>890</v>
      </c>
      <c r="F1323" t="s">
        <v>7571</v>
      </c>
      <c r="G1323" t="s">
        <v>7571</v>
      </c>
    </row>
    <row r="1324" spans="1:7" x14ac:dyDescent="0.25">
      <c r="A1324">
        <v>975243</v>
      </c>
      <c r="B1324" t="s">
        <v>21868</v>
      </c>
      <c r="C1324" t="s">
        <v>21869</v>
      </c>
      <c r="D1324">
        <v>1853</v>
      </c>
      <c r="E1324" t="s">
        <v>2188</v>
      </c>
      <c r="F1324" t="s">
        <v>7571</v>
      </c>
      <c r="G1324" t="s">
        <v>7571</v>
      </c>
    </row>
    <row r="1325" spans="1:7" x14ac:dyDescent="0.25">
      <c r="A1325">
        <v>975276</v>
      </c>
      <c r="B1325" t="s">
        <v>21870</v>
      </c>
      <c r="C1325" t="s">
        <v>2101</v>
      </c>
      <c r="D1325">
        <v>1700</v>
      </c>
      <c r="E1325" t="s">
        <v>3</v>
      </c>
      <c r="F1325" t="s">
        <v>2102</v>
      </c>
      <c r="G1325" t="s">
        <v>7571</v>
      </c>
    </row>
    <row r="1326" spans="1:7" x14ac:dyDescent="0.25">
      <c r="A1326">
        <v>975292</v>
      </c>
      <c r="B1326" t="s">
        <v>18656</v>
      </c>
      <c r="C1326" t="s">
        <v>18657</v>
      </c>
      <c r="D1326">
        <v>8000</v>
      </c>
      <c r="E1326" t="s">
        <v>273</v>
      </c>
      <c r="F1326" t="s">
        <v>18658</v>
      </c>
      <c r="G1326" t="s">
        <v>22002</v>
      </c>
    </row>
    <row r="1327" spans="1:7" x14ac:dyDescent="0.25">
      <c r="A1327">
        <v>975318</v>
      </c>
      <c r="B1327" t="s">
        <v>18659</v>
      </c>
      <c r="C1327" t="s">
        <v>18660</v>
      </c>
      <c r="D1327">
        <v>8730</v>
      </c>
      <c r="E1327" t="s">
        <v>1388</v>
      </c>
      <c r="F1327" t="s">
        <v>7571</v>
      </c>
      <c r="G1327" t="s">
        <v>7571</v>
      </c>
    </row>
    <row r="1328" spans="1:7" x14ac:dyDescent="0.25">
      <c r="A1328">
        <v>975326</v>
      </c>
      <c r="B1328" t="s">
        <v>21871</v>
      </c>
      <c r="C1328" t="s">
        <v>21872</v>
      </c>
      <c r="D1328">
        <v>8750</v>
      </c>
      <c r="E1328" t="s">
        <v>225</v>
      </c>
      <c r="F1328" t="s">
        <v>21873</v>
      </c>
      <c r="G1328" t="s">
        <v>7571</v>
      </c>
    </row>
    <row r="1329" spans="1:7" x14ac:dyDescent="0.25">
      <c r="A1329">
        <v>975334</v>
      </c>
      <c r="B1329" t="s">
        <v>18661</v>
      </c>
      <c r="C1329" t="s">
        <v>18662</v>
      </c>
      <c r="D1329">
        <v>8810</v>
      </c>
      <c r="E1329" t="s">
        <v>398</v>
      </c>
      <c r="F1329" t="s">
        <v>18663</v>
      </c>
      <c r="G1329" t="s">
        <v>7571</v>
      </c>
    </row>
    <row r="1330" spans="1:7" x14ac:dyDescent="0.25">
      <c r="A1330">
        <v>975342</v>
      </c>
      <c r="B1330" t="s">
        <v>18664</v>
      </c>
      <c r="C1330" t="s">
        <v>18665</v>
      </c>
      <c r="D1330">
        <v>8610</v>
      </c>
      <c r="E1330" t="s">
        <v>4392</v>
      </c>
      <c r="F1330" t="s">
        <v>18666</v>
      </c>
      <c r="G1330" t="s">
        <v>7571</v>
      </c>
    </row>
    <row r="1331" spans="1:7" x14ac:dyDescent="0.25">
      <c r="A1331">
        <v>975359</v>
      </c>
      <c r="B1331" t="s">
        <v>18667</v>
      </c>
      <c r="C1331" t="s">
        <v>18668</v>
      </c>
      <c r="D1331">
        <v>8840</v>
      </c>
      <c r="E1331" t="s">
        <v>219</v>
      </c>
      <c r="F1331" t="s">
        <v>18669</v>
      </c>
      <c r="G1331" t="s">
        <v>7571</v>
      </c>
    </row>
    <row r="1332" spans="1:7" x14ac:dyDescent="0.25">
      <c r="A1332">
        <v>975367</v>
      </c>
      <c r="B1332" t="s">
        <v>18670</v>
      </c>
      <c r="C1332" t="s">
        <v>17522</v>
      </c>
      <c r="D1332">
        <v>8650</v>
      </c>
      <c r="E1332" t="s">
        <v>4411</v>
      </c>
      <c r="F1332" t="s">
        <v>18671</v>
      </c>
      <c r="G1332" t="s">
        <v>7571</v>
      </c>
    </row>
    <row r="1333" spans="1:7" x14ac:dyDescent="0.25">
      <c r="A1333">
        <v>975375</v>
      </c>
      <c r="B1333" t="s">
        <v>18672</v>
      </c>
      <c r="C1333" t="s">
        <v>18673</v>
      </c>
      <c r="D1333">
        <v>8600</v>
      </c>
      <c r="E1333" t="s">
        <v>843</v>
      </c>
      <c r="F1333" t="s">
        <v>18674</v>
      </c>
      <c r="G1333" t="s">
        <v>7571</v>
      </c>
    </row>
    <row r="1334" spans="1:7" x14ac:dyDescent="0.25">
      <c r="A1334">
        <v>975383</v>
      </c>
      <c r="B1334" t="s">
        <v>21874</v>
      </c>
      <c r="C1334" t="s">
        <v>21875</v>
      </c>
      <c r="D1334">
        <v>8647</v>
      </c>
      <c r="E1334" t="s">
        <v>21876</v>
      </c>
      <c r="F1334" t="s">
        <v>21877</v>
      </c>
      <c r="G1334" t="s">
        <v>7571</v>
      </c>
    </row>
    <row r="1335" spans="1:7" x14ac:dyDescent="0.25">
      <c r="A1335">
        <v>975391</v>
      </c>
      <c r="B1335" t="s">
        <v>18675</v>
      </c>
      <c r="C1335" t="s">
        <v>18676</v>
      </c>
      <c r="D1335">
        <v>8690</v>
      </c>
      <c r="E1335" t="s">
        <v>4429</v>
      </c>
      <c r="F1335" t="s">
        <v>4433</v>
      </c>
      <c r="G1335" t="s">
        <v>7571</v>
      </c>
    </row>
    <row r="1336" spans="1:7" x14ac:dyDescent="0.25">
      <c r="A1336">
        <v>975409</v>
      </c>
      <c r="B1336" t="s">
        <v>21878</v>
      </c>
      <c r="C1336" t="s">
        <v>21879</v>
      </c>
      <c r="D1336">
        <v>8210</v>
      </c>
      <c r="E1336" t="s">
        <v>849</v>
      </c>
      <c r="F1336" t="s">
        <v>21880</v>
      </c>
      <c r="G1336" t="s">
        <v>7571</v>
      </c>
    </row>
    <row r="1337" spans="1:7" x14ac:dyDescent="0.25">
      <c r="A1337">
        <v>975425</v>
      </c>
      <c r="B1337" t="s">
        <v>18677</v>
      </c>
      <c r="C1337" t="s">
        <v>18678</v>
      </c>
      <c r="D1337">
        <v>8470</v>
      </c>
      <c r="E1337" t="s">
        <v>1416</v>
      </c>
      <c r="F1337" t="s">
        <v>18679</v>
      </c>
      <c r="G1337" t="s">
        <v>7571</v>
      </c>
    </row>
    <row r="1338" spans="1:7" x14ac:dyDescent="0.25">
      <c r="A1338">
        <v>975433</v>
      </c>
      <c r="B1338" t="s">
        <v>18680</v>
      </c>
      <c r="C1338" t="s">
        <v>2865</v>
      </c>
      <c r="D1338">
        <v>8480</v>
      </c>
      <c r="E1338" t="s">
        <v>274</v>
      </c>
      <c r="F1338" t="s">
        <v>18681</v>
      </c>
      <c r="G1338" t="s">
        <v>18682</v>
      </c>
    </row>
    <row r="1339" spans="1:7" x14ac:dyDescent="0.25">
      <c r="A1339">
        <v>975441</v>
      </c>
      <c r="B1339" t="s">
        <v>18683</v>
      </c>
      <c r="C1339" t="s">
        <v>18684</v>
      </c>
      <c r="D1339">
        <v>8300</v>
      </c>
      <c r="E1339" t="s">
        <v>1421</v>
      </c>
      <c r="F1339" t="s">
        <v>18685</v>
      </c>
      <c r="G1339" t="s">
        <v>18686</v>
      </c>
    </row>
    <row r="1340" spans="1:7" x14ac:dyDescent="0.25">
      <c r="A1340">
        <v>975458</v>
      </c>
      <c r="B1340" t="s">
        <v>18687</v>
      </c>
      <c r="C1340" t="s">
        <v>18688</v>
      </c>
      <c r="D1340">
        <v>8340</v>
      </c>
      <c r="E1340" t="s">
        <v>4513</v>
      </c>
      <c r="F1340" t="s">
        <v>18689</v>
      </c>
      <c r="G1340" t="s">
        <v>9939</v>
      </c>
    </row>
    <row r="1341" spans="1:7" x14ac:dyDescent="0.25">
      <c r="A1341">
        <v>975466</v>
      </c>
      <c r="B1341" t="s">
        <v>21881</v>
      </c>
      <c r="C1341" t="s">
        <v>21882</v>
      </c>
      <c r="D1341">
        <v>8400</v>
      </c>
      <c r="E1341" t="s">
        <v>155</v>
      </c>
      <c r="F1341" t="s">
        <v>21883</v>
      </c>
      <c r="G1341" t="s">
        <v>21884</v>
      </c>
    </row>
    <row r="1342" spans="1:7" x14ac:dyDescent="0.25">
      <c r="A1342">
        <v>975474</v>
      </c>
      <c r="B1342" t="s">
        <v>18690</v>
      </c>
      <c r="C1342" t="s">
        <v>18691</v>
      </c>
      <c r="D1342">
        <v>8377</v>
      </c>
      <c r="E1342" t="s">
        <v>4587</v>
      </c>
      <c r="F1342" t="s">
        <v>18692</v>
      </c>
      <c r="G1342" t="s">
        <v>9961</v>
      </c>
    </row>
    <row r="1343" spans="1:7" x14ac:dyDescent="0.25">
      <c r="A1343">
        <v>975482</v>
      </c>
      <c r="B1343" t="s">
        <v>18693</v>
      </c>
      <c r="C1343" t="s">
        <v>18694</v>
      </c>
      <c r="D1343">
        <v>8420</v>
      </c>
      <c r="E1343" t="s">
        <v>16</v>
      </c>
      <c r="F1343" t="s">
        <v>18695</v>
      </c>
      <c r="G1343" t="s">
        <v>9960</v>
      </c>
    </row>
    <row r="1344" spans="1:7" x14ac:dyDescent="0.25">
      <c r="A1344">
        <v>975491</v>
      </c>
      <c r="B1344" t="s">
        <v>18696</v>
      </c>
      <c r="C1344" t="s">
        <v>18697</v>
      </c>
      <c r="D1344">
        <v>8430</v>
      </c>
      <c r="E1344" t="s">
        <v>4594</v>
      </c>
      <c r="F1344" t="s">
        <v>18698</v>
      </c>
      <c r="G1344" t="s">
        <v>18699</v>
      </c>
    </row>
    <row r="1345" spans="1:7" x14ac:dyDescent="0.25">
      <c r="A1345">
        <v>975508</v>
      </c>
      <c r="B1345" t="s">
        <v>18700</v>
      </c>
      <c r="C1345" t="s">
        <v>18701</v>
      </c>
      <c r="D1345">
        <v>8620</v>
      </c>
      <c r="E1345" t="s">
        <v>1446</v>
      </c>
      <c r="F1345" t="s">
        <v>18702</v>
      </c>
      <c r="G1345" t="s">
        <v>7571</v>
      </c>
    </row>
    <row r="1346" spans="1:7" x14ac:dyDescent="0.25">
      <c r="A1346">
        <v>975516</v>
      </c>
      <c r="B1346" t="s">
        <v>18703</v>
      </c>
      <c r="C1346" t="s">
        <v>18704</v>
      </c>
      <c r="D1346">
        <v>8670</v>
      </c>
      <c r="E1346" t="s">
        <v>210</v>
      </c>
      <c r="F1346" t="s">
        <v>18705</v>
      </c>
      <c r="G1346" t="s">
        <v>18706</v>
      </c>
    </row>
    <row r="1347" spans="1:7" x14ac:dyDescent="0.25">
      <c r="A1347">
        <v>975524</v>
      </c>
      <c r="B1347" t="s">
        <v>18707</v>
      </c>
      <c r="C1347" t="s">
        <v>18708</v>
      </c>
      <c r="D1347">
        <v>8660</v>
      </c>
      <c r="E1347" t="s">
        <v>1451</v>
      </c>
      <c r="F1347" t="s">
        <v>18709</v>
      </c>
      <c r="G1347" t="s">
        <v>9973</v>
      </c>
    </row>
    <row r="1348" spans="1:7" x14ac:dyDescent="0.25">
      <c r="A1348">
        <v>975532</v>
      </c>
      <c r="B1348" t="s">
        <v>21885</v>
      </c>
      <c r="C1348" t="s">
        <v>21886</v>
      </c>
      <c r="D1348">
        <v>8630</v>
      </c>
      <c r="E1348" t="s">
        <v>114</v>
      </c>
      <c r="F1348" t="s">
        <v>21887</v>
      </c>
      <c r="G1348" t="s">
        <v>7571</v>
      </c>
    </row>
    <row r="1349" spans="1:7" x14ac:dyDescent="0.25">
      <c r="A1349">
        <v>975541</v>
      </c>
      <c r="B1349" t="s">
        <v>18710</v>
      </c>
      <c r="C1349" t="s">
        <v>18711</v>
      </c>
      <c r="D1349">
        <v>8500</v>
      </c>
      <c r="E1349" t="s">
        <v>276</v>
      </c>
      <c r="F1349" t="s">
        <v>18712</v>
      </c>
      <c r="G1349" t="s">
        <v>7571</v>
      </c>
    </row>
    <row r="1350" spans="1:7" x14ac:dyDescent="0.25">
      <c r="A1350">
        <v>975557</v>
      </c>
      <c r="B1350" t="s">
        <v>18713</v>
      </c>
      <c r="C1350" t="s">
        <v>18714</v>
      </c>
      <c r="D1350">
        <v>8550</v>
      </c>
      <c r="E1350" t="s">
        <v>153</v>
      </c>
      <c r="F1350" t="s">
        <v>18715</v>
      </c>
      <c r="G1350" t="s">
        <v>18716</v>
      </c>
    </row>
    <row r="1351" spans="1:7" x14ac:dyDescent="0.25">
      <c r="A1351">
        <v>975565</v>
      </c>
      <c r="B1351" t="s">
        <v>18717</v>
      </c>
      <c r="C1351" t="s">
        <v>18718</v>
      </c>
      <c r="D1351">
        <v>8570</v>
      </c>
      <c r="E1351" t="s">
        <v>270</v>
      </c>
      <c r="F1351" t="s">
        <v>18719</v>
      </c>
      <c r="G1351" t="s">
        <v>7571</v>
      </c>
    </row>
    <row r="1352" spans="1:7" x14ac:dyDescent="0.25">
      <c r="A1352">
        <v>975581</v>
      </c>
      <c r="B1352" t="s">
        <v>18720</v>
      </c>
      <c r="C1352" t="s">
        <v>17861</v>
      </c>
      <c r="D1352">
        <v>8930</v>
      </c>
      <c r="E1352" t="s">
        <v>4725</v>
      </c>
      <c r="F1352" t="s">
        <v>18721</v>
      </c>
      <c r="G1352" t="s">
        <v>18722</v>
      </c>
    </row>
    <row r="1353" spans="1:7" x14ac:dyDescent="0.25">
      <c r="A1353">
        <v>975599</v>
      </c>
      <c r="B1353" t="s">
        <v>18723</v>
      </c>
      <c r="C1353" t="s">
        <v>18724</v>
      </c>
      <c r="D1353">
        <v>8560</v>
      </c>
      <c r="E1353" t="s">
        <v>209</v>
      </c>
      <c r="F1353" t="s">
        <v>18725</v>
      </c>
      <c r="G1353" t="s">
        <v>18726</v>
      </c>
    </row>
    <row r="1354" spans="1:7" x14ac:dyDescent="0.25">
      <c r="A1354">
        <v>975607</v>
      </c>
      <c r="B1354" t="s">
        <v>18727</v>
      </c>
      <c r="C1354" t="s">
        <v>18728</v>
      </c>
      <c r="D1354">
        <v>8980</v>
      </c>
      <c r="E1354" t="s">
        <v>111</v>
      </c>
      <c r="F1354" t="s">
        <v>18729</v>
      </c>
      <c r="G1354" t="s">
        <v>7571</v>
      </c>
    </row>
    <row r="1355" spans="1:7" x14ac:dyDescent="0.25">
      <c r="A1355">
        <v>975615</v>
      </c>
      <c r="B1355" t="s">
        <v>18730</v>
      </c>
      <c r="C1355" t="s">
        <v>18731</v>
      </c>
      <c r="D1355">
        <v>8890</v>
      </c>
      <c r="E1355" t="s">
        <v>4772</v>
      </c>
      <c r="F1355" t="s">
        <v>18732</v>
      </c>
      <c r="G1355" t="s">
        <v>18733</v>
      </c>
    </row>
    <row r="1356" spans="1:7" x14ac:dyDescent="0.25">
      <c r="A1356">
        <v>975623</v>
      </c>
      <c r="B1356" t="s">
        <v>21888</v>
      </c>
      <c r="C1356" t="s">
        <v>21889</v>
      </c>
      <c r="D1356">
        <v>8870</v>
      </c>
      <c r="E1356" t="s">
        <v>160</v>
      </c>
      <c r="F1356" t="s">
        <v>7571</v>
      </c>
      <c r="G1356" t="s">
        <v>7571</v>
      </c>
    </row>
    <row r="1357" spans="1:7" x14ac:dyDescent="0.25">
      <c r="A1357">
        <v>975631</v>
      </c>
      <c r="B1357" t="s">
        <v>18734</v>
      </c>
      <c r="C1357" t="s">
        <v>18735</v>
      </c>
      <c r="D1357">
        <v>8520</v>
      </c>
      <c r="E1357" t="s">
        <v>150</v>
      </c>
      <c r="F1357" t="s">
        <v>18736</v>
      </c>
      <c r="G1357" t="s">
        <v>7571</v>
      </c>
    </row>
    <row r="1358" spans="1:7" x14ac:dyDescent="0.25">
      <c r="A1358">
        <v>975649</v>
      </c>
      <c r="B1358" t="s">
        <v>18737</v>
      </c>
      <c r="C1358" t="s">
        <v>8774</v>
      </c>
      <c r="D1358">
        <v>8530</v>
      </c>
      <c r="E1358" t="s">
        <v>166</v>
      </c>
      <c r="F1358" t="s">
        <v>18738</v>
      </c>
      <c r="G1358" t="s">
        <v>7571</v>
      </c>
    </row>
    <row r="1359" spans="1:7" x14ac:dyDescent="0.25">
      <c r="A1359">
        <v>975656</v>
      </c>
      <c r="B1359" t="s">
        <v>18739</v>
      </c>
      <c r="C1359" t="s">
        <v>18740</v>
      </c>
      <c r="D1359">
        <v>8540</v>
      </c>
      <c r="E1359" t="s">
        <v>500</v>
      </c>
      <c r="F1359" t="s">
        <v>18741</v>
      </c>
      <c r="G1359" t="s">
        <v>7571</v>
      </c>
    </row>
    <row r="1360" spans="1:7" x14ac:dyDescent="0.25">
      <c r="A1360">
        <v>975664</v>
      </c>
      <c r="B1360" t="s">
        <v>18742</v>
      </c>
      <c r="C1360" t="s">
        <v>18743</v>
      </c>
      <c r="D1360">
        <v>8770</v>
      </c>
      <c r="E1360" t="s">
        <v>1500</v>
      </c>
      <c r="F1360" t="s">
        <v>18744</v>
      </c>
      <c r="G1360" t="s">
        <v>7571</v>
      </c>
    </row>
    <row r="1361" spans="1:7" x14ac:dyDescent="0.25">
      <c r="A1361">
        <v>975672</v>
      </c>
      <c r="B1361" t="s">
        <v>18745</v>
      </c>
      <c r="C1361" t="s">
        <v>17616</v>
      </c>
      <c r="D1361">
        <v>8790</v>
      </c>
      <c r="E1361" t="s">
        <v>268</v>
      </c>
      <c r="F1361" t="s">
        <v>18746</v>
      </c>
      <c r="G1361" t="s">
        <v>18747</v>
      </c>
    </row>
    <row r="1362" spans="1:7" x14ac:dyDescent="0.25">
      <c r="A1362">
        <v>975681</v>
      </c>
      <c r="B1362" t="s">
        <v>18748</v>
      </c>
      <c r="C1362" t="s">
        <v>8760</v>
      </c>
      <c r="D1362">
        <v>8800</v>
      </c>
      <c r="E1362" t="s">
        <v>266</v>
      </c>
      <c r="F1362" t="s">
        <v>18749</v>
      </c>
      <c r="G1362" t="s">
        <v>18750</v>
      </c>
    </row>
    <row r="1363" spans="1:7" x14ac:dyDescent="0.25">
      <c r="A1363">
        <v>975698</v>
      </c>
      <c r="B1363" t="s">
        <v>18751</v>
      </c>
      <c r="C1363" t="s">
        <v>18731</v>
      </c>
      <c r="D1363">
        <v>8830</v>
      </c>
      <c r="E1363" t="s">
        <v>4000</v>
      </c>
      <c r="F1363" t="s">
        <v>18752</v>
      </c>
      <c r="G1363" t="s">
        <v>10081</v>
      </c>
    </row>
    <row r="1364" spans="1:7" x14ac:dyDescent="0.25">
      <c r="A1364">
        <v>975706</v>
      </c>
      <c r="B1364" t="s">
        <v>18753</v>
      </c>
      <c r="C1364" t="s">
        <v>18754</v>
      </c>
      <c r="D1364">
        <v>8850</v>
      </c>
      <c r="E1364" t="s">
        <v>4951</v>
      </c>
      <c r="F1364" t="s">
        <v>18755</v>
      </c>
      <c r="G1364" t="s">
        <v>7571</v>
      </c>
    </row>
    <row r="1365" spans="1:7" x14ac:dyDescent="0.25">
      <c r="A1365">
        <v>975714</v>
      </c>
      <c r="B1365" t="s">
        <v>21890</v>
      </c>
      <c r="C1365" t="s">
        <v>17522</v>
      </c>
      <c r="D1365">
        <v>8740</v>
      </c>
      <c r="E1365" t="s">
        <v>4970</v>
      </c>
      <c r="F1365" t="s">
        <v>7571</v>
      </c>
      <c r="G1365" t="s">
        <v>7571</v>
      </c>
    </row>
    <row r="1366" spans="1:7" x14ac:dyDescent="0.25">
      <c r="A1366">
        <v>975722</v>
      </c>
      <c r="B1366" t="s">
        <v>21891</v>
      </c>
      <c r="C1366" t="s">
        <v>17323</v>
      </c>
      <c r="D1366">
        <v>8700</v>
      </c>
      <c r="E1366" t="s">
        <v>1513</v>
      </c>
      <c r="F1366" t="s">
        <v>7571</v>
      </c>
      <c r="G1366" t="s">
        <v>7571</v>
      </c>
    </row>
    <row r="1367" spans="1:7" x14ac:dyDescent="0.25">
      <c r="A1367">
        <v>975731</v>
      </c>
      <c r="B1367" t="s">
        <v>18756</v>
      </c>
      <c r="C1367" t="s">
        <v>2131</v>
      </c>
      <c r="D1367">
        <v>8720</v>
      </c>
      <c r="E1367" t="s">
        <v>4985</v>
      </c>
      <c r="F1367" t="s">
        <v>18757</v>
      </c>
      <c r="G1367" t="s">
        <v>7571</v>
      </c>
    </row>
    <row r="1368" spans="1:7" x14ac:dyDescent="0.25">
      <c r="A1368">
        <v>975748</v>
      </c>
      <c r="B1368" t="s">
        <v>21892</v>
      </c>
      <c r="C1368" t="s">
        <v>21893</v>
      </c>
      <c r="D1368">
        <v>8900</v>
      </c>
      <c r="E1368" t="s">
        <v>320</v>
      </c>
      <c r="F1368" t="s">
        <v>7571</v>
      </c>
      <c r="G1368" t="s">
        <v>7571</v>
      </c>
    </row>
    <row r="1369" spans="1:7" x14ac:dyDescent="0.25">
      <c r="A1369">
        <v>975755</v>
      </c>
      <c r="B1369" t="s">
        <v>18758</v>
      </c>
      <c r="C1369" t="s">
        <v>18759</v>
      </c>
      <c r="D1369">
        <v>8920</v>
      </c>
      <c r="E1369" t="s">
        <v>688</v>
      </c>
      <c r="F1369" t="s">
        <v>18760</v>
      </c>
      <c r="G1369" t="s">
        <v>18761</v>
      </c>
    </row>
    <row r="1370" spans="1:7" x14ac:dyDescent="0.25">
      <c r="A1370">
        <v>975771</v>
      </c>
      <c r="B1370" t="s">
        <v>18762</v>
      </c>
      <c r="C1370" t="s">
        <v>18763</v>
      </c>
      <c r="D1370">
        <v>8956</v>
      </c>
      <c r="E1370" t="s">
        <v>5031</v>
      </c>
      <c r="F1370" t="s">
        <v>18764</v>
      </c>
      <c r="G1370" t="s">
        <v>7571</v>
      </c>
    </row>
    <row r="1371" spans="1:7" x14ac:dyDescent="0.25">
      <c r="A1371">
        <v>975789</v>
      </c>
      <c r="B1371" t="s">
        <v>18765</v>
      </c>
      <c r="C1371" t="s">
        <v>18766</v>
      </c>
      <c r="D1371">
        <v>9000</v>
      </c>
      <c r="E1371" t="s">
        <v>299</v>
      </c>
      <c r="F1371" t="s">
        <v>18767</v>
      </c>
      <c r="G1371" t="s">
        <v>18768</v>
      </c>
    </row>
    <row r="1372" spans="1:7" x14ac:dyDescent="0.25">
      <c r="A1372">
        <v>975797</v>
      </c>
      <c r="B1372" t="s">
        <v>18769</v>
      </c>
      <c r="C1372" t="s">
        <v>18770</v>
      </c>
      <c r="D1372">
        <v>9940</v>
      </c>
      <c r="E1372" t="s">
        <v>126</v>
      </c>
      <c r="F1372" t="s">
        <v>18771</v>
      </c>
      <c r="G1372" t="s">
        <v>7571</v>
      </c>
    </row>
    <row r="1373" spans="1:7" x14ac:dyDescent="0.25">
      <c r="A1373">
        <v>975805</v>
      </c>
      <c r="B1373" t="s">
        <v>18772</v>
      </c>
      <c r="C1373" t="s">
        <v>18773</v>
      </c>
      <c r="D1373">
        <v>9060</v>
      </c>
      <c r="E1373" t="s">
        <v>378</v>
      </c>
      <c r="F1373" t="s">
        <v>18774</v>
      </c>
      <c r="G1373" t="s">
        <v>7571</v>
      </c>
    </row>
    <row r="1374" spans="1:7" x14ac:dyDescent="0.25">
      <c r="A1374">
        <v>975813</v>
      </c>
      <c r="B1374" t="s">
        <v>18775</v>
      </c>
      <c r="C1374" t="s">
        <v>18776</v>
      </c>
      <c r="D1374">
        <v>9180</v>
      </c>
      <c r="E1374" t="s">
        <v>5195</v>
      </c>
      <c r="F1374" t="s">
        <v>18777</v>
      </c>
      <c r="G1374" t="s">
        <v>7571</v>
      </c>
    </row>
    <row r="1375" spans="1:7" x14ac:dyDescent="0.25">
      <c r="A1375">
        <v>975821</v>
      </c>
      <c r="B1375" t="s">
        <v>18778</v>
      </c>
      <c r="C1375" t="s">
        <v>18779</v>
      </c>
      <c r="D1375">
        <v>9190</v>
      </c>
      <c r="E1375" t="s">
        <v>124</v>
      </c>
      <c r="F1375" t="s">
        <v>18780</v>
      </c>
      <c r="G1375" t="s">
        <v>7571</v>
      </c>
    </row>
    <row r="1376" spans="1:7" x14ac:dyDescent="0.25">
      <c r="A1376">
        <v>975839</v>
      </c>
      <c r="B1376" t="s">
        <v>18781</v>
      </c>
      <c r="C1376" t="s">
        <v>18782</v>
      </c>
      <c r="D1376">
        <v>9160</v>
      </c>
      <c r="E1376" t="s">
        <v>140</v>
      </c>
      <c r="F1376" t="s">
        <v>18783</v>
      </c>
      <c r="G1376" t="s">
        <v>7571</v>
      </c>
    </row>
    <row r="1377" spans="1:7" x14ac:dyDescent="0.25">
      <c r="A1377">
        <v>975847</v>
      </c>
      <c r="B1377" t="s">
        <v>18784</v>
      </c>
      <c r="C1377" t="s">
        <v>18785</v>
      </c>
      <c r="D1377">
        <v>9070</v>
      </c>
      <c r="E1377" t="s">
        <v>1575</v>
      </c>
      <c r="F1377" t="s">
        <v>18786</v>
      </c>
      <c r="G1377" t="s">
        <v>18787</v>
      </c>
    </row>
    <row r="1378" spans="1:7" x14ac:dyDescent="0.25">
      <c r="A1378">
        <v>975854</v>
      </c>
      <c r="B1378" t="s">
        <v>18788</v>
      </c>
      <c r="C1378" t="s">
        <v>18789</v>
      </c>
      <c r="D1378">
        <v>9080</v>
      </c>
      <c r="E1378" t="s">
        <v>380</v>
      </c>
      <c r="F1378" t="s">
        <v>18790</v>
      </c>
      <c r="G1378" t="s">
        <v>18791</v>
      </c>
    </row>
    <row r="1379" spans="1:7" x14ac:dyDescent="0.25">
      <c r="A1379">
        <v>975862</v>
      </c>
      <c r="B1379" t="s">
        <v>18792</v>
      </c>
      <c r="C1379" t="s">
        <v>18793</v>
      </c>
      <c r="D1379">
        <v>9240</v>
      </c>
      <c r="E1379" t="s">
        <v>138</v>
      </c>
      <c r="F1379" t="s">
        <v>18794</v>
      </c>
      <c r="G1379" t="s">
        <v>18795</v>
      </c>
    </row>
    <row r="1380" spans="1:7" x14ac:dyDescent="0.25">
      <c r="A1380">
        <v>975871</v>
      </c>
      <c r="B1380" t="s">
        <v>18796</v>
      </c>
      <c r="C1380" t="s">
        <v>18797</v>
      </c>
      <c r="D1380">
        <v>9220</v>
      </c>
      <c r="E1380" t="s">
        <v>362</v>
      </c>
      <c r="F1380" t="s">
        <v>18798</v>
      </c>
      <c r="G1380" t="s">
        <v>7571</v>
      </c>
    </row>
    <row r="1381" spans="1:7" x14ac:dyDescent="0.25">
      <c r="A1381">
        <v>975888</v>
      </c>
      <c r="B1381" t="s">
        <v>18799</v>
      </c>
      <c r="C1381" t="s">
        <v>18800</v>
      </c>
      <c r="D1381">
        <v>9250</v>
      </c>
      <c r="E1381" t="s">
        <v>1568</v>
      </c>
      <c r="F1381" t="s">
        <v>18801</v>
      </c>
      <c r="G1381" t="s">
        <v>7571</v>
      </c>
    </row>
    <row r="1382" spans="1:7" x14ac:dyDescent="0.25">
      <c r="A1382">
        <v>975896</v>
      </c>
      <c r="B1382" t="s">
        <v>18802</v>
      </c>
      <c r="C1382" t="s">
        <v>18803</v>
      </c>
      <c r="D1382">
        <v>9230</v>
      </c>
      <c r="E1382" t="s">
        <v>344</v>
      </c>
      <c r="F1382" t="s">
        <v>18804</v>
      </c>
      <c r="G1382" t="s">
        <v>7571</v>
      </c>
    </row>
    <row r="1383" spans="1:7" x14ac:dyDescent="0.25">
      <c r="A1383">
        <v>975904</v>
      </c>
      <c r="B1383" t="s">
        <v>18805</v>
      </c>
      <c r="C1383" t="s">
        <v>18806</v>
      </c>
      <c r="D1383">
        <v>9820</v>
      </c>
      <c r="E1383" t="s">
        <v>366</v>
      </c>
      <c r="F1383" t="s">
        <v>18807</v>
      </c>
      <c r="G1383" t="s">
        <v>7571</v>
      </c>
    </row>
    <row r="1384" spans="1:7" x14ac:dyDescent="0.25">
      <c r="A1384">
        <v>975912</v>
      </c>
      <c r="B1384" t="s">
        <v>18808</v>
      </c>
      <c r="C1384" t="s">
        <v>17633</v>
      </c>
      <c r="D1384">
        <v>9090</v>
      </c>
      <c r="E1384" t="s">
        <v>351</v>
      </c>
      <c r="F1384" t="s">
        <v>18809</v>
      </c>
      <c r="G1384" t="s">
        <v>7571</v>
      </c>
    </row>
    <row r="1385" spans="1:7" x14ac:dyDescent="0.25">
      <c r="A1385">
        <v>975938</v>
      </c>
      <c r="B1385" t="s">
        <v>18810</v>
      </c>
      <c r="C1385" t="s">
        <v>17797</v>
      </c>
      <c r="D1385">
        <v>9860</v>
      </c>
      <c r="E1385" t="s">
        <v>1586</v>
      </c>
      <c r="F1385" t="s">
        <v>18811</v>
      </c>
      <c r="G1385" t="s">
        <v>7571</v>
      </c>
    </row>
    <row r="1386" spans="1:7" x14ac:dyDescent="0.25">
      <c r="A1386">
        <v>975946</v>
      </c>
      <c r="B1386" t="s">
        <v>18812</v>
      </c>
      <c r="C1386" t="s">
        <v>18813</v>
      </c>
      <c r="D1386">
        <v>9270</v>
      </c>
      <c r="E1386" t="s">
        <v>5386</v>
      </c>
      <c r="F1386" t="s">
        <v>5387</v>
      </c>
      <c r="G1386" t="s">
        <v>7571</v>
      </c>
    </row>
    <row r="1387" spans="1:7" x14ac:dyDescent="0.25">
      <c r="A1387">
        <v>975953</v>
      </c>
      <c r="B1387" t="s">
        <v>18814</v>
      </c>
      <c r="C1387" t="s">
        <v>18815</v>
      </c>
      <c r="D1387">
        <v>9290</v>
      </c>
      <c r="E1387" t="s">
        <v>1594</v>
      </c>
      <c r="F1387" t="s">
        <v>18816</v>
      </c>
      <c r="G1387" t="s">
        <v>18817</v>
      </c>
    </row>
    <row r="1388" spans="1:7" x14ac:dyDescent="0.25">
      <c r="A1388">
        <v>975961</v>
      </c>
      <c r="B1388" t="s">
        <v>18818</v>
      </c>
      <c r="C1388" t="s">
        <v>18819</v>
      </c>
      <c r="D1388">
        <v>9260</v>
      </c>
      <c r="E1388" t="s">
        <v>5398</v>
      </c>
      <c r="F1388" t="s">
        <v>18820</v>
      </c>
      <c r="G1388" t="s">
        <v>7571</v>
      </c>
    </row>
    <row r="1389" spans="1:7" x14ac:dyDescent="0.25">
      <c r="A1389">
        <v>975979</v>
      </c>
      <c r="B1389" t="s">
        <v>18821</v>
      </c>
      <c r="C1389" t="s">
        <v>18822</v>
      </c>
      <c r="D1389">
        <v>9300</v>
      </c>
      <c r="E1389" t="s">
        <v>639</v>
      </c>
      <c r="F1389" t="s">
        <v>18823</v>
      </c>
      <c r="G1389" t="s">
        <v>18824</v>
      </c>
    </row>
    <row r="1390" spans="1:7" x14ac:dyDescent="0.25">
      <c r="A1390">
        <v>975987</v>
      </c>
      <c r="B1390" t="s">
        <v>18825</v>
      </c>
      <c r="C1390" t="s">
        <v>18826</v>
      </c>
      <c r="D1390">
        <v>9200</v>
      </c>
      <c r="E1390" t="s">
        <v>637</v>
      </c>
      <c r="F1390" t="s">
        <v>18827</v>
      </c>
      <c r="G1390" t="s">
        <v>18828</v>
      </c>
    </row>
    <row r="1391" spans="1:7" x14ac:dyDescent="0.25">
      <c r="A1391">
        <v>975995</v>
      </c>
      <c r="B1391" t="s">
        <v>18829</v>
      </c>
      <c r="C1391" t="s">
        <v>5481</v>
      </c>
      <c r="D1391">
        <v>9255</v>
      </c>
      <c r="E1391" t="s">
        <v>1612</v>
      </c>
      <c r="F1391" t="s">
        <v>18830</v>
      </c>
      <c r="G1391" t="s">
        <v>7571</v>
      </c>
    </row>
    <row r="1392" spans="1:7" x14ac:dyDescent="0.25">
      <c r="A1392">
        <v>976001</v>
      </c>
      <c r="B1392" t="s">
        <v>18831</v>
      </c>
      <c r="C1392" t="s">
        <v>18832</v>
      </c>
      <c r="D1392">
        <v>9280</v>
      </c>
      <c r="E1392" t="s">
        <v>369</v>
      </c>
      <c r="F1392" t="s">
        <v>18833</v>
      </c>
      <c r="G1392" t="s">
        <v>18834</v>
      </c>
    </row>
    <row r="1393" spans="1:7" x14ac:dyDescent="0.25">
      <c r="A1393">
        <v>976019</v>
      </c>
      <c r="B1393" t="s">
        <v>18835</v>
      </c>
      <c r="C1393" t="s">
        <v>18836</v>
      </c>
      <c r="D1393">
        <v>9400</v>
      </c>
      <c r="E1393" t="s">
        <v>1623</v>
      </c>
      <c r="F1393" t="s">
        <v>18837</v>
      </c>
      <c r="G1393" t="s">
        <v>18838</v>
      </c>
    </row>
    <row r="1394" spans="1:7" x14ac:dyDescent="0.25">
      <c r="A1394">
        <v>976027</v>
      </c>
      <c r="B1394" t="s">
        <v>18839</v>
      </c>
      <c r="C1394" t="s">
        <v>18840</v>
      </c>
      <c r="D1394">
        <v>9420</v>
      </c>
      <c r="E1394" t="s">
        <v>5490</v>
      </c>
      <c r="F1394" t="s">
        <v>18841</v>
      </c>
      <c r="G1394" t="s">
        <v>7571</v>
      </c>
    </row>
    <row r="1395" spans="1:7" x14ac:dyDescent="0.25">
      <c r="A1395">
        <v>976043</v>
      </c>
      <c r="B1395" t="s">
        <v>18842</v>
      </c>
      <c r="C1395" t="s">
        <v>18843</v>
      </c>
      <c r="D1395">
        <v>9470</v>
      </c>
      <c r="E1395" t="s">
        <v>509</v>
      </c>
      <c r="F1395" t="s">
        <v>18844</v>
      </c>
      <c r="G1395" t="s">
        <v>18845</v>
      </c>
    </row>
    <row r="1396" spans="1:7" x14ac:dyDescent="0.25">
      <c r="A1396">
        <v>976051</v>
      </c>
      <c r="B1396" t="s">
        <v>21894</v>
      </c>
      <c r="C1396" t="s">
        <v>21895</v>
      </c>
      <c r="D1396">
        <v>9500</v>
      </c>
      <c r="E1396" t="s">
        <v>229</v>
      </c>
      <c r="F1396" t="s">
        <v>7571</v>
      </c>
      <c r="G1396" t="s">
        <v>8291</v>
      </c>
    </row>
    <row r="1397" spans="1:7" x14ac:dyDescent="0.25">
      <c r="A1397">
        <v>976068</v>
      </c>
      <c r="B1397" t="s">
        <v>18846</v>
      </c>
      <c r="C1397" t="s">
        <v>18847</v>
      </c>
      <c r="D1397">
        <v>9520</v>
      </c>
      <c r="E1397" t="s">
        <v>1650</v>
      </c>
      <c r="F1397" t="s">
        <v>18848</v>
      </c>
      <c r="G1397" t="s">
        <v>10229</v>
      </c>
    </row>
    <row r="1398" spans="1:7" x14ac:dyDescent="0.25">
      <c r="A1398">
        <v>976076</v>
      </c>
      <c r="B1398" t="s">
        <v>18849</v>
      </c>
      <c r="C1398" t="s">
        <v>8753</v>
      </c>
      <c r="D1398">
        <v>9550</v>
      </c>
      <c r="E1398" t="s">
        <v>346</v>
      </c>
      <c r="F1398" t="s">
        <v>18850</v>
      </c>
      <c r="G1398" t="s">
        <v>7571</v>
      </c>
    </row>
    <row r="1399" spans="1:7" x14ac:dyDescent="0.25">
      <c r="A1399">
        <v>976092</v>
      </c>
      <c r="B1399" t="s">
        <v>18851</v>
      </c>
      <c r="C1399" t="s">
        <v>18852</v>
      </c>
      <c r="D1399">
        <v>9570</v>
      </c>
      <c r="E1399" t="s">
        <v>17196</v>
      </c>
      <c r="F1399" t="s">
        <v>18853</v>
      </c>
      <c r="G1399" t="s">
        <v>18854</v>
      </c>
    </row>
    <row r="1400" spans="1:7" x14ac:dyDescent="0.25">
      <c r="A1400">
        <v>976101</v>
      </c>
      <c r="B1400" t="s">
        <v>18855</v>
      </c>
      <c r="C1400" t="s">
        <v>18856</v>
      </c>
      <c r="D1400">
        <v>9620</v>
      </c>
      <c r="E1400" t="s">
        <v>289</v>
      </c>
      <c r="F1400" t="s">
        <v>18857</v>
      </c>
      <c r="G1400" t="s">
        <v>18858</v>
      </c>
    </row>
    <row r="1401" spans="1:7" x14ac:dyDescent="0.25">
      <c r="A1401">
        <v>976118</v>
      </c>
      <c r="B1401" t="s">
        <v>18859</v>
      </c>
      <c r="C1401" t="s">
        <v>18797</v>
      </c>
      <c r="D1401">
        <v>9660</v>
      </c>
      <c r="E1401" t="s">
        <v>1672</v>
      </c>
      <c r="F1401" t="s">
        <v>18860</v>
      </c>
      <c r="G1401" t="s">
        <v>7571</v>
      </c>
    </row>
    <row r="1402" spans="1:7" x14ac:dyDescent="0.25">
      <c r="A1402">
        <v>976126</v>
      </c>
      <c r="B1402" t="s">
        <v>18861</v>
      </c>
      <c r="C1402" t="s">
        <v>18862</v>
      </c>
      <c r="D1402">
        <v>9680</v>
      </c>
      <c r="E1402" t="s">
        <v>18443</v>
      </c>
      <c r="F1402" t="s">
        <v>18863</v>
      </c>
      <c r="G1402" t="s">
        <v>18864</v>
      </c>
    </row>
    <row r="1403" spans="1:7" x14ac:dyDescent="0.25">
      <c r="A1403">
        <v>976134</v>
      </c>
      <c r="B1403" t="s">
        <v>18865</v>
      </c>
      <c r="C1403" t="s">
        <v>18866</v>
      </c>
      <c r="D1403">
        <v>9690</v>
      </c>
      <c r="E1403" t="s">
        <v>5605</v>
      </c>
      <c r="F1403" t="s">
        <v>18867</v>
      </c>
      <c r="G1403" t="s">
        <v>7571</v>
      </c>
    </row>
    <row r="1404" spans="1:7" x14ac:dyDescent="0.25">
      <c r="A1404">
        <v>976142</v>
      </c>
      <c r="B1404" t="s">
        <v>18868</v>
      </c>
      <c r="C1404" t="s">
        <v>969</v>
      </c>
      <c r="D1404">
        <v>9840</v>
      </c>
      <c r="E1404" t="s">
        <v>851</v>
      </c>
      <c r="F1404" t="s">
        <v>18869</v>
      </c>
      <c r="G1404" t="s">
        <v>7571</v>
      </c>
    </row>
    <row r="1405" spans="1:7" x14ac:dyDescent="0.25">
      <c r="A1405">
        <v>976159</v>
      </c>
      <c r="B1405" t="s">
        <v>18870</v>
      </c>
      <c r="C1405" t="s">
        <v>17797</v>
      </c>
      <c r="D1405">
        <v>9810</v>
      </c>
      <c r="E1405" t="s">
        <v>1683</v>
      </c>
      <c r="F1405" t="s">
        <v>18871</v>
      </c>
      <c r="G1405" t="s">
        <v>7571</v>
      </c>
    </row>
    <row r="1406" spans="1:7" x14ac:dyDescent="0.25">
      <c r="A1406">
        <v>976167</v>
      </c>
      <c r="B1406" t="s">
        <v>18872</v>
      </c>
      <c r="C1406" t="s">
        <v>17522</v>
      </c>
      <c r="D1406">
        <v>9890</v>
      </c>
      <c r="E1406" t="s">
        <v>169</v>
      </c>
      <c r="F1406" t="s">
        <v>18873</v>
      </c>
      <c r="G1406" t="s">
        <v>7571</v>
      </c>
    </row>
    <row r="1407" spans="1:7" x14ac:dyDescent="0.25">
      <c r="A1407">
        <v>976175</v>
      </c>
      <c r="B1407" t="s">
        <v>21896</v>
      </c>
      <c r="C1407" t="s">
        <v>21897</v>
      </c>
      <c r="D1407">
        <v>9750</v>
      </c>
      <c r="E1407" t="s">
        <v>865</v>
      </c>
      <c r="F1407" t="s">
        <v>21898</v>
      </c>
      <c r="G1407" t="s">
        <v>7571</v>
      </c>
    </row>
    <row r="1408" spans="1:7" x14ac:dyDescent="0.25">
      <c r="A1408">
        <v>976183</v>
      </c>
      <c r="B1408" t="s">
        <v>21899</v>
      </c>
      <c r="C1408" t="s">
        <v>17522</v>
      </c>
      <c r="D1408">
        <v>9770</v>
      </c>
      <c r="E1408" t="s">
        <v>865</v>
      </c>
      <c r="F1408" t="s">
        <v>21900</v>
      </c>
      <c r="G1408" t="s">
        <v>7571</v>
      </c>
    </row>
    <row r="1409" spans="1:8" x14ac:dyDescent="0.25">
      <c r="A1409">
        <v>976191</v>
      </c>
      <c r="B1409" t="s">
        <v>18874</v>
      </c>
      <c r="C1409" t="s">
        <v>18875</v>
      </c>
      <c r="D1409">
        <v>9870</v>
      </c>
      <c r="E1409" t="s">
        <v>5686</v>
      </c>
      <c r="F1409" t="s">
        <v>18876</v>
      </c>
      <c r="G1409" t="s">
        <v>18877</v>
      </c>
    </row>
    <row r="1410" spans="1:8" x14ac:dyDescent="0.25">
      <c r="A1410">
        <v>976209</v>
      </c>
      <c r="B1410" t="s">
        <v>18878</v>
      </c>
      <c r="C1410" t="s">
        <v>18879</v>
      </c>
      <c r="D1410">
        <v>9790</v>
      </c>
      <c r="E1410" t="s">
        <v>5689</v>
      </c>
      <c r="F1410" t="s">
        <v>18880</v>
      </c>
      <c r="G1410" t="s">
        <v>7571</v>
      </c>
    </row>
    <row r="1411" spans="1:8" x14ac:dyDescent="0.25">
      <c r="A1411">
        <v>976217</v>
      </c>
      <c r="B1411" t="s">
        <v>18881</v>
      </c>
      <c r="C1411" t="s">
        <v>18882</v>
      </c>
      <c r="D1411">
        <v>9830</v>
      </c>
      <c r="E1411" t="s">
        <v>231</v>
      </c>
      <c r="F1411" t="s">
        <v>18883</v>
      </c>
      <c r="G1411" t="s">
        <v>7571</v>
      </c>
    </row>
    <row r="1412" spans="1:8" x14ac:dyDescent="0.25">
      <c r="A1412">
        <v>976225</v>
      </c>
      <c r="B1412" t="s">
        <v>21901</v>
      </c>
      <c r="C1412" t="s">
        <v>17530</v>
      </c>
      <c r="D1412">
        <v>9800</v>
      </c>
      <c r="E1412" t="s">
        <v>41</v>
      </c>
      <c r="F1412" t="s">
        <v>17531</v>
      </c>
      <c r="G1412" t="s">
        <v>17532</v>
      </c>
    </row>
    <row r="1413" spans="1:8" x14ac:dyDescent="0.25">
      <c r="A1413">
        <v>976233</v>
      </c>
      <c r="B1413" t="s">
        <v>21902</v>
      </c>
      <c r="C1413" t="s">
        <v>21343</v>
      </c>
      <c r="D1413">
        <v>9880</v>
      </c>
      <c r="E1413" t="s">
        <v>376</v>
      </c>
      <c r="F1413" t="s">
        <v>7571</v>
      </c>
      <c r="G1413" t="s">
        <v>7571</v>
      </c>
    </row>
    <row r="1414" spans="1:8" x14ac:dyDescent="0.25">
      <c r="A1414">
        <v>976258</v>
      </c>
      <c r="B1414" t="s">
        <v>21903</v>
      </c>
      <c r="C1414" t="s">
        <v>21904</v>
      </c>
      <c r="D1414">
        <v>9900</v>
      </c>
      <c r="E1414" t="s">
        <v>343</v>
      </c>
      <c r="F1414" t="s">
        <v>7571</v>
      </c>
      <c r="G1414" t="s">
        <v>7571</v>
      </c>
    </row>
    <row r="1415" spans="1:8" x14ac:dyDescent="0.25">
      <c r="A1415">
        <v>976266</v>
      </c>
      <c r="B1415" t="s">
        <v>21905</v>
      </c>
      <c r="C1415" t="s">
        <v>17526</v>
      </c>
      <c r="D1415">
        <v>9920</v>
      </c>
      <c r="E1415" t="s">
        <v>853</v>
      </c>
      <c r="F1415" t="s">
        <v>21906</v>
      </c>
      <c r="G1415" t="s">
        <v>7571</v>
      </c>
    </row>
    <row r="1416" spans="1:8" x14ac:dyDescent="0.25">
      <c r="A1416">
        <v>976274</v>
      </c>
      <c r="B1416" t="s">
        <v>18884</v>
      </c>
      <c r="C1416" t="s">
        <v>6463</v>
      </c>
      <c r="D1416">
        <v>9960</v>
      </c>
      <c r="E1416" t="s">
        <v>6816</v>
      </c>
      <c r="F1416" t="s">
        <v>18885</v>
      </c>
      <c r="G1416" t="s">
        <v>18886</v>
      </c>
    </row>
    <row r="1417" spans="1:8" x14ac:dyDescent="0.25">
      <c r="A1417">
        <v>976282</v>
      </c>
      <c r="B1417" t="s">
        <v>18887</v>
      </c>
      <c r="C1417" t="s">
        <v>11045</v>
      </c>
      <c r="D1417">
        <v>9980</v>
      </c>
      <c r="E1417" t="s">
        <v>5791</v>
      </c>
      <c r="F1417" t="s">
        <v>18888</v>
      </c>
      <c r="G1417" t="s">
        <v>7571</v>
      </c>
    </row>
    <row r="1418" spans="1:8" x14ac:dyDescent="0.25">
      <c r="A1418">
        <v>976291</v>
      </c>
      <c r="B1418" t="s">
        <v>21907</v>
      </c>
      <c r="C1418" t="s">
        <v>21908</v>
      </c>
      <c r="D1418">
        <v>9990</v>
      </c>
      <c r="E1418" t="s">
        <v>257</v>
      </c>
      <c r="F1418" t="s">
        <v>21909</v>
      </c>
      <c r="G1418" t="s">
        <v>7571</v>
      </c>
    </row>
    <row r="1419" spans="1:8" x14ac:dyDescent="0.25">
      <c r="A1419" t="s">
        <v>20499</v>
      </c>
      <c r="B1419" t="s">
        <v>21910</v>
      </c>
      <c r="H1419">
        <v>1</v>
      </c>
    </row>
    <row r="1420" spans="1:8" x14ac:dyDescent="0.25">
      <c r="A1420" t="s">
        <v>20506</v>
      </c>
      <c r="B1420" t="s">
        <v>21911</v>
      </c>
      <c r="H1420">
        <v>1</v>
      </c>
    </row>
    <row r="1421" spans="1:8" x14ac:dyDescent="0.25">
      <c r="A1421" t="s">
        <v>20513</v>
      </c>
      <c r="B1421" t="s">
        <v>21912</v>
      </c>
      <c r="H1421">
        <v>1</v>
      </c>
    </row>
    <row r="1422" spans="1:8" x14ac:dyDescent="0.25">
      <c r="A1422" t="s">
        <v>20520</v>
      </c>
      <c r="B1422" t="s">
        <v>21913</v>
      </c>
      <c r="H1422">
        <v>1</v>
      </c>
    </row>
    <row r="1423" spans="1:8" x14ac:dyDescent="0.25">
      <c r="A1423" t="s">
        <v>20527</v>
      </c>
      <c r="B1423" t="s">
        <v>21914</v>
      </c>
      <c r="H1423">
        <v>1</v>
      </c>
    </row>
    <row r="1424" spans="1:8" x14ac:dyDescent="0.25">
      <c r="A1424" t="s">
        <v>20534</v>
      </c>
      <c r="B1424" t="s">
        <v>21915</v>
      </c>
      <c r="H1424">
        <v>1</v>
      </c>
    </row>
    <row r="1425" spans="1:8" x14ac:dyDescent="0.25">
      <c r="A1425" t="s">
        <v>20534</v>
      </c>
      <c r="B1425" t="s">
        <v>21915</v>
      </c>
      <c r="H1425">
        <v>1</v>
      </c>
    </row>
    <row r="1426" spans="1:8" x14ac:dyDescent="0.25">
      <c r="A1426" t="s">
        <v>20542</v>
      </c>
      <c r="B1426" t="s">
        <v>21916</v>
      </c>
      <c r="H1426">
        <v>1</v>
      </c>
    </row>
    <row r="1427" spans="1:8" x14ac:dyDescent="0.25">
      <c r="A1427" t="s">
        <v>20549</v>
      </c>
      <c r="B1427" t="s">
        <v>21917</v>
      </c>
      <c r="H1427">
        <v>1</v>
      </c>
    </row>
    <row r="1428" spans="1:8" x14ac:dyDescent="0.25">
      <c r="A1428" t="s">
        <v>20556</v>
      </c>
      <c r="B1428" t="s">
        <v>21918</v>
      </c>
      <c r="H1428">
        <v>1</v>
      </c>
    </row>
    <row r="1429" spans="1:8" x14ac:dyDescent="0.25">
      <c r="A1429" t="s">
        <v>20563</v>
      </c>
      <c r="B1429" t="s">
        <v>21919</v>
      </c>
      <c r="H1429">
        <v>1</v>
      </c>
    </row>
    <row r="1430" spans="1:8" x14ac:dyDescent="0.25">
      <c r="A1430" t="s">
        <v>20563</v>
      </c>
      <c r="B1430" t="s">
        <v>21919</v>
      </c>
      <c r="H1430">
        <v>1</v>
      </c>
    </row>
    <row r="1431" spans="1:8" x14ac:dyDescent="0.25">
      <c r="A1431" t="s">
        <v>20571</v>
      </c>
      <c r="B1431" t="s">
        <v>21920</v>
      </c>
      <c r="H1431">
        <v>1</v>
      </c>
    </row>
    <row r="1432" spans="1:8" x14ac:dyDescent="0.25">
      <c r="A1432" t="s">
        <v>20578</v>
      </c>
      <c r="B1432" t="s">
        <v>21921</v>
      </c>
      <c r="H1432">
        <v>1</v>
      </c>
    </row>
    <row r="1433" spans="1:8" x14ac:dyDescent="0.25">
      <c r="A1433" t="s">
        <v>20585</v>
      </c>
      <c r="B1433" t="s">
        <v>21922</v>
      </c>
      <c r="H1433">
        <v>1</v>
      </c>
    </row>
  </sheetData>
  <sheetProtection algorithmName="SHA-512" hashValue="0M8FlXcX8wYOgAYImqy+PGOmwi0BLef3/POHQmIwJtDtp2pp66bDXDcE5CBozU/0GwWyLSv1kkUCsQB2LKqOnQ==" saltValue="qRkqXFfVsL5xg662CHInug=="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F379C-3A21-41DE-8223-B51BF9CEAC7D}">
  <sheetPr codeName="Blad15"/>
  <dimension ref="A1"/>
  <sheetViews>
    <sheetView workbookViewId="0"/>
  </sheetViews>
  <sheetFormatPr defaultColWidth="8.6640625" defaultRowHeight="13.2" x14ac:dyDescent="0.25"/>
  <sheetData/>
  <sheetProtection algorithmName="SHA-512" hashValue="dRXlB78t0Z1sVdSikA3/WZ1TOoZqXpzuMD5SgBusomshTkbxiJHrywzrmrdZcc9LK3qhrnKQOlg/5EAe5ZVB2w==" saltValue="Jxlb7uttUlh35jkyb7TOmQ=="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BE814-AC2B-4656-8602-FD923D9ABCC4}">
  <sheetPr codeName="Blad16"/>
  <dimension ref="A1"/>
  <sheetViews>
    <sheetView workbookViewId="0"/>
  </sheetViews>
  <sheetFormatPr defaultColWidth="8.6640625" defaultRowHeight="13.2" x14ac:dyDescent="0.25"/>
  <sheetData/>
  <sheetProtection algorithmName="SHA-512" hashValue="pNdMD7sj+wKZcVd6I/UKm1HiWoSW1XMcJ+ZPKrtBqfXVQ8F5KqzZpYpO9Nt8AQM23QdmNFXWAmoQQypKqKn7nA==" saltValue="5/BiGH+d4+BCIKP7F1Eu3g=="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0ADCA-4FF4-4C8D-BE6E-0373C331E282}">
  <sheetPr codeName="Blad17"/>
  <dimension ref="A1"/>
  <sheetViews>
    <sheetView workbookViewId="0"/>
  </sheetViews>
  <sheetFormatPr defaultColWidth="8.6640625" defaultRowHeight="13.2" x14ac:dyDescent="0.25"/>
  <sheetData/>
  <sheetProtection algorithmName="SHA-512" hashValue="xtkfIm2yAeBLvL74dqbr7hCpP+yW+YwwkcrJ9eCR6o0GukANP3S4bJPISbxRcouGYMpXpuP7LFh/kFGXu6Uxgg==" saltValue="2T1Id3mJYp1nRHQqnI239A=="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DA128-51F4-4BD7-B365-3BDCA06FDB33}">
  <sheetPr codeName="Blad18"/>
  <dimension ref="A1"/>
  <sheetViews>
    <sheetView workbookViewId="0"/>
  </sheetViews>
  <sheetFormatPr defaultColWidth="8.6640625" defaultRowHeight="13.2" x14ac:dyDescent="0.25"/>
  <sheetData/>
  <sheetProtection algorithmName="SHA-512" hashValue="5eamTgymgbQAnMf620jY96/6MEqUxnU1mv8IKx9v5czc2vYu+FA8ha+sy9wn4wncLkqyyGFNX3jGu0913u/pxQ==" saltValue="i36OVWVEoGI129ypkb0t2w=="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72945-8C81-4475-A4F2-7FE00C6188B4}">
  <sheetPr codeName="Blad19"/>
  <dimension ref="A1"/>
  <sheetViews>
    <sheetView workbookViewId="0"/>
  </sheetViews>
  <sheetFormatPr defaultColWidth="8.6640625" defaultRowHeight="13.2" x14ac:dyDescent="0.25"/>
  <sheetData/>
  <sheetProtection algorithmName="SHA-512" hashValue="LZwJawovPOojPsMnhQ0zOq0MfQTrM09U2ERDzNkiSJ+zkVNzoVujG4suh28l5GmBQ9RsZh1HeWC2Q3sN/jE9Gg==" saltValue="RsrVCYu3+LqRMiWDMxSpMw==" spinCount="100000"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F5AD5-C2D3-4C66-A050-74D36EBBA086}">
  <sheetPr codeName="Blad20"/>
  <dimension ref="A1"/>
  <sheetViews>
    <sheetView workbookViewId="0"/>
  </sheetViews>
  <sheetFormatPr defaultColWidth="8.6640625" defaultRowHeight="13.2" x14ac:dyDescent="0.25"/>
  <sheetData/>
  <sheetProtection algorithmName="SHA-512" hashValue="GHgNA5MiWdm6p8t8Dlh/e1EmRDI1ivtXuh/OuTBa7HFgeKjMEULu6hLbDph28Bd6bZL7J6ODy8C7cR9QzGGOFg==" saltValue="09KWRZN0kfNJQpjj8v7v4w==" spinCount="100000" sheet="1" objects="1" scenarios="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86D0D-D103-4178-8991-4CA59DA01C7C}">
  <dimension ref="A1"/>
  <sheetViews>
    <sheetView workbookViewId="0"/>
  </sheetViews>
  <sheetFormatPr defaultColWidth="8.88671875" defaultRowHeight="13.2" x14ac:dyDescent="0.25"/>
  <cols>
    <col min="1" max="16384" width="8.88671875" style="43"/>
  </cols>
  <sheetData/>
  <sheetProtection algorithmName="SHA-512" hashValue="xinOXpxckX97XXAO8hnvAIDZe8h2gA0EBfFPm8TakontXpgwOii2EqBysmCwg3OUGHFIb2HhNyLMPmXEjbxEvQ==" saltValue="05tNZjVqlIFUvuzmLQJceA==" spinCount="100000" sheet="1" objects="1" scenarios="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D0EAD-3575-46F6-B710-758A128D1780}">
  <sheetPr codeName="Blad8"/>
  <dimension ref="A1:Z2"/>
  <sheetViews>
    <sheetView workbookViewId="0"/>
  </sheetViews>
  <sheetFormatPr defaultColWidth="8.6640625" defaultRowHeight="13.2" x14ac:dyDescent="0.25"/>
  <cols>
    <col min="1" max="1" width="12.33203125" style="43" bestFit="1" customWidth="1"/>
    <col min="2" max="2" width="14.109375" style="43" customWidth="1"/>
    <col min="3" max="3" width="42.33203125" style="43" customWidth="1"/>
    <col min="4" max="5" width="42.5546875" style="43" customWidth="1"/>
    <col min="6" max="6" width="14.109375" style="43" bestFit="1" customWidth="1"/>
    <col min="7" max="7" width="32.109375" style="43" customWidth="1"/>
    <col min="8" max="8" width="36.5546875" style="43" customWidth="1"/>
    <col min="9" max="9" width="13.6640625" style="43" customWidth="1"/>
    <col min="10" max="10" width="40.33203125" style="43" customWidth="1"/>
    <col min="11" max="11" width="11.5546875" style="43" customWidth="1"/>
    <col min="12" max="12" width="26.33203125" style="43" customWidth="1"/>
    <col min="13" max="13" width="27.6640625" style="43" customWidth="1"/>
    <col min="14" max="14" width="15.5546875" style="43" bestFit="1" customWidth="1"/>
    <col min="15" max="15" width="22.5546875" style="43" customWidth="1"/>
    <col min="16" max="16" width="36.5546875" style="43" customWidth="1"/>
    <col min="17" max="17" width="11.5546875" style="43" bestFit="1" customWidth="1"/>
    <col min="18" max="18" width="33.109375" style="43" customWidth="1"/>
    <col min="19" max="19" width="62.6640625" style="43" bestFit="1" customWidth="1"/>
    <col min="20" max="20" width="42.44140625" style="43" customWidth="1"/>
    <col min="21" max="24" width="12.6640625" style="43" customWidth="1"/>
    <col min="25" max="16384" width="8.6640625" style="43"/>
  </cols>
  <sheetData>
    <row r="1" spans="1:26" ht="58.2" customHeight="1" x14ac:dyDescent="0.25">
      <c r="A1" s="44" t="s">
        <v>18915</v>
      </c>
      <c r="B1" s="44" t="s">
        <v>18916</v>
      </c>
      <c r="C1" s="44" t="s">
        <v>18917</v>
      </c>
      <c r="D1" s="44" t="s">
        <v>18918</v>
      </c>
      <c r="E1" s="44" t="s">
        <v>18919</v>
      </c>
      <c r="F1" s="44" t="s">
        <v>18920</v>
      </c>
      <c r="G1" s="44" t="s">
        <v>18921</v>
      </c>
      <c r="H1" s="44" t="s">
        <v>18900</v>
      </c>
      <c r="I1" s="44" t="s">
        <v>18922</v>
      </c>
      <c r="J1" s="69" t="s">
        <v>18910</v>
      </c>
      <c r="K1" s="65" t="s">
        <v>18942</v>
      </c>
      <c r="L1" s="44" t="s">
        <v>18891</v>
      </c>
      <c r="M1" s="44" t="s">
        <v>18892</v>
      </c>
      <c r="N1" s="44" t="s">
        <v>18893</v>
      </c>
      <c r="O1" s="44" t="s">
        <v>18894</v>
      </c>
      <c r="P1" s="44" t="s">
        <v>18923</v>
      </c>
      <c r="Q1" s="44" t="s">
        <v>18943</v>
      </c>
      <c r="R1" s="44" t="s">
        <v>18924</v>
      </c>
      <c r="S1" s="44" t="s">
        <v>18925</v>
      </c>
      <c r="T1" s="44" t="s">
        <v>18926</v>
      </c>
      <c r="U1" s="44" t="s">
        <v>18927</v>
      </c>
      <c r="V1" s="44" t="s">
        <v>18927</v>
      </c>
      <c r="W1" s="44" t="s">
        <v>18928</v>
      </c>
      <c r="X1" s="44" t="s">
        <v>18928</v>
      </c>
      <c r="Y1" s="44" t="s">
        <v>7570</v>
      </c>
      <c r="Z1" s="42"/>
    </row>
    <row r="2" spans="1:26" s="63" customFormat="1" ht="52.95" customHeight="1" x14ac:dyDescent="0.25">
      <c r="A2" s="67" t="str">
        <f>IF('fin.&amp;subs. meelooptraject'!S26="","",'fin.&amp;subs. meelooptraject'!S26)</f>
        <v/>
      </c>
      <c r="B2" s="67" t="str">
        <f>IF('fin.&amp;subs. meelooptraject'!S28="","",'fin.&amp;subs. meelooptraject'!S28)</f>
        <v/>
      </c>
      <c r="C2" s="66" t="str">
        <f>IF('fin.&amp;subs. meelooptraject'!V28="","",'fin.&amp;subs. meelooptraject'!V28)</f>
        <v/>
      </c>
      <c r="D2" s="66" t="str">
        <f>IF('fin.&amp;subs. meelooptraject'!S30="","",'fin.&amp;subs. meelooptraject'!S30)</f>
        <v/>
      </c>
      <c r="E2" s="66" t="str">
        <f>IF('fin.&amp;subs. meelooptraject'!S32="","",'fin.&amp;subs. meelooptraject'!S32)</f>
        <v/>
      </c>
      <c r="F2" s="66" t="str">
        <f>IF('fin.&amp;subs. meelooptraject'!S34="","",'fin.&amp;subs. meelooptraject'!S34)</f>
        <v/>
      </c>
      <c r="G2" s="73" t="str">
        <f>IF('fin.&amp;subs. meelooptraject'!V34="","",'fin.&amp;subs. meelooptraject'!V34)</f>
        <v/>
      </c>
      <c r="H2" s="73" t="str">
        <f>IF('fin.&amp;subs. meelooptraject'!S36="","",'fin.&amp;subs. meelooptraject'!S36)</f>
        <v/>
      </c>
      <c r="I2" s="67" t="str">
        <f>IF('fin.&amp;subs. meelooptraject'!S38="","",'fin.&amp;subs. meelooptraject'!S38)</f>
        <v/>
      </c>
      <c r="J2" s="93" t="str">
        <f>IF('fin.&amp;subs. meelooptraject'!S40="","",'fin.&amp;subs. meelooptraject'!S40)</f>
        <v/>
      </c>
      <c r="K2" s="68" t="str">
        <f>IF('fin.&amp;subs. meelooptraject'!D46="","",'fin.&amp;subs. meelooptraject'!D46)</f>
        <v/>
      </c>
      <c r="L2" s="66" t="str">
        <f>IF('fin.&amp;subs. meelooptraject'!S53="","",'fin.&amp;subs. meelooptraject'!S53)</f>
        <v/>
      </c>
      <c r="M2" s="66" t="str">
        <f>IF('fin.&amp;subs. meelooptraject'!S55="","",'fin.&amp;subs. meelooptraject'!S55)</f>
        <v/>
      </c>
      <c r="N2" s="67" t="str">
        <f>IF('fin.&amp;subs. meelooptraject'!S57="","",'fin.&amp;subs. meelooptraject'!S57)</f>
        <v/>
      </c>
      <c r="O2" s="67" t="str">
        <f>IF('fin.&amp;subs. meelooptraject'!S59="","",'fin.&amp;subs. meelooptraject'!S59)</f>
        <v/>
      </c>
      <c r="P2" s="66" t="str">
        <f>IF('fin.&amp;subs. meelooptraject'!S61="","",'fin.&amp;subs. meelooptraject'!S61)</f>
        <v/>
      </c>
      <c r="Q2" s="67" t="str">
        <f>IF('fin.&amp;subs. meelooptraject'!S63="","",'fin.&amp;subs. meelooptraject'!S63)</f>
        <v/>
      </c>
      <c r="R2" s="66" t="str">
        <f>IF('fin.&amp;subs. meelooptraject'!W63="","",'fin.&amp;subs. meelooptraject'!W63)</f>
        <v/>
      </c>
      <c r="S2" s="66" t="str">
        <f>IF('fin.&amp;subs. meelooptraject'!D69="","",'fin.&amp;subs. meelooptraject'!D69)</f>
        <v/>
      </c>
      <c r="T2" s="66" t="str">
        <f>IF('fin.&amp;subs. meelooptraject'!D73="","",'fin.&amp;subs. meelooptraject'!D73)</f>
        <v/>
      </c>
      <c r="U2" s="94" t="str">
        <f>IF('fin.&amp;subs. meelooptraject'!I80="","",'fin.&amp;subs. meelooptraject'!I80)</f>
        <v/>
      </c>
      <c r="V2" s="94" t="str">
        <f>IF('fin.&amp;subs. meelooptraject'!I82="","",'fin.&amp;subs. meelooptraject'!I82)</f>
        <v/>
      </c>
      <c r="W2" s="94" t="str">
        <f>IF('fin.&amp;subs. meelooptraject'!I89="","",'fin.&amp;subs. meelooptraject'!I89)</f>
        <v/>
      </c>
      <c r="X2" s="94" t="str">
        <f>IF('fin.&amp;subs. meelooptraject'!I91="","",'fin.&amp;subs. meelooptraject'!I91)</f>
        <v/>
      </c>
      <c r="Y2" s="67" t="str">
        <f>IF('fin.&amp;subs. meelooptraject'!AF106="","","X")</f>
        <v/>
      </c>
    </row>
  </sheetData>
  <sheetProtection algorithmName="SHA-512" hashValue="i/TlsPNDzGS0hRd9QWjp0LJfkOQ125+JHvcgLzoaZge9DVbPQcYr7iZFqcq5+iTldNup8XwkXoG+eK8u5F5GKQ==" saltValue="NJ6BWmstqgicQRxricGrGw==" spinCount="100000" sheet="1" objects="1" scenarios="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97C3A-1FA5-4A6A-BB81-1051F404EE2D}">
  <dimension ref="A1:F2"/>
  <sheetViews>
    <sheetView workbookViewId="0">
      <selection activeCell="A2" sqref="A2"/>
    </sheetView>
  </sheetViews>
  <sheetFormatPr defaultColWidth="8.88671875" defaultRowHeight="13.2" x14ac:dyDescent="0.25"/>
  <cols>
    <col min="1" max="1" width="12.33203125" style="111" customWidth="1"/>
    <col min="2" max="2" width="11.5546875" style="111" bestFit="1" customWidth="1"/>
    <col min="3" max="3" width="12.44140625" style="111" bestFit="1" customWidth="1"/>
    <col min="4" max="4" width="11" style="111" bestFit="1" customWidth="1"/>
    <col min="5" max="5" width="35.44140625" style="43" customWidth="1"/>
    <col min="6" max="6" width="23.33203125" style="43" customWidth="1"/>
    <col min="7" max="16384" width="8.88671875" style="43"/>
  </cols>
  <sheetData>
    <row r="1" spans="1:6" ht="58.2" customHeight="1" x14ac:dyDescent="0.25">
      <c r="A1" s="44" t="s">
        <v>18915</v>
      </c>
      <c r="B1" s="44" t="s">
        <v>18951</v>
      </c>
      <c r="C1" s="44" t="s">
        <v>18952</v>
      </c>
      <c r="D1" s="44" t="s">
        <v>20229</v>
      </c>
      <c r="E1" s="44" t="s">
        <v>20230</v>
      </c>
      <c r="F1" s="140" t="s">
        <v>21926</v>
      </c>
    </row>
    <row r="2" spans="1:6" s="138" customFormat="1" x14ac:dyDescent="0.25">
      <c r="A2" s="141" t="str">
        <f>IF('fin.&amp;subs. meelooptraject'!S26="","",'fin.&amp;subs. meelooptraject'!S26)</f>
        <v/>
      </c>
      <c r="B2" s="141" t="str">
        <f>IF('fin.&amp;subs. meelooptraject'!D138="","",'fin.&amp;subs. meelooptraject'!D138)</f>
        <v/>
      </c>
      <c r="C2" s="141" t="str">
        <f>IF('fin.&amp;subs. meelooptraject'!D140="","",'fin.&amp;subs. meelooptraject'!D140)</f>
        <v/>
      </c>
      <c r="D2" s="142" t="str">
        <f>IF('fin.&amp;subs. meelooptraject'!S142="","",'fin.&amp;subs. meelooptraject'!S142)</f>
        <v/>
      </c>
      <c r="E2" s="143" t="str">
        <f>IF('fin.&amp;subs. meelooptraject'!AW152="","",'fin.&amp;subs. meelooptraject'!AW152)</f>
        <v/>
      </c>
      <c r="F2" s="143" t="str">
        <f>IF(A!A1="","",A!A1)</f>
        <v/>
      </c>
    </row>
  </sheetData>
  <sheetProtection algorithmName="SHA-512" hashValue="4UZCvSRNInMrlt9u0L/PaGadb6kb1E7Z6WUDk5zzWjdhFaugmxRMabiWz3aGgl0jqorncZVF5bNv8vjy0I9uYw==" saltValue="iH+UN2Bs78g89d6yjICEpA=="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F6DB-78FA-436F-BB7B-0C367404FC13}">
  <dimension ref="A1:F12"/>
  <sheetViews>
    <sheetView workbookViewId="0"/>
  </sheetViews>
  <sheetFormatPr defaultColWidth="8.88671875" defaultRowHeight="13.2" x14ac:dyDescent="0.25"/>
  <cols>
    <col min="1" max="1" width="62.6640625" style="43" bestFit="1" customWidth="1"/>
    <col min="2" max="2" width="33.6640625" style="43" bestFit="1" customWidth="1"/>
    <col min="3" max="3" width="16.33203125" style="43" bestFit="1" customWidth="1"/>
    <col min="4" max="4" width="74.88671875" style="43" bestFit="1" customWidth="1"/>
    <col min="5" max="5" width="11.6640625" style="43" bestFit="1" customWidth="1"/>
    <col min="6" max="16384" width="8.88671875" style="43"/>
  </cols>
  <sheetData>
    <row r="1" spans="1:6" x14ac:dyDescent="0.25">
      <c r="A1" s="42" t="s">
        <v>18934</v>
      </c>
    </row>
    <row r="2" spans="1:6" x14ac:dyDescent="0.25">
      <c r="A2" s="42" t="s">
        <v>18935</v>
      </c>
    </row>
    <row r="3" spans="1:6" x14ac:dyDescent="0.25">
      <c r="A3" s="42" t="s">
        <v>18936</v>
      </c>
    </row>
    <row r="7" spans="1:6" x14ac:dyDescent="0.25">
      <c r="B7" s="42"/>
    </row>
    <row r="8" spans="1:6" x14ac:dyDescent="0.25">
      <c r="A8" s="42" t="s">
        <v>20237</v>
      </c>
      <c r="B8" s="132" t="s">
        <v>18965</v>
      </c>
      <c r="C8" s="42" t="s">
        <v>20227</v>
      </c>
      <c r="D8" s="42" t="s">
        <v>21927</v>
      </c>
      <c r="E8" s="43" t="s">
        <v>20587</v>
      </c>
      <c r="F8" s="42" t="s">
        <v>21932</v>
      </c>
    </row>
    <row r="9" spans="1:6" x14ac:dyDescent="0.25">
      <c r="A9" s="42" t="s">
        <v>20238</v>
      </c>
      <c r="B9" s="132" t="s">
        <v>18965</v>
      </c>
      <c r="C9" s="42" t="s">
        <v>20228</v>
      </c>
      <c r="D9" s="42" t="s">
        <v>21928</v>
      </c>
      <c r="E9" s="42" t="s">
        <v>20494</v>
      </c>
      <c r="F9" s="42" t="s">
        <v>21933</v>
      </c>
    </row>
    <row r="10" spans="1:6" x14ac:dyDescent="0.25">
      <c r="A10" s="42" t="s">
        <v>20239</v>
      </c>
      <c r="B10" s="132" t="s">
        <v>18965</v>
      </c>
      <c r="C10" s="42" t="s">
        <v>20228</v>
      </c>
      <c r="D10" s="42" t="s">
        <v>21928</v>
      </c>
      <c r="E10" s="42" t="s">
        <v>20494</v>
      </c>
      <c r="F10" s="42" t="s">
        <v>21934</v>
      </c>
    </row>
    <row r="11" spans="1:6" x14ac:dyDescent="0.25">
      <c r="A11" s="42" t="s">
        <v>20240</v>
      </c>
      <c r="B11" s="132" t="s">
        <v>20242</v>
      </c>
      <c r="C11" s="42" t="s">
        <v>20227</v>
      </c>
      <c r="D11" s="42" t="s">
        <v>21927</v>
      </c>
      <c r="E11" s="42" t="s">
        <v>20587</v>
      </c>
      <c r="F11" s="42" t="s">
        <v>21935</v>
      </c>
    </row>
    <row r="12" spans="1:6" x14ac:dyDescent="0.25">
      <c r="A12" s="42" t="s">
        <v>20241</v>
      </c>
      <c r="B12" s="132" t="s">
        <v>20242</v>
      </c>
      <c r="C12" s="42" t="s">
        <v>20243</v>
      </c>
      <c r="D12" s="42" t="s">
        <v>21929</v>
      </c>
      <c r="E12" s="42" t="s">
        <v>21925</v>
      </c>
      <c r="F12" s="42" t="s">
        <v>21936</v>
      </c>
    </row>
  </sheetData>
  <sheetProtection algorithmName="SHA-512" hashValue="h9smKfJWo2ZmZDg8K2YaSysuRZoehjF54IPHaT7X8vOkujvanghrCKWHgm2aw8BLLIUTLSpZNDpLJqzYyqX/oQ==" saltValue="dfooOx6idTPQZGNklakZhA==" spinCount="100000" sheet="1" objects="1" scenarios="1"/>
  <hyperlinks>
    <hyperlink ref="B8" r:id="rId1" xr:uid="{E6C7D0FD-82B5-4FDA-A98F-098921C73BB0}"/>
    <hyperlink ref="B9:B10" r:id="rId2" display="meelooptraject.agodi@ond.vlaanderen.be" xr:uid="{6F422652-F7B1-4998-98B2-64542F203E79}"/>
    <hyperlink ref="B11" r:id="rId3" xr:uid="{D8D22469-6DA0-44EC-9EEB-888D230FC7A5}"/>
    <hyperlink ref="B12" r:id="rId4" xr:uid="{3FDB804C-C840-48D3-AC96-CB3BB2C00C7E}"/>
    <hyperlink ref="B9" r:id="rId5" xr:uid="{02B60DFC-2412-4A24-8706-73CA8A80047C}"/>
    <hyperlink ref="B10" r:id="rId6" xr:uid="{56E68772-9489-4B21-A9DC-359CAECA9C07}"/>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BC171"/>
  <sheetViews>
    <sheetView showGridLines="0" showZeros="0" tabSelected="1" showWhiteSpace="0" topLeftCell="B1" zoomScale="120" zoomScaleNormal="120" zoomScaleSheetLayoutView="110" workbookViewId="0">
      <selection activeCell="S26" sqref="S26:V26"/>
    </sheetView>
  </sheetViews>
  <sheetFormatPr defaultColWidth="3.5546875" defaultRowHeight="14.4" x14ac:dyDescent="0.3"/>
  <cols>
    <col min="1" max="1" width="4" style="18" hidden="1" customWidth="1"/>
    <col min="2" max="2" width="2.6640625" style="6" customWidth="1"/>
    <col min="3" max="3" width="3.33203125" style="6" customWidth="1"/>
    <col min="4" max="19" width="2.6640625" style="6" customWidth="1"/>
    <col min="20" max="20" width="3.33203125" style="6" customWidth="1"/>
    <col min="21" max="47" width="2.6640625" style="6" customWidth="1"/>
    <col min="48" max="48" width="3.109375" style="6" customWidth="1"/>
    <col min="49" max="49" width="14" style="6" hidden="1" customWidth="1"/>
    <col min="50" max="50" width="4" style="6" hidden="1" customWidth="1"/>
    <col min="51" max="51" width="11" style="6" hidden="1" customWidth="1"/>
    <col min="52" max="53" width="10" style="6" hidden="1" customWidth="1"/>
    <col min="54" max="54" width="3.5546875" style="6" hidden="1" customWidth="1"/>
    <col min="55" max="55" width="3.5546875" style="6" customWidth="1"/>
    <col min="56" max="16384" width="3.5546875" style="6"/>
  </cols>
  <sheetData>
    <row r="1" spans="3:49" ht="10.199999999999999" customHeight="1" x14ac:dyDescent="0.3">
      <c r="C1" s="5"/>
      <c r="D1" s="5"/>
      <c r="E1" s="5"/>
      <c r="F1" s="5"/>
      <c r="G1" s="5"/>
      <c r="H1" s="5"/>
      <c r="I1" s="5"/>
      <c r="J1" s="5"/>
      <c r="K1" s="5"/>
      <c r="L1" s="5"/>
      <c r="M1" s="5"/>
      <c r="N1" s="5"/>
      <c r="O1" s="5"/>
      <c r="P1" s="5"/>
      <c r="Q1" s="5"/>
      <c r="R1" s="5"/>
      <c r="S1" s="5"/>
      <c r="T1" s="5"/>
      <c r="U1" s="5"/>
      <c r="V1" s="5"/>
      <c r="W1" s="5"/>
      <c r="X1" s="5"/>
      <c r="Y1" s="5"/>
      <c r="Z1" s="5"/>
      <c r="AA1" s="5"/>
      <c r="AB1" s="5"/>
      <c r="AC1" s="5"/>
      <c r="AD1" s="5"/>
      <c r="AE1" s="5"/>
      <c r="AO1" s="241" t="s">
        <v>21938</v>
      </c>
      <c r="AP1" s="242"/>
      <c r="AQ1" s="242"/>
      <c r="AR1" s="242"/>
      <c r="AS1" s="242"/>
      <c r="AT1" s="242"/>
      <c r="AU1" s="242"/>
    </row>
    <row r="2" spans="3:49" ht="0.6" customHeight="1" x14ac:dyDescent="0.3">
      <c r="C2" s="5"/>
      <c r="D2" s="5"/>
      <c r="E2" s="5"/>
      <c r="F2" s="5"/>
      <c r="G2" s="5"/>
      <c r="H2" s="5"/>
      <c r="I2" s="5"/>
      <c r="J2" s="5"/>
      <c r="K2" s="5"/>
      <c r="L2" s="5"/>
      <c r="M2" s="5"/>
      <c r="N2" s="5"/>
      <c r="O2" s="5"/>
      <c r="P2" s="5"/>
      <c r="Q2" s="5"/>
      <c r="R2" s="5"/>
      <c r="S2" s="5"/>
      <c r="T2" s="5"/>
      <c r="U2" s="5"/>
      <c r="V2" s="5"/>
      <c r="W2" s="5"/>
      <c r="X2" s="5"/>
      <c r="Y2" s="5"/>
      <c r="Z2" s="5"/>
      <c r="AA2" s="5"/>
      <c r="AB2" s="5"/>
      <c r="AC2" s="5"/>
      <c r="AD2" s="5"/>
      <c r="AE2" s="5"/>
      <c r="AO2" s="247"/>
      <c r="AP2" s="248"/>
      <c r="AQ2" s="248"/>
      <c r="AR2" s="248"/>
      <c r="AS2" s="248"/>
      <c r="AT2" s="248"/>
      <c r="AU2" s="248"/>
    </row>
    <row r="3" spans="3:49" ht="51" customHeight="1" x14ac:dyDescent="0.45">
      <c r="C3" s="5"/>
      <c r="D3" s="244" t="s">
        <v>18946</v>
      </c>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6"/>
      <c r="AP3" s="246"/>
      <c r="AQ3" s="246"/>
      <c r="AR3" s="246"/>
      <c r="AS3" s="246"/>
      <c r="AT3" s="246"/>
      <c r="AU3" s="246"/>
      <c r="AV3" s="227"/>
      <c r="AW3" s="228"/>
    </row>
    <row r="4" spans="3:49" ht="18.75" customHeight="1" x14ac:dyDescent="0.3">
      <c r="C4" s="5"/>
      <c r="D4" s="243" t="s">
        <v>519</v>
      </c>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74"/>
      <c r="AW4" s="75"/>
    </row>
    <row r="5" spans="3:49" x14ac:dyDescent="0.3">
      <c r="C5" s="5"/>
      <c r="D5" s="19" t="s">
        <v>14362</v>
      </c>
      <c r="E5" s="18"/>
      <c r="AF5" s="254" t="str">
        <f ca="1">IF(TODAY()&gt;44788,"U gebruikt niet de recentste versie van dit formulier! Een actuele versie van het formulier vindt u bij de betrokken omzendbrief.","")</f>
        <v/>
      </c>
      <c r="AG5" s="255"/>
      <c r="AH5" s="255"/>
      <c r="AI5" s="255"/>
      <c r="AJ5" s="255"/>
      <c r="AK5" s="255"/>
      <c r="AL5" s="255"/>
      <c r="AM5" s="255"/>
      <c r="AN5" s="255"/>
      <c r="AO5" s="255"/>
      <c r="AP5" s="255"/>
      <c r="AQ5" s="255"/>
      <c r="AR5" s="255"/>
      <c r="AS5" s="255"/>
      <c r="AT5" s="255"/>
      <c r="AU5" s="255"/>
      <c r="AV5" s="71"/>
      <c r="AW5" s="71"/>
    </row>
    <row r="6" spans="3:49" hidden="1" x14ac:dyDescent="0.3">
      <c r="C6" s="5"/>
      <c r="D6" s="19" t="s">
        <v>520</v>
      </c>
      <c r="E6" s="18"/>
      <c r="AE6" s="5"/>
      <c r="AF6" s="255"/>
      <c r="AG6" s="255"/>
      <c r="AH6" s="255"/>
      <c r="AI6" s="255"/>
      <c r="AJ6" s="255"/>
      <c r="AK6" s="255"/>
      <c r="AL6" s="255"/>
      <c r="AM6" s="255"/>
      <c r="AN6" s="255"/>
      <c r="AO6" s="255"/>
      <c r="AP6" s="255"/>
      <c r="AQ6" s="255"/>
      <c r="AR6" s="255"/>
      <c r="AS6" s="255"/>
      <c r="AT6" s="255"/>
      <c r="AU6" s="255"/>
      <c r="AV6" s="71"/>
      <c r="AW6" s="71"/>
    </row>
    <row r="7" spans="3:49" hidden="1" x14ac:dyDescent="0.3">
      <c r="C7" s="5"/>
      <c r="D7" s="19" t="s">
        <v>720</v>
      </c>
      <c r="E7" s="18"/>
      <c r="AE7" s="5"/>
      <c r="AF7" s="255"/>
      <c r="AG7" s="255"/>
      <c r="AH7" s="255"/>
      <c r="AI7" s="255"/>
      <c r="AJ7" s="255"/>
      <c r="AK7" s="255"/>
      <c r="AL7" s="255"/>
      <c r="AM7" s="255"/>
      <c r="AN7" s="255"/>
      <c r="AO7" s="255"/>
      <c r="AP7" s="255"/>
      <c r="AQ7" s="255"/>
      <c r="AR7" s="255"/>
      <c r="AS7" s="255"/>
      <c r="AT7" s="255"/>
      <c r="AU7" s="255"/>
      <c r="AV7" s="71"/>
      <c r="AW7" s="71"/>
    </row>
    <row r="8" spans="3:49" x14ac:dyDescent="0.3">
      <c r="C8" s="5"/>
      <c r="D8" s="18" t="s">
        <v>57</v>
      </c>
      <c r="E8" s="18"/>
      <c r="AE8" s="5"/>
      <c r="AF8" s="255"/>
      <c r="AG8" s="255"/>
      <c r="AH8" s="255"/>
      <c r="AI8" s="255"/>
      <c r="AJ8" s="255"/>
      <c r="AK8" s="255"/>
      <c r="AL8" s="255"/>
      <c r="AM8" s="255"/>
      <c r="AN8" s="255"/>
      <c r="AO8" s="255"/>
      <c r="AP8" s="255"/>
      <c r="AQ8" s="255"/>
      <c r="AR8" s="255"/>
      <c r="AS8" s="255"/>
      <c r="AT8" s="255"/>
      <c r="AU8" s="255"/>
      <c r="AV8" s="71"/>
      <c r="AW8" s="71"/>
    </row>
    <row r="9" spans="3:49" x14ac:dyDescent="0.3">
      <c r="C9" s="5"/>
      <c r="D9" s="19" t="str">
        <f>IF(D73="","","T")</f>
        <v/>
      </c>
      <c r="E9" s="226" t="str">
        <f>IF(D73="","",VLOOKUP(D73,keuzelijsten!$A$8:$E$12,5,FALSE))</f>
        <v/>
      </c>
      <c r="F9" s="249"/>
      <c r="G9" s="249"/>
      <c r="H9" s="249"/>
      <c r="I9" s="249"/>
      <c r="J9" s="249"/>
      <c r="K9" s="249"/>
      <c r="L9" s="249"/>
      <c r="M9" s="249"/>
      <c r="N9" s="249"/>
      <c r="O9" s="249"/>
      <c r="P9" s="81"/>
      <c r="Q9" s="81"/>
      <c r="R9" s="81"/>
      <c r="S9" s="81"/>
      <c r="T9" s="81"/>
      <c r="U9" s="18"/>
      <c r="V9" s="18"/>
      <c r="AE9" s="5"/>
      <c r="AF9" s="255"/>
      <c r="AG9" s="255"/>
      <c r="AH9" s="255"/>
      <c r="AI9" s="255"/>
      <c r="AJ9" s="255"/>
      <c r="AK9" s="255"/>
      <c r="AL9" s="255"/>
      <c r="AM9" s="255"/>
      <c r="AN9" s="255"/>
      <c r="AO9" s="255"/>
      <c r="AP9" s="255"/>
      <c r="AQ9" s="255"/>
      <c r="AR9" s="255"/>
      <c r="AS9" s="255"/>
      <c r="AT9" s="255"/>
      <c r="AU9" s="255"/>
      <c r="AV9" s="71"/>
      <c r="AW9" s="71"/>
    </row>
    <row r="10" spans="3:49" x14ac:dyDescent="0.3">
      <c r="C10" s="5"/>
      <c r="D10" s="253" t="str">
        <f>IF(D73="","",VLOOKUP(D73,keuzelijsten!$A$8:$B$12,2,FALSE))</f>
        <v/>
      </c>
      <c r="E10" s="253"/>
      <c r="F10" s="253"/>
      <c r="G10" s="253"/>
      <c r="H10" s="253"/>
      <c r="I10" s="253"/>
      <c r="J10" s="253"/>
      <c r="K10" s="253"/>
      <c r="L10" s="253"/>
      <c r="M10" s="253"/>
      <c r="N10" s="253"/>
      <c r="O10" s="253"/>
      <c r="P10" s="253"/>
      <c r="Q10" s="253"/>
      <c r="R10" s="253"/>
      <c r="S10" s="61"/>
      <c r="T10" s="62"/>
      <c r="U10" s="62"/>
      <c r="V10" s="62"/>
      <c r="W10" s="10"/>
      <c r="X10" s="56"/>
      <c r="Y10" s="56"/>
      <c r="Z10" s="56"/>
      <c r="AA10" s="56"/>
      <c r="AB10" s="10"/>
      <c r="AF10" s="255"/>
      <c r="AG10" s="255"/>
      <c r="AH10" s="255"/>
      <c r="AI10" s="255"/>
      <c r="AJ10" s="255"/>
      <c r="AK10" s="255"/>
      <c r="AL10" s="255"/>
      <c r="AM10" s="255"/>
      <c r="AN10" s="255"/>
      <c r="AO10" s="255"/>
      <c r="AP10" s="255"/>
      <c r="AQ10" s="255"/>
      <c r="AR10" s="255"/>
      <c r="AS10" s="255"/>
      <c r="AT10" s="255"/>
      <c r="AU10" s="255"/>
      <c r="AV10" s="71"/>
      <c r="AW10" s="71"/>
    </row>
    <row r="11" spans="3:49" ht="9" customHeight="1" x14ac:dyDescent="0.3">
      <c r="C11" s="5"/>
      <c r="D11" s="18"/>
      <c r="AF11" s="255"/>
      <c r="AG11" s="255"/>
      <c r="AH11" s="255"/>
      <c r="AI11" s="255"/>
      <c r="AJ11" s="255"/>
      <c r="AK11" s="255"/>
      <c r="AL11" s="255"/>
      <c r="AM11" s="255"/>
      <c r="AN11" s="255"/>
      <c r="AO11" s="255"/>
      <c r="AP11" s="255"/>
      <c r="AQ11" s="255"/>
      <c r="AR11" s="255"/>
      <c r="AS11" s="255"/>
      <c r="AT11" s="255"/>
      <c r="AU11" s="255"/>
      <c r="AV11" s="71"/>
      <c r="AW11" s="71"/>
    </row>
    <row r="12" spans="3:49" ht="15.45" hidden="1" customHeight="1" x14ac:dyDescent="0.3">
      <c r="C12" s="5"/>
      <c r="D12" s="20" t="s">
        <v>60</v>
      </c>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18"/>
      <c r="AT12" s="18"/>
      <c r="AU12" s="18"/>
      <c r="AV12" s="18"/>
    </row>
    <row r="13" spans="3:49" ht="45" hidden="1" customHeight="1" x14ac:dyDescent="0.3">
      <c r="C13" s="5"/>
      <c r="D13" s="192" t="s">
        <v>18913</v>
      </c>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53"/>
    </row>
    <row r="14" spans="3:49" ht="15.45" customHeight="1" x14ac:dyDescent="0.3">
      <c r="C14" s="5"/>
      <c r="D14" s="20" t="s">
        <v>10918</v>
      </c>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18"/>
      <c r="AT14" s="18"/>
      <c r="AU14" s="18"/>
      <c r="AV14" s="18"/>
    </row>
    <row r="15" spans="3:49" ht="16.2" customHeight="1" x14ac:dyDescent="0.3">
      <c r="C15" s="5"/>
      <c r="D15" s="192" t="s">
        <v>20231</v>
      </c>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53"/>
    </row>
    <row r="16" spans="3:49" ht="15.45" customHeight="1" x14ac:dyDescent="0.3">
      <c r="C16" s="5"/>
      <c r="D16" s="20" t="s">
        <v>10919</v>
      </c>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53"/>
    </row>
    <row r="17" spans="1:50" ht="43.2" customHeight="1" x14ac:dyDescent="0.3">
      <c r="C17" s="5"/>
      <c r="D17" s="192" t="s">
        <v>20232</v>
      </c>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53"/>
    </row>
    <row r="18" spans="1:50" ht="15.45" customHeight="1" x14ac:dyDescent="0.3">
      <c r="D18" s="20" t="s">
        <v>62</v>
      </c>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18"/>
      <c r="AT18" s="14"/>
      <c r="AU18" s="14"/>
      <c r="AV18" s="14"/>
      <c r="AX18" s="5"/>
    </row>
    <row r="19" spans="1:50" ht="27.75" customHeight="1" x14ac:dyDescent="0.3">
      <c r="D19" s="192" t="s">
        <v>18929</v>
      </c>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14"/>
      <c r="AW19" s="5"/>
      <c r="AX19" s="5"/>
    </row>
    <row r="20" spans="1:50" s="25" customFormat="1" ht="9" customHeight="1" x14ac:dyDescent="0.3">
      <c r="A20" s="250"/>
      <c r="B20" s="250"/>
      <c r="C20" s="250"/>
    </row>
    <row r="21" spans="1:50" ht="15.6" x14ac:dyDescent="0.3">
      <c r="C21" s="5"/>
      <c r="D21" s="150" t="s">
        <v>14363</v>
      </c>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row>
    <row r="22" spans="1:50" s="25" customFormat="1" ht="3.45" customHeight="1" x14ac:dyDescent="0.3">
      <c r="C22" s="24"/>
    </row>
    <row r="23" spans="1:50" ht="15" customHeight="1" x14ac:dyDescent="0.3">
      <c r="C23" s="41">
        <v>1</v>
      </c>
      <c r="D23" s="38" t="s">
        <v>18930</v>
      </c>
      <c r="E23" s="18"/>
      <c r="F23" s="18"/>
      <c r="G23" s="18"/>
      <c r="H23" s="18"/>
      <c r="I23" s="18"/>
      <c r="J23" s="18"/>
      <c r="K23" s="18"/>
      <c r="L23" s="18"/>
      <c r="M23" s="18"/>
      <c r="N23" s="18"/>
      <c r="O23" s="18"/>
      <c r="P23" s="18"/>
      <c r="Q23" s="18"/>
      <c r="R23" s="18"/>
      <c r="S23" s="18"/>
      <c r="T23" s="18"/>
      <c r="U23" s="35"/>
      <c r="V23" s="18"/>
      <c r="W23" s="18"/>
      <c r="X23" s="18"/>
      <c r="Z23" s="18"/>
      <c r="AB23" s="18"/>
      <c r="AC23" s="18"/>
      <c r="AD23" s="18"/>
      <c r="AE23" s="18"/>
      <c r="AF23" s="18"/>
      <c r="AG23" s="18"/>
      <c r="AH23" s="18"/>
      <c r="AI23" s="18"/>
      <c r="AJ23" s="18"/>
      <c r="AK23" s="18"/>
      <c r="AL23" s="18"/>
      <c r="AM23" s="18"/>
      <c r="AN23" s="18"/>
      <c r="AO23" s="18"/>
      <c r="AP23" s="18"/>
      <c r="AQ23" s="18"/>
      <c r="AR23" s="18"/>
      <c r="AS23" s="18"/>
      <c r="AT23" s="18"/>
      <c r="AU23" s="18"/>
    </row>
    <row r="24" spans="1:50" ht="3" customHeight="1" x14ac:dyDescent="0.3">
      <c r="C24" s="41"/>
      <c r="D24" s="38"/>
      <c r="E24" s="18"/>
      <c r="F24" s="18"/>
      <c r="G24" s="18"/>
      <c r="H24" s="18"/>
      <c r="I24" s="18"/>
      <c r="J24" s="18"/>
      <c r="K24" s="18"/>
      <c r="L24" s="18"/>
      <c r="M24" s="18"/>
      <c r="N24" s="18"/>
      <c r="O24" s="18"/>
      <c r="P24" s="18"/>
      <c r="Q24" s="18"/>
      <c r="R24" s="18"/>
      <c r="S24" s="18"/>
      <c r="T24" s="18"/>
      <c r="U24" s="35"/>
      <c r="V24" s="18"/>
      <c r="W24" s="18"/>
      <c r="X24" s="18"/>
      <c r="Z24" s="18"/>
      <c r="AB24" s="18"/>
      <c r="AC24" s="18"/>
      <c r="AD24" s="18"/>
      <c r="AE24" s="18"/>
      <c r="AF24" s="18"/>
      <c r="AG24" s="18"/>
      <c r="AH24" s="18"/>
      <c r="AI24" s="18"/>
      <c r="AJ24" s="18"/>
      <c r="AK24" s="18"/>
      <c r="AL24" s="18"/>
      <c r="AM24" s="18"/>
      <c r="AN24" s="18"/>
      <c r="AO24" s="18"/>
      <c r="AP24" s="18"/>
      <c r="AQ24" s="18"/>
      <c r="AR24" s="18"/>
      <c r="AS24" s="18"/>
      <c r="AT24" s="18"/>
      <c r="AU24" s="18"/>
    </row>
    <row r="25" spans="1:50" ht="30" customHeight="1" x14ac:dyDescent="0.3">
      <c r="C25" s="14"/>
      <c r="D25" s="230" t="s">
        <v>20491</v>
      </c>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64" t="str">
        <f>IF(AND(R26="",W26="",AV36="",Z38="",AV40=""),"","Beantwoord vraag "&amp;C23&amp;" volledig (correct)!")</f>
        <v/>
      </c>
    </row>
    <row r="26" spans="1:50" x14ac:dyDescent="0.3">
      <c r="A26" s="18" t="str">
        <f>_xlfn.IFNA(S28,"X")</f>
        <v/>
      </c>
      <c r="C26" s="14"/>
      <c r="D26" s="218" t="str">
        <f>IF(A26="X","foutief of onbestaand nummer contactschool","nummer contactschool")</f>
        <v>nummer contactschool</v>
      </c>
      <c r="E26" s="219"/>
      <c r="F26" s="219"/>
      <c r="G26" s="219"/>
      <c r="H26" s="219"/>
      <c r="I26" s="219"/>
      <c r="J26" s="219"/>
      <c r="K26" s="219"/>
      <c r="L26" s="219"/>
      <c r="M26" s="219"/>
      <c r="N26" s="219"/>
      <c r="O26" s="219"/>
      <c r="P26" s="219"/>
      <c r="Q26" s="219"/>
      <c r="R26" s="133" t="str">
        <f>IF(A26="X","=&gt;","")</f>
        <v/>
      </c>
      <c r="S26" s="234"/>
      <c r="T26" s="235"/>
      <c r="U26" s="235"/>
      <c r="V26" s="236"/>
      <c r="W26" s="54" t="str">
        <f>IF(OR(AND(S26="",S36&lt;&gt;""),AND(S26="",D46&lt;&gt;"")),"&lt;= Vul het nummer van de contactschool in!","")</f>
        <v/>
      </c>
      <c r="X26" s="36"/>
      <c r="Y26" s="36"/>
      <c r="Z26" s="36"/>
      <c r="AA26" s="36"/>
      <c r="AB26" s="36"/>
      <c r="AC26" s="36"/>
      <c r="AD26" s="36"/>
      <c r="AE26" s="36"/>
      <c r="AF26" s="36"/>
      <c r="AG26" s="36"/>
      <c r="AH26" s="36"/>
      <c r="AI26" s="36"/>
      <c r="AJ26" s="36"/>
      <c r="AK26" s="36"/>
      <c r="AL26" s="36"/>
      <c r="AM26" s="36"/>
      <c r="AN26" s="36"/>
      <c r="AO26" s="36"/>
      <c r="AP26" s="36"/>
      <c r="AQ26" s="36"/>
      <c r="AR26" s="36"/>
      <c r="AS26" s="18"/>
      <c r="AT26" s="18"/>
      <c r="AU26" s="18"/>
    </row>
    <row r="27" spans="1:50" ht="3" customHeight="1" x14ac:dyDescent="0.3">
      <c r="C27" s="14"/>
      <c r="D27" s="18"/>
      <c r="E27" s="18"/>
      <c r="F27" s="18"/>
      <c r="G27" s="18"/>
      <c r="H27" s="18"/>
      <c r="I27" s="18"/>
      <c r="J27" s="18"/>
      <c r="K27" s="18"/>
      <c r="L27" s="18"/>
      <c r="M27" s="18"/>
      <c r="N27" s="18"/>
      <c r="O27" s="23"/>
      <c r="P27" s="18"/>
      <c r="Q27" s="47"/>
      <c r="R27" s="47"/>
      <c r="S27" s="79"/>
      <c r="T27" s="47"/>
      <c r="U27" s="47"/>
      <c r="V27" s="47"/>
      <c r="W27" s="47"/>
      <c r="X27" s="47"/>
      <c r="Y27" s="47"/>
      <c r="Z27" s="47"/>
      <c r="AA27" s="47"/>
      <c r="AB27" s="47"/>
      <c r="AC27" s="47"/>
      <c r="AD27" s="47"/>
      <c r="AE27" s="47"/>
      <c r="AF27" s="47"/>
      <c r="AG27" s="47"/>
      <c r="AH27" s="47"/>
      <c r="AI27" s="47"/>
      <c r="AJ27" s="47"/>
      <c r="AK27" s="47"/>
      <c r="AL27" s="47"/>
      <c r="AM27" s="47"/>
      <c r="AN27" s="47"/>
      <c r="AO27" s="47"/>
      <c r="AP27" s="18"/>
      <c r="AQ27" s="18"/>
      <c r="AR27" s="18"/>
      <c r="AS27" s="18"/>
      <c r="AT27" s="18"/>
      <c r="AU27" s="18"/>
    </row>
    <row r="28" spans="1:50" x14ac:dyDescent="0.3">
      <c r="C28" s="14"/>
      <c r="D28" s="218" t="str">
        <f>IF(S26="","nummer en naam schoolbestuur",IF(VLOOKUP(S28,'inrichtende machten'!A2:H10000,8,FALSE)="","nummer en naam schoolbestuur","nummer en naam centrumbestuur"))</f>
        <v>nummer en naam schoolbestuur</v>
      </c>
      <c r="E28" s="219"/>
      <c r="F28" s="219"/>
      <c r="G28" s="219"/>
      <c r="H28" s="219"/>
      <c r="I28" s="219"/>
      <c r="J28" s="219"/>
      <c r="K28" s="219"/>
      <c r="L28" s="219"/>
      <c r="M28" s="219"/>
      <c r="N28" s="219"/>
      <c r="O28" s="219"/>
      <c r="P28" s="219"/>
      <c r="Q28" s="219"/>
      <c r="R28" s="12"/>
      <c r="S28" s="237" t="str">
        <f>IF(ISBLANK(S26),"",VLOOKUP(S26,instellingsgegevens!A2:O9997,13,FALSE))</f>
        <v/>
      </c>
      <c r="T28" s="256"/>
      <c r="U28" s="256"/>
      <c r="V28" s="237" t="str">
        <f>IF(S28="","",VLOOKUP(S28,'inrichtende machten'!A2:G5000,2,FALSE))</f>
        <v/>
      </c>
      <c r="W28" s="238"/>
      <c r="X28" s="238"/>
      <c r="Y28" s="238"/>
      <c r="Z28" s="238"/>
      <c r="AA28" s="238"/>
      <c r="AB28" s="238"/>
      <c r="AC28" s="238"/>
      <c r="AD28" s="238"/>
      <c r="AE28" s="238"/>
      <c r="AF28" s="238"/>
      <c r="AG28" s="238"/>
      <c r="AH28" s="238"/>
      <c r="AI28" s="238"/>
      <c r="AJ28" s="238"/>
      <c r="AK28" s="238"/>
      <c r="AL28" s="238"/>
      <c r="AM28" s="238"/>
      <c r="AN28" s="238"/>
      <c r="AO28" s="238"/>
      <c r="AP28" s="238"/>
      <c r="AQ28" s="238"/>
      <c r="AR28" s="238"/>
      <c r="AS28" s="238"/>
      <c r="AT28" s="238"/>
      <c r="AU28" s="238"/>
    </row>
    <row r="29" spans="1:50" ht="3" customHeight="1" x14ac:dyDescent="0.3">
      <c r="C29" s="14"/>
      <c r="D29" s="18"/>
      <c r="E29" s="18"/>
      <c r="F29" s="18"/>
      <c r="G29" s="18"/>
      <c r="H29" s="18"/>
      <c r="I29" s="18"/>
      <c r="J29" s="18"/>
      <c r="K29" s="18"/>
      <c r="L29" s="18"/>
      <c r="M29" s="18"/>
      <c r="N29" s="18"/>
      <c r="O29" s="23"/>
      <c r="P29" s="18"/>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18"/>
      <c r="AQ29" s="18"/>
      <c r="AR29" s="18"/>
      <c r="AS29" s="18"/>
      <c r="AT29" s="18"/>
      <c r="AU29" s="18"/>
    </row>
    <row r="30" spans="1:50" x14ac:dyDescent="0.3">
      <c r="C30" s="14"/>
      <c r="D30" s="218" t="s">
        <v>18918</v>
      </c>
      <c r="E30" s="219"/>
      <c r="F30" s="219"/>
      <c r="G30" s="219"/>
      <c r="H30" s="219"/>
      <c r="I30" s="219"/>
      <c r="J30" s="219"/>
      <c r="K30" s="219"/>
      <c r="L30" s="219"/>
      <c r="M30" s="219"/>
      <c r="N30" s="219"/>
      <c r="O30" s="219"/>
      <c r="P30" s="219"/>
      <c r="Q30" s="219"/>
      <c r="R30" s="26"/>
      <c r="S30" s="231" t="str">
        <f>IF(ISBLANK(S26),"",VLOOKUP(S26,instellingsgegevens!$A$2:$O$9997,2,FALSE))</f>
        <v/>
      </c>
      <c r="T30" s="232"/>
      <c r="U30" s="232"/>
      <c r="V30" s="232"/>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row>
    <row r="31" spans="1:50" ht="3" customHeight="1" x14ac:dyDescent="0.3">
      <c r="C31" s="14"/>
      <c r="D31" s="18"/>
      <c r="E31" s="18"/>
      <c r="F31" s="18"/>
      <c r="G31" s="18"/>
      <c r="H31" s="18"/>
      <c r="I31" s="18"/>
      <c r="J31" s="18"/>
      <c r="K31" s="18"/>
      <c r="L31" s="18"/>
      <c r="M31" s="18"/>
      <c r="N31" s="18"/>
      <c r="O31" s="23"/>
      <c r="P31" s="18"/>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18"/>
      <c r="AQ31" s="18"/>
      <c r="AR31" s="18"/>
      <c r="AS31" s="18"/>
      <c r="AT31" s="18"/>
      <c r="AU31" s="18"/>
    </row>
    <row r="32" spans="1:50" x14ac:dyDescent="0.3">
      <c r="C32" s="14"/>
      <c r="D32" s="218" t="s">
        <v>18908</v>
      </c>
      <c r="E32" s="233"/>
      <c r="F32" s="233"/>
      <c r="G32" s="233"/>
      <c r="H32" s="233"/>
      <c r="I32" s="233"/>
      <c r="J32" s="233"/>
      <c r="K32" s="233"/>
      <c r="L32" s="233"/>
      <c r="M32" s="233"/>
      <c r="N32" s="233"/>
      <c r="O32" s="233"/>
      <c r="P32" s="233"/>
      <c r="Q32" s="233"/>
      <c r="R32" s="37"/>
      <c r="S32" s="231" t="str">
        <f>IF(ISBLANK(S26),"",VLOOKUP(S26,instellingsgegevens!$A$2:$O$9997,3,FALSE))</f>
        <v/>
      </c>
      <c r="T32" s="232"/>
      <c r="U32" s="232"/>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row>
    <row r="33" spans="2:49" ht="3" customHeight="1" x14ac:dyDescent="0.3">
      <c r="C33" s="14"/>
      <c r="D33" s="77"/>
      <c r="E33" s="77"/>
      <c r="F33" s="77"/>
      <c r="G33" s="77"/>
      <c r="H33" s="77"/>
      <c r="I33" s="77"/>
      <c r="J33" s="77"/>
      <c r="K33" s="77"/>
      <c r="L33" s="77"/>
      <c r="M33" s="77"/>
      <c r="N33" s="77"/>
      <c r="O33" s="77"/>
      <c r="P33" s="77"/>
      <c r="Q33" s="7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18"/>
      <c r="AQ33" s="18"/>
      <c r="AR33" s="18"/>
      <c r="AS33" s="18"/>
      <c r="AT33" s="18"/>
      <c r="AU33" s="18"/>
    </row>
    <row r="34" spans="2:49" x14ac:dyDescent="0.3">
      <c r="C34" s="14"/>
      <c r="D34" s="218" t="s">
        <v>18909</v>
      </c>
      <c r="E34" s="219"/>
      <c r="F34" s="219"/>
      <c r="G34" s="219"/>
      <c r="H34" s="219"/>
      <c r="I34" s="219"/>
      <c r="J34" s="219"/>
      <c r="K34" s="219"/>
      <c r="L34" s="219"/>
      <c r="M34" s="219"/>
      <c r="N34" s="219"/>
      <c r="O34" s="219"/>
      <c r="P34" s="219"/>
      <c r="Q34" s="219"/>
      <c r="R34" s="37"/>
      <c r="S34" s="225" t="str">
        <f>IF(S26="","",VLOOKUP(S26,instellingsgegevens!$A$2:$O$9997,4,FALSE))</f>
        <v/>
      </c>
      <c r="T34" s="226"/>
      <c r="U34" s="226"/>
      <c r="V34" s="209" t="str">
        <f>IF(ISBLANK(S26),"",VLOOKUP(S26,instellingsgegevens!$A$2:$O$9997,5,FALSE))</f>
        <v/>
      </c>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row>
    <row r="35" spans="2:49" ht="3" customHeight="1" x14ac:dyDescent="0.3">
      <c r="C35" s="14"/>
      <c r="D35" s="23"/>
      <c r="E35" s="81"/>
      <c r="F35" s="81"/>
      <c r="G35" s="81"/>
      <c r="H35" s="81"/>
      <c r="I35" s="81"/>
      <c r="J35" s="81"/>
      <c r="K35" s="81"/>
      <c r="L35" s="81"/>
      <c r="M35" s="81"/>
      <c r="N35" s="81"/>
      <c r="O35" s="81"/>
      <c r="P35" s="81"/>
      <c r="Q35" s="81"/>
      <c r="R35" s="37"/>
      <c r="S35" s="80"/>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row>
    <row r="36" spans="2:49" x14ac:dyDescent="0.3">
      <c r="C36" s="14"/>
      <c r="D36" s="218" t="s">
        <v>18900</v>
      </c>
      <c r="E36" s="219"/>
      <c r="F36" s="219"/>
      <c r="G36" s="219"/>
      <c r="H36" s="219"/>
      <c r="I36" s="219"/>
      <c r="J36" s="219"/>
      <c r="K36" s="219"/>
      <c r="L36" s="219"/>
      <c r="M36" s="219"/>
      <c r="N36" s="219"/>
      <c r="O36" s="219"/>
      <c r="P36" s="219"/>
      <c r="Q36" s="219"/>
      <c r="R36" s="37"/>
      <c r="S36" s="212"/>
      <c r="T36" s="213"/>
      <c r="U36" s="213"/>
      <c r="V36" s="213"/>
      <c r="W36" s="213"/>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4"/>
      <c r="AV36" s="45" t="str">
        <f>IF(OR(AND(S26&lt;&gt;"",S36=""),AND(S36="",S38&lt;&gt;"")),"&lt;= Vul de voor- én achternaam van de contactpersoon in.","")</f>
        <v/>
      </c>
    </row>
    <row r="37" spans="2:49" ht="3" customHeight="1" x14ac:dyDescent="0.3">
      <c r="C37" s="14"/>
      <c r="D37" s="76"/>
      <c r="E37" s="77"/>
      <c r="F37" s="77"/>
      <c r="G37" s="77"/>
      <c r="H37" s="77"/>
      <c r="I37" s="77"/>
      <c r="J37" s="77"/>
      <c r="K37" s="77"/>
      <c r="L37" s="77"/>
      <c r="M37" s="77"/>
      <c r="N37" s="77"/>
      <c r="O37" s="77"/>
      <c r="P37" s="77"/>
      <c r="Q37" s="77"/>
      <c r="R37" s="37"/>
      <c r="S37" s="80"/>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row>
    <row r="38" spans="2:49" x14ac:dyDescent="0.3">
      <c r="C38" s="14"/>
      <c r="D38" s="76"/>
      <c r="E38" s="77"/>
      <c r="F38" s="77"/>
      <c r="G38" s="77"/>
      <c r="H38" s="77"/>
      <c r="I38" s="77"/>
      <c r="J38" s="77"/>
      <c r="K38" s="77"/>
      <c r="L38" s="77"/>
      <c r="M38" s="77"/>
      <c r="N38" s="77"/>
      <c r="O38" s="77"/>
      <c r="P38" s="77"/>
      <c r="Q38" s="23" t="s">
        <v>18889</v>
      </c>
      <c r="R38" s="37"/>
      <c r="S38" s="215"/>
      <c r="T38" s="216"/>
      <c r="U38" s="216"/>
      <c r="V38" s="216"/>
      <c r="W38" s="216"/>
      <c r="X38" s="216"/>
      <c r="Y38" s="217"/>
      <c r="Z38" s="88" t="str">
        <f>IF(OR(AND(S36&lt;&gt;"",S38=""),AND(S38="",S40&lt;&gt;"")),"&lt;= Vul het telefoon- of gsm-nummer van de contactpersoon in.","")</f>
        <v/>
      </c>
      <c r="AA38" s="86"/>
      <c r="AB38" s="86"/>
      <c r="AC38" s="86"/>
      <c r="AD38" s="86"/>
      <c r="AE38" s="86"/>
      <c r="AF38" s="86"/>
      <c r="AG38" s="86"/>
      <c r="AH38" s="86"/>
      <c r="AI38" s="86"/>
      <c r="AJ38" s="86"/>
      <c r="AK38" s="86"/>
      <c r="AL38" s="86"/>
      <c r="AM38" s="86"/>
      <c r="AN38" s="86"/>
      <c r="AO38" s="86"/>
      <c r="AP38" s="86"/>
      <c r="AQ38" s="86"/>
      <c r="AR38" s="86"/>
      <c r="AS38" s="86"/>
      <c r="AT38" s="86"/>
      <c r="AU38" s="86"/>
    </row>
    <row r="39" spans="2:49" s="25" customFormat="1" ht="3.45" customHeight="1" x14ac:dyDescent="0.3">
      <c r="C39" s="24"/>
    </row>
    <row r="40" spans="2:49" s="25" customFormat="1" ht="14.4" customHeight="1" x14ac:dyDescent="0.3">
      <c r="C40" s="24"/>
      <c r="Q40" s="85" t="s">
        <v>18910</v>
      </c>
      <c r="S40" s="212"/>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4"/>
      <c r="AV40" s="89" t="str">
        <f>IF(W26&lt;&gt;"","",IF(OR(AND(S38&lt;&gt;"",S40=""),AND(S40="",D46&lt;&gt;"")),"&lt;= Vul het e-mailadres van de contactpersoon in.",""))</f>
        <v/>
      </c>
    </row>
    <row r="41" spans="2:49" ht="9" customHeight="1" x14ac:dyDescent="0.3"/>
    <row r="42" spans="2:49" ht="15.6" x14ac:dyDescent="0.3">
      <c r="C42" s="5"/>
      <c r="D42" s="150" t="s">
        <v>18890</v>
      </c>
      <c r="E42" s="151"/>
      <c r="F42" s="151"/>
      <c r="G42" s="151"/>
      <c r="H42" s="151"/>
      <c r="I42" s="151"/>
      <c r="J42" s="151"/>
      <c r="K42" s="151"/>
      <c r="L42" s="151"/>
      <c r="M42" s="151"/>
      <c r="N42" s="151"/>
      <c r="O42" s="151"/>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row>
    <row r="43" spans="2:49" ht="3.45" customHeight="1" x14ac:dyDescent="0.3">
      <c r="C43" s="5"/>
      <c r="D43" s="39"/>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row>
    <row r="44" spans="2:49" ht="16.95" customHeight="1" x14ac:dyDescent="0.3">
      <c r="C44" s="41">
        <v>2</v>
      </c>
      <c r="D44" s="38" t="s">
        <v>18944</v>
      </c>
      <c r="U44" s="72"/>
      <c r="Y44" s="46"/>
      <c r="AW44" s="113"/>
    </row>
    <row r="45" spans="2:49" ht="3" customHeight="1" x14ac:dyDescent="0.3"/>
    <row r="46" spans="2:49" ht="14.4" customHeight="1" x14ac:dyDescent="0.3">
      <c r="B46" s="180"/>
      <c r="C46" s="181"/>
      <c r="D46" s="182"/>
      <c r="E46" s="183"/>
      <c r="F46" s="45" t="str">
        <f>IF(OR(AND(S40&lt;&gt;"",D46=""),AND(D46="",S53&lt;&gt;"")),"&lt;= Beantwoord vraag "&amp;C44&amp;".","")</f>
        <v/>
      </c>
    </row>
    <row r="47" spans="2:49" ht="3" customHeight="1" x14ac:dyDescent="0.3"/>
    <row r="48" spans="2:49" ht="14.4" customHeight="1" x14ac:dyDescent="0.3">
      <c r="C48" s="41">
        <v>3</v>
      </c>
      <c r="D48" s="19" t="s">
        <v>18931</v>
      </c>
      <c r="AH48" s="72" t="str">
        <f>IF(AND(AV53="",AV55="",R57="",X57="",AC59="",R59="",AV61="",AV63=""),"","U hebt vraag 3 nog niet volledig (correct) beantwoord!")</f>
        <v/>
      </c>
    </row>
    <row r="49" spans="4:55" ht="3" customHeight="1" x14ac:dyDescent="0.3"/>
    <row r="50" spans="4:55" ht="14.4" customHeight="1" x14ac:dyDescent="0.3">
      <c r="D50" s="99" t="s">
        <v>20233</v>
      </c>
    </row>
    <row r="51" spans="4:55" ht="14.4" customHeight="1" x14ac:dyDescent="0.3">
      <c r="D51" s="99" t="s">
        <v>18950</v>
      </c>
    </row>
    <row r="52" spans="4:55" ht="3" customHeight="1" x14ac:dyDescent="0.3"/>
    <row r="53" spans="4:55" ht="14.4" customHeight="1" x14ac:dyDescent="0.3">
      <c r="Q53" s="34" t="s">
        <v>18932</v>
      </c>
      <c r="S53" s="184"/>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6"/>
      <c r="AV53" s="45" t="str">
        <f>IF(OR(AND(D46&lt;&gt;"",S53=""),AND(S53="",S55&lt;&gt;""),AND(D69&lt;&gt;"",S53="")),"&lt;= Vul de voornaam van het personeelslid in.","")</f>
        <v/>
      </c>
    </row>
    <row r="54" spans="4:55" ht="3" customHeight="1" x14ac:dyDescent="0.3">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row>
    <row r="55" spans="4:55" ht="14.4" customHeight="1" x14ac:dyDescent="0.3">
      <c r="Q55" s="34" t="s">
        <v>18933</v>
      </c>
      <c r="S55" s="184"/>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6"/>
      <c r="AV55" s="45" t="str">
        <f>IF(OR(AND(S53&lt;&gt;"",S55=""),AND(S55="",S57&lt;&gt;"")),"=&lt; Vul de achternaam van het personeelslid in.","")</f>
        <v/>
      </c>
    </row>
    <row r="56" spans="4:55" ht="3" customHeight="1" x14ac:dyDescent="0.3">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row>
    <row r="57" spans="4:55" ht="14.4" customHeight="1" x14ac:dyDescent="0.3">
      <c r="Q57" s="34" t="str">
        <f>IF(R57="","stamboeknummer","Vul dit nr. niet in als u het antwoord 'nee' is bij vraag 2!")</f>
        <v>stamboeknummer</v>
      </c>
      <c r="R57" s="134" t="str">
        <f>IF(AND(D46="nee",S57&lt;&gt;""),"=&gt;","")</f>
        <v/>
      </c>
      <c r="S57" s="184"/>
      <c r="T57" s="187"/>
      <c r="U57" s="187"/>
      <c r="V57" s="187"/>
      <c r="W57" s="188"/>
      <c r="X57" s="90" t="str">
        <f>IF(OR(D46="",D46="nee"),"",IF(OR(AND(S55&lt;&gt;"",S57=""),AND(S57="",S59&lt;&gt;"")),"&lt;= Vul het stamboeknummer van het personeelslid in.",""))</f>
        <v/>
      </c>
      <c r="Y57" s="18"/>
      <c r="Z57" s="18"/>
      <c r="AA57" s="18"/>
      <c r="AB57" s="18"/>
      <c r="AC57" s="18"/>
      <c r="AD57" s="18"/>
      <c r="AE57" s="18"/>
      <c r="AF57" s="18"/>
      <c r="AG57" s="18"/>
      <c r="AH57" s="18"/>
      <c r="AI57" s="18"/>
      <c r="AJ57" s="18"/>
      <c r="AK57" s="18"/>
      <c r="AL57" s="18"/>
      <c r="AM57" s="18"/>
      <c r="AN57" s="18"/>
      <c r="AO57" s="18"/>
      <c r="AP57" s="18"/>
      <c r="AQ57" s="18"/>
      <c r="AR57" s="18"/>
      <c r="AS57" s="18"/>
      <c r="AT57" s="18"/>
      <c r="AU57" s="18"/>
    </row>
    <row r="58" spans="4:55" ht="3" customHeight="1" x14ac:dyDescent="0.3">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row>
    <row r="59" spans="4:55" ht="14.4" customHeight="1" x14ac:dyDescent="0.3">
      <c r="Q59" s="34" t="str">
        <f>IF(R59="","rijksregisternummer","foutief rijksregisternummer")</f>
        <v>rijksregisternummer</v>
      </c>
      <c r="R59" s="114" t="str">
        <f>IF(AV59="X","=&gt;","")</f>
        <v/>
      </c>
      <c r="S59" s="202"/>
      <c r="T59" s="203"/>
      <c r="U59" s="203"/>
      <c r="V59" s="203"/>
      <c r="W59" s="203"/>
      <c r="X59" s="203"/>
      <c r="Y59" s="203"/>
      <c r="Z59" s="203"/>
      <c r="AA59" s="203"/>
      <c r="AB59" s="204"/>
      <c r="AC59" s="45" t="str">
        <f>IF(OR(D46="",D46="ja"),"",IF(OR(AND(S57&lt;&gt;"",S59=""),AND(S59="",AS61&lt;&gt;""),AND(S55&lt;&gt;"",S59="")),"&lt;= Vul het rijksregisternummer van het personeelslid in.",""))</f>
        <v/>
      </c>
      <c r="AD59" s="18"/>
      <c r="AE59" s="18"/>
      <c r="AF59" s="18"/>
      <c r="AG59" s="18"/>
      <c r="AH59" s="18"/>
      <c r="AI59" s="18"/>
      <c r="AJ59" s="18"/>
      <c r="AK59" s="18"/>
      <c r="AL59" s="18"/>
      <c r="AM59" s="18"/>
      <c r="AN59" s="18"/>
      <c r="AO59" s="18"/>
      <c r="AP59" s="18"/>
      <c r="AQ59" s="18"/>
      <c r="AR59" s="18"/>
      <c r="AS59" s="18"/>
      <c r="AT59" s="18"/>
      <c r="AU59" s="18"/>
      <c r="AV59" s="6" t="str">
        <f>IF(AX59=BB59,"","X")</f>
        <v/>
      </c>
      <c r="AW59" s="6" t="str">
        <f>IF(S59="","",MOD(BA59,97))</f>
        <v/>
      </c>
      <c r="AX59" s="6" t="str">
        <f>IF(S59="","",97-AW59)</f>
        <v/>
      </c>
      <c r="AY59" s="18" t="str">
        <f>IF(S59="","",IF(BC59="",VALUE(LEFT(S59,9)),0))</f>
        <v/>
      </c>
      <c r="AZ59" s="112" t="str">
        <f>IF(S59="","",IF(AY59=0,AY61,AY59))</f>
        <v/>
      </c>
      <c r="BA59" s="112" t="str">
        <f>IF(S59="","",IF(AZ59=0,AZ61,AZ59))</f>
        <v/>
      </c>
      <c r="BB59" s="18" t="str">
        <f>IF(S59="","",VALUE(RIGHT(S59,2)))</f>
        <v/>
      </c>
      <c r="BC59" s="23" t="str">
        <f>IF(S59="","",IF(AND(S59&lt;30000000000,S59&gt;10000000000),"ja",IF(S59&lt;10000000000,"nee","")))</f>
        <v/>
      </c>
    </row>
    <row r="60" spans="4:55" ht="3" customHeight="1" x14ac:dyDescent="0.3">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row>
    <row r="61" spans="4:55" ht="14.4" customHeight="1" x14ac:dyDescent="0.3">
      <c r="Q61" s="23" t="s">
        <v>63</v>
      </c>
      <c r="S61" s="184"/>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6"/>
      <c r="AR61" s="18"/>
      <c r="AS61" s="184"/>
      <c r="AT61" s="185"/>
      <c r="AU61" s="186"/>
      <c r="AV61" s="45" t="str">
        <f>IF(OR(D46="",D46="ja"),"",IF(OR(AND(S59&lt;&gt;"",OR(S61="",AS61="")),AND(OR(S61="",AS61=""),OR(S63&lt;&gt;"",W63&lt;&gt;""))),"&lt;= Vul het straatnaam én het huisnummer in.",""))</f>
        <v/>
      </c>
      <c r="AY61" s="18" t="str">
        <f>IF(S59="","",IF(S59&lt;10000000000,VALUE(LEFT(S59,8))+2000000000,VALUE(LEFT(S59,9))+2000000000))</f>
        <v/>
      </c>
    </row>
    <row r="62" spans="4:55" ht="3" customHeight="1" x14ac:dyDescent="0.3">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row>
    <row r="63" spans="4:55" ht="14.4" customHeight="1" x14ac:dyDescent="0.3">
      <c r="Q63" s="23" t="s">
        <v>61</v>
      </c>
      <c r="S63" s="184"/>
      <c r="T63" s="185"/>
      <c r="U63" s="186"/>
      <c r="V63" s="18"/>
      <c r="W63" s="184"/>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6"/>
      <c r="AV63" s="45" t="str">
        <f>IF(OR(D46="",D46="ja"),"",IF(OR(AND(OR(S61&lt;&gt;"",AS61&lt;&gt;""),OR(S63="",W63="")),AND(OR(S63="",W63=""),D69&lt;&gt;"")),"&lt;= Vul het postnummer én de gemeente in.",""))</f>
        <v/>
      </c>
    </row>
    <row r="64" spans="4:55" ht="9" customHeight="1" x14ac:dyDescent="0.3"/>
    <row r="65" spans="1:47" ht="15.6" customHeight="1" x14ac:dyDescent="0.3">
      <c r="D65" s="150" t="s">
        <v>18895</v>
      </c>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row>
    <row r="66" spans="1:47" ht="3" customHeight="1" x14ac:dyDescent="0.3"/>
    <row r="67" spans="1:47" ht="14.4" customHeight="1" x14ac:dyDescent="0.3">
      <c r="C67" s="41">
        <v>4</v>
      </c>
      <c r="D67" s="19" t="s">
        <v>18896</v>
      </c>
      <c r="W67" s="35"/>
    </row>
    <row r="68" spans="1:47" ht="3" customHeight="1" x14ac:dyDescent="0.3"/>
    <row r="69" spans="1:47" ht="14.4" customHeight="1" x14ac:dyDescent="0.3">
      <c r="B69" s="180"/>
      <c r="C69" s="180"/>
      <c r="D69" s="189"/>
      <c r="E69" s="190"/>
      <c r="F69" s="190"/>
      <c r="G69" s="190"/>
      <c r="H69" s="190"/>
      <c r="I69" s="190"/>
      <c r="J69" s="190"/>
      <c r="K69" s="190"/>
      <c r="L69" s="190"/>
      <c r="M69" s="190"/>
      <c r="N69" s="190"/>
      <c r="O69" s="190"/>
      <c r="P69" s="190"/>
      <c r="Q69" s="190"/>
      <c r="R69" s="190"/>
      <c r="S69" s="190"/>
      <c r="T69" s="190"/>
      <c r="U69" s="190"/>
      <c r="V69" s="190"/>
      <c r="W69" s="190"/>
      <c r="X69" s="190"/>
      <c r="Y69" s="195"/>
      <c r="Z69" s="195"/>
      <c r="AA69" s="196"/>
      <c r="AB69" s="45" t="str">
        <f>IF(OR(AND(W63&lt;&gt;"",D69=""),AND(D69="",D73&lt;&gt;"")),"&lt;= Vul in waar het meelooptraject wordt georganiseerd.","")</f>
        <v/>
      </c>
    </row>
    <row r="70" spans="1:47" ht="3" customHeight="1" x14ac:dyDescent="0.3"/>
    <row r="71" spans="1:47" ht="14.4" customHeight="1" x14ac:dyDescent="0.3">
      <c r="C71" s="41">
        <v>5</v>
      </c>
      <c r="D71" s="19" t="s">
        <v>18911</v>
      </c>
    </row>
    <row r="72" spans="1:47" ht="3" customHeight="1" x14ac:dyDescent="0.3"/>
    <row r="73" spans="1:47" ht="14.4" customHeight="1" x14ac:dyDescent="0.3">
      <c r="D73" s="189"/>
      <c r="E73" s="190"/>
      <c r="F73" s="190"/>
      <c r="G73" s="190"/>
      <c r="H73" s="190"/>
      <c r="I73" s="190"/>
      <c r="J73" s="190"/>
      <c r="K73" s="190"/>
      <c r="L73" s="190"/>
      <c r="M73" s="190"/>
      <c r="N73" s="190"/>
      <c r="O73" s="190"/>
      <c r="P73" s="191"/>
      <c r="Q73" s="45" t="str">
        <f>IF(OR(AND(D69&lt;&gt;"",D73=""),AND(D73="",I80&lt;&gt;""),AND(D73="",I89&lt;&gt;"")),"&lt;= Vul het onderwijsniveau in waar het meelooptraject wordt georganiseerd.","")</f>
        <v/>
      </c>
    </row>
    <row r="74" spans="1:47" ht="3" customHeight="1" x14ac:dyDescent="0.3"/>
    <row r="75" spans="1:47" ht="14.4" customHeight="1" x14ac:dyDescent="0.3">
      <c r="C75" s="41">
        <v>6</v>
      </c>
      <c r="D75" s="19" t="s">
        <v>18945</v>
      </c>
      <c r="AP75" s="72" t="str">
        <f>IF(AND(D46="nee",OR(I80&lt;&gt;"",I82&lt;&gt;"")),"U mag vraag "&amp;C75&amp;" niet beantwoorden als u bij vraag "&amp;C44&amp;" 'nee' hebt geantwoord!","")</f>
        <v/>
      </c>
    </row>
    <row r="76" spans="1:47" ht="3" customHeight="1" x14ac:dyDescent="0.3"/>
    <row r="77" spans="1:47" ht="29.4" customHeight="1" x14ac:dyDescent="0.3">
      <c r="D77" s="192" t="s">
        <v>20234</v>
      </c>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row>
    <row r="78" spans="1:47" ht="14.4" customHeight="1" x14ac:dyDescent="0.3">
      <c r="D78" s="100" t="s">
        <v>18897</v>
      </c>
      <c r="W78" s="72" t="str">
        <f>IF(I80="","",IF(I80&gt;=44256,"","Het meelooptraject kan ten vroegste starten op 01/03/2021!"))</f>
        <v/>
      </c>
    </row>
    <row r="79" spans="1:47" ht="3" customHeight="1" x14ac:dyDescent="0.3"/>
    <row r="80" spans="1:47" ht="14.4" customHeight="1" x14ac:dyDescent="0.3">
      <c r="A80" s="18">
        <f>IF(I80="",0,MONTH(I80))</f>
        <v>0</v>
      </c>
      <c r="D80" s="18" t="s">
        <v>18898</v>
      </c>
      <c r="H80" s="107" t="str">
        <f>IF(I80="","",IF(DAY(I80)&lt;&gt;1,"!",""))</f>
        <v/>
      </c>
      <c r="I80" s="199"/>
      <c r="J80" s="200"/>
      <c r="K80" s="200"/>
      <c r="L80" s="200"/>
      <c r="M80" s="201"/>
      <c r="N80" s="45" t="str">
        <f>IF(AND(D46&lt;&gt;"ja",I80=""),"",IF(H80="!","&lt;= Een meelooptraject start altijd op de eerste dag van de maand!",IF(AND(D46="ja",D73&lt;&gt;"",I80=""),"&lt;=Vul de begindatum in.","")))</f>
        <v/>
      </c>
      <c r="AK80" s="72" t="str">
        <f>IF(N82&lt;&gt;"","",IF(AND(I80="",I82=""),"",IF(I80&gt;=I82,"De begindatum valt na of is gelijk aan de einddatum!","")))</f>
        <v/>
      </c>
    </row>
    <row r="81" spans="1:52" ht="3" customHeight="1" x14ac:dyDescent="0.3">
      <c r="D81" s="18"/>
      <c r="I81" s="18"/>
      <c r="J81" s="18"/>
      <c r="K81" s="18"/>
      <c r="L81" s="18"/>
      <c r="M81" s="18"/>
    </row>
    <row r="82" spans="1:52" ht="14.4" customHeight="1" x14ac:dyDescent="0.3">
      <c r="A82" s="18">
        <f>IF(I82="",0,MONTH(I82))</f>
        <v>0</v>
      </c>
      <c r="D82" s="18" t="s">
        <v>18899</v>
      </c>
      <c r="H82" s="106" t="str">
        <f>IF((A82-A80)&gt;5,"!","")</f>
        <v/>
      </c>
      <c r="I82" s="199"/>
      <c r="J82" s="200"/>
      <c r="K82" s="200"/>
      <c r="L82" s="200"/>
      <c r="M82" s="201"/>
      <c r="N82" s="45" t="str">
        <f>IF(H82="!","&lt;= Het meelooptraject mag niet langer dan 6 opeenvolgende maanden zijn!",IF(AND(D46="ja",I80&lt;&gt;"",I82=""),"&lt;= Vul de einddatum in.",""))</f>
        <v/>
      </c>
      <c r="Z82" s="35"/>
    </row>
    <row r="83" spans="1:52" ht="3" customHeight="1" x14ac:dyDescent="0.3"/>
    <row r="84" spans="1:52" ht="14.4" customHeight="1" x14ac:dyDescent="0.3">
      <c r="C84" s="41">
        <v>7</v>
      </c>
      <c r="D84" s="19" t="s">
        <v>18937</v>
      </c>
      <c r="AN84" s="72" t="str">
        <f>IF(AND(D46="ja",OR(I89&lt;&gt;"",I91&lt;&gt;"")),"U mag vraag "&amp;C84&amp;" niet beantwoorden als u bij vraag "&amp;C44&amp;" 'ja' hebt geantwoord!","")</f>
        <v/>
      </c>
    </row>
    <row r="85" spans="1:52" ht="3" customHeight="1" x14ac:dyDescent="0.3"/>
    <row r="86" spans="1:52" ht="44.4" customHeight="1" x14ac:dyDescent="0.3">
      <c r="D86" s="192" t="s">
        <v>20492</v>
      </c>
      <c r="E86" s="194"/>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4"/>
      <c r="AM86" s="194"/>
      <c r="AN86" s="194"/>
      <c r="AO86" s="194"/>
      <c r="AP86" s="194"/>
      <c r="AQ86" s="194"/>
      <c r="AR86" s="194"/>
      <c r="AS86" s="194"/>
      <c r="AT86" s="194"/>
      <c r="AU86" s="194"/>
    </row>
    <row r="87" spans="1:52" ht="14.4" customHeight="1" x14ac:dyDescent="0.3">
      <c r="D87" s="100" t="s">
        <v>18897</v>
      </c>
      <c r="E87" s="18"/>
      <c r="F87" s="18"/>
      <c r="G87" s="18"/>
      <c r="H87" s="18"/>
      <c r="I87" s="18"/>
      <c r="J87" s="18"/>
      <c r="K87" s="18"/>
      <c r="L87" s="18"/>
      <c r="M87" s="18"/>
      <c r="N87" s="18"/>
      <c r="O87" s="18"/>
      <c r="P87" s="18"/>
      <c r="Q87" s="18"/>
      <c r="R87" s="18"/>
      <c r="S87" s="18"/>
      <c r="T87" s="18"/>
      <c r="U87" s="18"/>
      <c r="V87" s="18"/>
      <c r="W87" s="72" t="str">
        <f>IF(I89="","",IF(I89&gt;=44256,"","Het meelooptraject kan ten vroegste starten op 01/03/2021!"))</f>
        <v/>
      </c>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row>
    <row r="88" spans="1:52" ht="3" customHeight="1" x14ac:dyDescent="0.3"/>
    <row r="89" spans="1:52" ht="14.4" customHeight="1" x14ac:dyDescent="0.3">
      <c r="A89" s="18">
        <f>IF(I89="",0,MONTH(I89))</f>
        <v>0</v>
      </c>
      <c r="D89" s="18" t="s">
        <v>18898</v>
      </c>
      <c r="E89" s="18"/>
      <c r="F89" s="18"/>
      <c r="G89" s="18"/>
      <c r="H89" s="107" t="str">
        <f>IF(I89="","",IF(DAY(I89)&lt;&gt;1,"!",""))</f>
        <v/>
      </c>
      <c r="I89" s="199"/>
      <c r="J89" s="200"/>
      <c r="K89" s="200"/>
      <c r="L89" s="200"/>
      <c r="M89" s="201"/>
      <c r="N89" s="45" t="str">
        <f>IF(AND(D46&lt;&gt;"nee",I89=""),"",IF(H89="!","&lt;= Een meelooptraject start altijd op de eerste dag van de maand!",IF(AND(D46="nee",D73&lt;&gt;"",I89=""),"&lt;=Vul de begindatum in.","")))</f>
        <v/>
      </c>
      <c r="AK89" s="72" t="str">
        <f>IF(N91&lt;&gt;"","",IF(AND(I89="",I91=""),"",IF(I89&gt;=I91,"De begindatum valt na of is gelijk aan de einddatum!","")))</f>
        <v/>
      </c>
    </row>
    <row r="90" spans="1:52" ht="3" customHeight="1" x14ac:dyDescent="0.3">
      <c r="D90" s="18"/>
      <c r="E90" s="18"/>
      <c r="F90" s="18"/>
      <c r="G90" s="18"/>
      <c r="H90" s="18"/>
      <c r="I90" s="18"/>
      <c r="J90" s="18"/>
      <c r="K90" s="18"/>
      <c r="L90" s="18"/>
      <c r="M90" s="18"/>
      <c r="N90" s="18"/>
    </row>
    <row r="91" spans="1:52" ht="14.4" customHeight="1" x14ac:dyDescent="0.3">
      <c r="A91" s="18">
        <f>IF(I91="",0,MONTH(I91))</f>
        <v>0</v>
      </c>
      <c r="D91" s="14" t="s">
        <v>18899</v>
      </c>
      <c r="E91" s="14"/>
      <c r="F91" s="14"/>
      <c r="G91" s="14"/>
      <c r="H91" s="106" t="str">
        <f>IF((A91-A89)&gt;2,"!","")</f>
        <v/>
      </c>
      <c r="I91" s="199"/>
      <c r="J91" s="200"/>
      <c r="K91" s="200"/>
      <c r="L91" s="200"/>
      <c r="M91" s="201"/>
      <c r="N91" s="45" t="str">
        <f>IF(H91="!","&lt;= Het meelooptraject mag niet langer dan 3 opeenvolgende maanden zijn!",IF(AND(D46="nee",I89&lt;&gt;"",I91=""),"&lt;= Vul de einddatum in.",""))</f>
        <v/>
      </c>
    </row>
    <row r="92" spans="1:52" ht="9" customHeight="1" x14ac:dyDescent="0.3">
      <c r="D92" s="55"/>
      <c r="E92" s="49"/>
      <c r="F92" s="49"/>
      <c r="G92" s="49"/>
    </row>
    <row r="93" spans="1:52" ht="15.6" x14ac:dyDescent="0.3">
      <c r="C93" s="5"/>
      <c r="D93" s="150" t="s">
        <v>18947</v>
      </c>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row>
    <row r="94" spans="1:52" ht="3.75" customHeight="1" x14ac:dyDescent="0.3">
      <c r="C94" s="5"/>
    </row>
    <row r="95" spans="1:52" s="7" customFormat="1" x14ac:dyDescent="0.3">
      <c r="A95" s="28"/>
      <c r="C95" s="27">
        <v>8</v>
      </c>
      <c r="D95" s="100" t="s">
        <v>20493</v>
      </c>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28"/>
      <c r="AG95" s="28"/>
      <c r="AH95" s="28"/>
      <c r="AI95" s="28"/>
      <c r="AJ95" s="28"/>
      <c r="AK95" s="28"/>
      <c r="AL95" s="28"/>
      <c r="AM95" s="28"/>
      <c r="AN95" s="28"/>
      <c r="AO95" s="28"/>
      <c r="AP95" s="28"/>
      <c r="AQ95" s="28"/>
      <c r="AR95" s="28"/>
      <c r="AS95" s="28"/>
      <c r="AT95" s="29"/>
      <c r="AU95" s="29"/>
      <c r="AV95" s="29"/>
      <c r="AW95" s="29"/>
      <c r="AX95" s="29"/>
    </row>
    <row r="96" spans="1:52" s="16" customFormat="1" ht="13.8" x14ac:dyDescent="0.3">
      <c r="A96" s="105"/>
      <c r="C96" s="22"/>
      <c r="D96" s="197" t="s">
        <v>18948</v>
      </c>
      <c r="E96" s="198"/>
      <c r="F96" s="198"/>
      <c r="G96" s="198"/>
      <c r="H96" s="198"/>
      <c r="I96" s="198"/>
      <c r="J96" s="198"/>
      <c r="K96" s="198"/>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c r="AK96" s="198"/>
      <c r="AL96" s="198"/>
      <c r="AM96" s="198"/>
      <c r="AN96" s="198"/>
      <c r="AO96" s="198"/>
      <c r="AP96" s="198"/>
      <c r="AQ96" s="198"/>
      <c r="AR96" s="198"/>
      <c r="AS96" s="198"/>
      <c r="AT96" s="198"/>
      <c r="AU96" s="198"/>
      <c r="AV96" s="30"/>
      <c r="AW96" s="30"/>
      <c r="AX96" s="31"/>
      <c r="AY96" s="15"/>
      <c r="AZ96" s="15"/>
    </row>
    <row r="97" spans="1:52" ht="6.75" customHeight="1" x14ac:dyDescent="0.3">
      <c r="C97" s="14"/>
      <c r="D97" s="60"/>
      <c r="E97" s="60"/>
      <c r="F97" s="60"/>
      <c r="G97" s="60"/>
      <c r="H97" s="60"/>
      <c r="I97" s="18"/>
      <c r="J97" s="18"/>
      <c r="K97" s="18"/>
      <c r="L97" s="18"/>
      <c r="M97" s="18"/>
      <c r="N97" s="18"/>
      <c r="O97" s="23"/>
      <c r="P97" s="18"/>
      <c r="Q97" s="18"/>
      <c r="R97" s="18"/>
      <c r="S97" s="18"/>
      <c r="T97" s="23"/>
      <c r="U97" s="18"/>
      <c r="V97" s="11"/>
      <c r="W97" s="11"/>
      <c r="X97" s="18"/>
      <c r="Y97" s="18"/>
      <c r="Z97" s="18"/>
      <c r="AA97" s="23"/>
      <c r="AB97" s="18"/>
      <c r="AC97" s="11"/>
      <c r="AD97" s="11"/>
      <c r="AE97" s="18"/>
      <c r="AF97" s="18"/>
      <c r="AG97" s="23"/>
      <c r="AH97" s="18"/>
      <c r="AI97" s="11"/>
      <c r="AJ97" s="11"/>
      <c r="AK97" s="11"/>
      <c r="AL97" s="11"/>
      <c r="AM97" s="18"/>
      <c r="AN97" s="18"/>
      <c r="AO97" s="18"/>
      <c r="AP97" s="18"/>
      <c r="AQ97" s="18"/>
      <c r="AR97" s="18"/>
      <c r="AS97" s="18"/>
      <c r="AT97" s="18"/>
      <c r="AU97" s="18"/>
      <c r="AV97" s="18"/>
      <c r="AW97" s="18"/>
      <c r="AX97" s="18"/>
    </row>
    <row r="98" spans="1:52" ht="16.95" customHeight="1" x14ac:dyDescent="0.3">
      <c r="D98" s="158" t="str">
        <f>IF(AND(AV25="",F46="",AH48=""),"","U hebt de vragen "&amp;C23&amp;" t.e.m. "&amp;C48&amp;" nog niet of nog niet volledig (correct) beantwoord!")</f>
        <v/>
      </c>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60"/>
      <c r="AS98" s="18"/>
      <c r="AT98" s="18"/>
      <c r="AU98" s="18"/>
      <c r="AV98" s="18"/>
      <c r="AW98" s="18"/>
      <c r="AX98" s="18"/>
    </row>
    <row r="99" spans="1:52" ht="16.95" customHeight="1" x14ac:dyDescent="0.3">
      <c r="D99" s="161" t="str">
        <f>IF(AND(AB69="",Q73=""),"","U hebt vraag "&amp;C67&amp;" en/of "&amp;C71&amp;" nog niet beantwoord!")</f>
        <v/>
      </c>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3"/>
      <c r="AS99" s="18"/>
      <c r="AT99" s="18"/>
      <c r="AU99" s="18"/>
      <c r="AV99" s="18"/>
      <c r="AW99" s="18"/>
      <c r="AX99" s="18"/>
    </row>
    <row r="100" spans="1:52" ht="16.95" customHeight="1" x14ac:dyDescent="0.3">
      <c r="D100" s="161" t="str">
        <f>IF(AND(AP75="",W78="",N80="",N82="",AK80="",AN84="",W87="",N89="",N91="",AK89=""),"","U hebt vraag "&amp;C75&amp;" en/of "&amp;C84&amp;" nog niet of nog niet volledig (correct) beantwoord!")</f>
        <v/>
      </c>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3"/>
      <c r="AS100" s="18"/>
      <c r="AT100" s="18"/>
      <c r="AU100" s="18"/>
      <c r="AV100" s="18"/>
      <c r="AW100" s="18"/>
      <c r="AX100" s="18"/>
    </row>
    <row r="101" spans="1:52" ht="16.95" customHeight="1" x14ac:dyDescent="0.3">
      <c r="D101" s="161" t="str">
        <f>IF(Q106="","","U hebt vraag "&amp;C106&amp;" nog niet volledig (correct) ingevuld.")</f>
        <v/>
      </c>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3"/>
      <c r="AS101" s="18"/>
      <c r="AT101" s="18"/>
      <c r="AU101" s="18"/>
      <c r="AV101" s="18"/>
      <c r="AW101" s="18"/>
      <c r="AX101" s="18"/>
    </row>
    <row r="102" spans="1:52" ht="16.95" customHeight="1" x14ac:dyDescent="0.3">
      <c r="D102" s="164" t="str">
        <f>IF(AD136="","","U mag de rubriek 'Beslissing van AGODI / AHOVOKS' niet invullen!")</f>
        <v/>
      </c>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6"/>
      <c r="AS102" s="18"/>
      <c r="AT102" s="18"/>
      <c r="AU102" s="18"/>
      <c r="AV102" s="18"/>
      <c r="AW102" s="18"/>
      <c r="AX102" s="18"/>
    </row>
    <row r="103" spans="1:52" ht="9" customHeight="1" x14ac:dyDescent="0.3">
      <c r="C103" s="14"/>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row>
    <row r="104" spans="1:52" ht="15.6" x14ac:dyDescent="0.3">
      <c r="C104" s="5"/>
      <c r="D104" s="150" t="s">
        <v>18912</v>
      </c>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row>
    <row r="105" spans="1:52" ht="3.75" customHeight="1" x14ac:dyDescent="0.3">
      <c r="C105" s="14"/>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row>
    <row r="106" spans="1:52" s="7" customFormat="1" x14ac:dyDescent="0.3">
      <c r="A106" s="28"/>
      <c r="C106" s="27">
        <v>9</v>
      </c>
      <c r="D106" s="19" t="s">
        <v>20236</v>
      </c>
      <c r="E106" s="18"/>
      <c r="F106" s="18"/>
      <c r="G106" s="18"/>
      <c r="H106" s="18"/>
      <c r="I106" s="18"/>
      <c r="J106" s="18"/>
      <c r="K106" s="18"/>
      <c r="L106" s="18"/>
      <c r="M106" s="18"/>
      <c r="N106" s="18"/>
      <c r="O106" s="18"/>
      <c r="P106" s="18"/>
      <c r="Q106" s="115" t="str">
        <f>IF(AND(B108="",X110="",AS112=""),"","Vul vraag "&amp;C106&amp;" volledig in.")</f>
        <v/>
      </c>
      <c r="R106" s="18"/>
      <c r="S106" s="18"/>
      <c r="T106" s="79"/>
      <c r="U106" s="18"/>
      <c r="V106" s="18"/>
      <c r="W106" s="18"/>
      <c r="X106" s="18"/>
      <c r="Y106" s="18"/>
      <c r="Z106" s="18"/>
      <c r="AA106" s="18"/>
      <c r="AB106" s="18"/>
      <c r="AC106" s="18"/>
      <c r="AD106" s="18"/>
      <c r="AE106" s="222" t="str">
        <f>IF(AND(D98="",D99="",D100="",D101="",D102=""),"","!")</f>
        <v/>
      </c>
      <c r="AF106" s="220" t="str">
        <f>IF(AND(D98="",D99="",D100="",D101="",D102=""),"","Het formulier is onvolledig of foutief ingevuld! Zie rubriek 'Foutmeldingen'. Als u problemen heeft bij het invullen, neem dan ALTIJD contact op via het telefoonnuumer dat bovenaan dit formulier staat vermeld.")</f>
        <v/>
      </c>
      <c r="AG106" s="221"/>
      <c r="AH106" s="221"/>
      <c r="AI106" s="221"/>
      <c r="AJ106" s="221"/>
      <c r="AK106" s="221"/>
      <c r="AL106" s="221"/>
      <c r="AM106" s="221"/>
      <c r="AN106" s="221"/>
      <c r="AO106" s="221"/>
      <c r="AP106" s="221"/>
      <c r="AQ106" s="221"/>
      <c r="AR106" s="221"/>
      <c r="AS106" s="221"/>
      <c r="AT106" s="221"/>
      <c r="AU106" s="221"/>
      <c r="AV106" s="29"/>
      <c r="AW106" s="29"/>
      <c r="AX106" s="29"/>
    </row>
    <row r="107" spans="1:52" s="7" customFormat="1" ht="3.75" customHeight="1" x14ac:dyDescent="0.3">
      <c r="A107" s="28"/>
      <c r="C107" s="27"/>
      <c r="D107" s="19"/>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223"/>
      <c r="AF107" s="221"/>
      <c r="AG107" s="221"/>
      <c r="AH107" s="221"/>
      <c r="AI107" s="221"/>
      <c r="AJ107" s="221"/>
      <c r="AK107" s="221"/>
      <c r="AL107" s="221"/>
      <c r="AM107" s="221"/>
      <c r="AN107" s="221"/>
      <c r="AO107" s="221"/>
      <c r="AP107" s="221"/>
      <c r="AQ107" s="221"/>
      <c r="AR107" s="221"/>
      <c r="AS107" s="221"/>
      <c r="AT107" s="221"/>
      <c r="AU107" s="221"/>
      <c r="AV107" s="29"/>
      <c r="AW107" s="29"/>
      <c r="AX107" s="29"/>
    </row>
    <row r="108" spans="1:52" s="16" customFormat="1" ht="15.6" customHeight="1" x14ac:dyDescent="0.25">
      <c r="A108" s="105"/>
      <c r="B108" s="239" t="str">
        <f>IF(OR(AND(D46="ja",I82&lt;&gt;"",D108=""),AND(D46="nee",I91&lt;&gt;"",D108="")),"==&gt;","")</f>
        <v/>
      </c>
      <c r="C108" s="240"/>
      <c r="D108" s="110"/>
      <c r="E108" s="104" t="s">
        <v>18949</v>
      </c>
      <c r="G108" s="79"/>
      <c r="H108" s="79"/>
      <c r="I108" s="79"/>
      <c r="J108" s="79"/>
      <c r="K108" s="79"/>
      <c r="L108" s="79"/>
      <c r="M108" s="79"/>
      <c r="N108" s="79"/>
      <c r="O108" s="79"/>
      <c r="P108" s="79"/>
      <c r="Q108" s="79"/>
      <c r="R108" s="79"/>
      <c r="S108" s="79"/>
      <c r="T108" s="79"/>
      <c r="U108" s="79"/>
      <c r="V108" s="79"/>
      <c r="W108" s="79"/>
      <c r="X108" s="79"/>
      <c r="Y108" s="79"/>
      <c r="Z108" s="79"/>
      <c r="AA108" s="79"/>
      <c r="AB108" s="79"/>
      <c r="AD108" s="79"/>
      <c r="AE108" s="223"/>
      <c r="AF108" s="221"/>
      <c r="AG108" s="221"/>
      <c r="AH108" s="221"/>
      <c r="AI108" s="221"/>
      <c r="AJ108" s="221"/>
      <c r="AK108" s="221"/>
      <c r="AL108" s="221"/>
      <c r="AM108" s="221"/>
      <c r="AN108" s="221"/>
      <c r="AO108" s="221"/>
      <c r="AP108" s="221"/>
      <c r="AQ108" s="221"/>
      <c r="AR108" s="221"/>
      <c r="AS108" s="221"/>
      <c r="AT108" s="221"/>
      <c r="AU108" s="221"/>
      <c r="AV108" s="30"/>
      <c r="AW108" s="30"/>
      <c r="AX108" s="31"/>
      <c r="AY108" s="15"/>
      <c r="AZ108" s="15"/>
    </row>
    <row r="109" spans="1:52" ht="6.75" customHeight="1" x14ac:dyDescent="0.3">
      <c r="C109" s="14"/>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23"/>
      <c r="AF109" s="221"/>
      <c r="AG109" s="221"/>
      <c r="AH109" s="221"/>
      <c r="AI109" s="221"/>
      <c r="AJ109" s="221"/>
      <c r="AK109" s="221"/>
      <c r="AL109" s="221"/>
      <c r="AM109" s="221"/>
      <c r="AN109" s="221"/>
      <c r="AO109" s="221"/>
      <c r="AP109" s="221"/>
      <c r="AQ109" s="221"/>
      <c r="AR109" s="221"/>
      <c r="AS109" s="221"/>
      <c r="AT109" s="221"/>
      <c r="AU109" s="221"/>
      <c r="AV109" s="18"/>
      <c r="AW109" s="18"/>
      <c r="AX109" s="18"/>
    </row>
    <row r="110" spans="1:52" x14ac:dyDescent="0.3">
      <c r="C110" s="14"/>
      <c r="D110" s="59"/>
      <c r="E110" s="60"/>
      <c r="F110" s="60"/>
      <c r="G110" s="60"/>
      <c r="H110" s="60"/>
      <c r="I110" s="18"/>
      <c r="J110" s="18"/>
      <c r="K110" s="18"/>
      <c r="L110" s="18"/>
      <c r="M110" s="18"/>
      <c r="N110" s="18"/>
      <c r="Q110" s="23" t="s">
        <v>58</v>
      </c>
      <c r="R110" s="18"/>
      <c r="S110" s="152"/>
      <c r="T110" s="153"/>
      <c r="U110" s="153"/>
      <c r="V110" s="153"/>
      <c r="W110" s="154"/>
      <c r="X110" s="45" t="str">
        <f>IF(AND(D108="X",S110=""),"&lt;= Vul de datum in.","")</f>
        <v/>
      </c>
      <c r="Y110" s="96"/>
      <c r="Z110" s="96"/>
      <c r="AA110" s="96"/>
      <c r="AB110" s="96"/>
      <c r="AC110" s="96"/>
      <c r="AD110" s="96"/>
      <c r="AE110" s="223"/>
      <c r="AF110" s="221"/>
      <c r="AG110" s="221"/>
      <c r="AH110" s="221"/>
      <c r="AI110" s="221"/>
      <c r="AJ110" s="221"/>
      <c r="AK110" s="221"/>
      <c r="AL110" s="221"/>
      <c r="AM110" s="221"/>
      <c r="AN110" s="221"/>
      <c r="AO110" s="221"/>
      <c r="AP110" s="221"/>
      <c r="AQ110" s="221"/>
      <c r="AR110" s="221"/>
      <c r="AS110" s="221"/>
      <c r="AT110" s="221"/>
      <c r="AU110" s="221"/>
      <c r="AV110" s="18"/>
      <c r="AW110" s="18"/>
      <c r="AX110" s="18"/>
    </row>
    <row r="111" spans="1:52" ht="9" customHeight="1" x14ac:dyDescent="0.3">
      <c r="E111" s="101"/>
      <c r="F111" s="101"/>
      <c r="G111" s="101"/>
      <c r="H111" s="101"/>
      <c r="I111" s="101"/>
      <c r="J111" s="101"/>
      <c r="K111" s="101"/>
      <c r="L111" s="101"/>
      <c r="M111" s="101"/>
      <c r="N111" s="101"/>
      <c r="O111" s="101"/>
      <c r="P111" s="101"/>
      <c r="Q111" s="101"/>
      <c r="R111" s="102"/>
      <c r="S111" s="103"/>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row>
    <row r="112" spans="1:52" x14ac:dyDescent="0.3">
      <c r="C112" s="14"/>
      <c r="D112" s="60"/>
      <c r="E112" s="60"/>
      <c r="F112" s="60"/>
      <c r="G112" s="60"/>
      <c r="H112" s="60"/>
      <c r="I112" s="18"/>
      <c r="J112" s="18"/>
      <c r="K112" s="18"/>
      <c r="L112" s="18"/>
      <c r="M112" s="18"/>
      <c r="N112" s="18"/>
      <c r="P112" s="18"/>
      <c r="Q112" s="23" t="s">
        <v>59</v>
      </c>
      <c r="R112" s="18"/>
      <c r="S112" s="155"/>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7"/>
      <c r="AS112" s="45" t="str">
        <f>IF(AND(S110&lt;&gt;"",S112=""),"&lt;= Vul de voor- en achternaam van de gevolmachtigde van het samenwerkingsplatform ICT in.","")</f>
        <v/>
      </c>
      <c r="AT112" s="18"/>
      <c r="AU112" s="18"/>
      <c r="AV112" s="18"/>
      <c r="AW112" s="18"/>
      <c r="AX112" s="18"/>
    </row>
    <row r="113" spans="1:50" ht="9" customHeight="1" x14ac:dyDescent="0.3">
      <c r="C113" s="14"/>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row>
    <row r="114" spans="1:50" ht="15.6" x14ac:dyDescent="0.3">
      <c r="C114" s="5"/>
      <c r="D114" s="150" t="s">
        <v>10919</v>
      </c>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row>
    <row r="115" spans="1:50" s="10" customFormat="1" ht="3.75" customHeight="1" x14ac:dyDescent="0.3">
      <c r="A115" s="25"/>
      <c r="C115" s="8"/>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row>
    <row r="116" spans="1:50" s="17" customFormat="1" ht="29.4" customHeight="1" x14ac:dyDescent="0.3">
      <c r="A116" s="28"/>
      <c r="C116" s="32">
        <v>10</v>
      </c>
      <c r="D116" s="210" t="s">
        <v>20235</v>
      </c>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9"/>
      <c r="AW116" s="29"/>
      <c r="AX116" s="29"/>
    </row>
    <row r="117" spans="1:50" s="17" customFormat="1" ht="15" hidden="1" customHeight="1" x14ac:dyDescent="0.3">
      <c r="A117" s="28"/>
      <c r="C117" s="38"/>
      <c r="D117" s="172" t="s">
        <v>18907</v>
      </c>
      <c r="E117" s="173"/>
      <c r="F117" s="173"/>
      <c r="G117" s="173"/>
      <c r="H117" s="173"/>
      <c r="I117" s="173"/>
      <c r="J117" s="173"/>
      <c r="K117" s="173"/>
      <c r="L117" s="173"/>
      <c r="M117" s="173"/>
      <c r="N117" s="173"/>
      <c r="O117" s="173"/>
      <c r="P117" s="173"/>
      <c r="Q117" s="173"/>
      <c r="R117" s="173"/>
      <c r="S117" s="61"/>
      <c r="T117" s="62"/>
      <c r="U117" s="62"/>
      <c r="V117" s="62"/>
      <c r="W117" s="10"/>
      <c r="X117" s="56"/>
      <c r="Y117" s="96"/>
      <c r="Z117" s="96"/>
      <c r="AA117" s="96"/>
      <c r="AB117" s="96"/>
      <c r="AC117" s="96"/>
      <c r="AD117" s="96"/>
      <c r="AE117" s="96"/>
      <c r="AF117" s="96"/>
      <c r="AG117" s="96"/>
      <c r="AH117" s="96"/>
      <c r="AI117" s="96"/>
      <c r="AJ117" s="98"/>
      <c r="AK117" s="97"/>
      <c r="AL117" s="97"/>
      <c r="AM117" s="97"/>
      <c r="AN117" s="97"/>
      <c r="AO117" s="97"/>
      <c r="AP117" s="97"/>
      <c r="AQ117" s="96"/>
      <c r="AR117" s="96"/>
      <c r="AS117" s="96"/>
      <c r="AT117" s="96"/>
      <c r="AU117" s="96"/>
      <c r="AV117" s="29"/>
      <c r="AW117" s="29"/>
      <c r="AX117" s="29"/>
    </row>
    <row r="118" spans="1:50" s="17" customFormat="1" ht="27.6" customHeight="1" x14ac:dyDescent="0.3">
      <c r="A118" s="28"/>
      <c r="C118" s="32"/>
      <c r="D118" s="167" t="s">
        <v>20588</v>
      </c>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95"/>
      <c r="AW118" s="29"/>
      <c r="AX118" s="29"/>
    </row>
    <row r="119" spans="1:50" s="17" customFormat="1" ht="15.6" customHeight="1" x14ac:dyDescent="0.3">
      <c r="A119" s="28"/>
      <c r="C119" s="32"/>
      <c r="D119" s="174" t="s">
        <v>20589</v>
      </c>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18"/>
      <c r="AG119" s="118"/>
      <c r="AH119" s="118"/>
      <c r="AI119" s="118"/>
      <c r="AJ119" s="118"/>
      <c r="AK119" s="118"/>
      <c r="AL119" s="118"/>
      <c r="AM119" s="118"/>
      <c r="AN119" s="118"/>
      <c r="AO119" s="118"/>
      <c r="AP119" s="118"/>
      <c r="AQ119" s="118"/>
      <c r="AR119" s="118"/>
      <c r="AS119" s="118"/>
      <c r="AT119" s="118"/>
      <c r="AU119" s="118"/>
      <c r="AV119" s="117"/>
      <c r="AW119" s="29"/>
      <c r="AX119" s="29"/>
    </row>
    <row r="120" spans="1:50" s="17" customFormat="1" ht="28.2" customHeight="1" x14ac:dyDescent="0.3">
      <c r="A120" s="28"/>
      <c r="C120" s="32"/>
      <c r="D120" s="176" t="s">
        <v>21930</v>
      </c>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c r="AE120" s="177"/>
      <c r="AF120" s="177"/>
      <c r="AG120" s="177"/>
      <c r="AH120" s="177"/>
      <c r="AI120" s="177"/>
      <c r="AJ120" s="177"/>
      <c r="AK120" s="177"/>
      <c r="AL120" s="177"/>
      <c r="AM120" s="177"/>
      <c r="AN120" s="177"/>
      <c r="AO120" s="177"/>
      <c r="AP120" s="177"/>
      <c r="AQ120" s="177"/>
      <c r="AR120" s="177"/>
      <c r="AS120" s="177"/>
      <c r="AT120" s="177"/>
      <c r="AU120" s="177"/>
      <c r="AV120" s="117"/>
      <c r="AW120" s="29"/>
      <c r="AX120" s="29"/>
    </row>
    <row r="121" spans="1:50" s="17" customFormat="1" ht="15" customHeight="1" x14ac:dyDescent="0.3">
      <c r="A121" s="28"/>
      <c r="C121" s="32"/>
      <c r="D121" s="178" t="s">
        <v>21931</v>
      </c>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49"/>
      <c r="AK121" s="149"/>
      <c r="AL121" s="149"/>
      <c r="AM121" s="149"/>
      <c r="AN121" s="149"/>
      <c r="AO121" s="149"/>
      <c r="AP121" s="149"/>
      <c r="AQ121" s="149"/>
      <c r="AR121" s="149"/>
      <c r="AS121" s="149"/>
      <c r="AT121" s="149"/>
      <c r="AU121" s="149"/>
      <c r="AV121" s="148"/>
      <c r="AW121" s="29"/>
      <c r="AX121" s="29"/>
    </row>
    <row r="122" spans="1:50" s="17" customFormat="1" ht="15" customHeight="1" x14ac:dyDescent="0.3">
      <c r="A122" s="28"/>
      <c r="C122" s="32"/>
      <c r="D122" s="178" t="str">
        <f>IF(D73="","",VLOOKUP(D73,keuzelijsten!$A$8:$F$12,6,FALSE)&amp;" - "&amp;S26)</f>
        <v/>
      </c>
      <c r="E122" s="179"/>
      <c r="F122" s="179"/>
      <c r="G122" s="179"/>
      <c r="H122" s="179"/>
      <c r="I122" s="17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c r="AU122" s="149"/>
      <c r="AV122" s="148"/>
      <c r="AW122" s="29"/>
      <c r="AX122" s="29"/>
    </row>
    <row r="123" spans="1:50" s="17" customFormat="1" ht="15" customHeight="1" x14ac:dyDescent="0.3">
      <c r="A123" s="28"/>
      <c r="C123" s="32"/>
      <c r="D123" s="178" t="s">
        <v>21937</v>
      </c>
      <c r="E123" s="179"/>
      <c r="F123" s="179"/>
      <c r="G123" s="179"/>
      <c r="H123" s="179"/>
      <c r="I123" s="179"/>
      <c r="J123" s="179"/>
      <c r="K123" s="179"/>
      <c r="L123" s="179"/>
      <c r="M123" s="179"/>
      <c r="N123" s="179"/>
      <c r="O123" s="179"/>
      <c r="P123" s="179"/>
      <c r="Q123" s="179"/>
      <c r="R123" s="179"/>
      <c r="S123" s="179"/>
      <c r="T123" s="179"/>
      <c r="U123" s="179"/>
      <c r="V123" s="179"/>
      <c r="W123" s="179"/>
      <c r="X123" s="179"/>
      <c r="Y123" s="149"/>
      <c r="Z123" s="149"/>
      <c r="AA123" s="149"/>
      <c r="AB123" s="149"/>
      <c r="AC123" s="149"/>
      <c r="AD123" s="149"/>
      <c r="AE123" s="149"/>
      <c r="AF123" s="149"/>
      <c r="AG123" s="149"/>
      <c r="AH123" s="149"/>
      <c r="AI123" s="149"/>
      <c r="AJ123" s="149"/>
      <c r="AK123" s="149"/>
      <c r="AL123" s="149"/>
      <c r="AM123" s="149"/>
      <c r="AN123" s="149"/>
      <c r="AO123" s="149"/>
      <c r="AP123" s="149"/>
      <c r="AQ123" s="149"/>
      <c r="AR123" s="149"/>
      <c r="AS123" s="149"/>
      <c r="AT123" s="149"/>
      <c r="AU123" s="149"/>
      <c r="AV123" s="148"/>
      <c r="AW123" s="29"/>
      <c r="AX123" s="29"/>
    </row>
    <row r="124" spans="1:50" s="17" customFormat="1" ht="15" customHeight="1" x14ac:dyDescent="0.3">
      <c r="A124" s="28"/>
      <c r="C124" s="32"/>
      <c r="D124" s="178" t="str">
        <f>IF(D73="","",VLOOKUP(D73,keuzelijsten!$A$8:$F$12,6,FALSE)&amp;"_"&amp;S26)</f>
        <v/>
      </c>
      <c r="E124" s="179"/>
      <c r="F124" s="179"/>
      <c r="G124" s="179"/>
      <c r="H124" s="179"/>
      <c r="I124" s="179"/>
      <c r="J124" s="149"/>
      <c r="K124" s="149"/>
      <c r="L124" s="149"/>
      <c r="M124" s="149"/>
      <c r="N124" s="149"/>
      <c r="O124" s="149"/>
      <c r="P124" s="149"/>
      <c r="Q124" s="149"/>
      <c r="R124" s="149"/>
      <c r="S124" s="149"/>
      <c r="T124" s="149"/>
      <c r="U124" s="149"/>
      <c r="V124" s="149"/>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c r="AR124" s="149"/>
      <c r="AS124" s="149"/>
      <c r="AT124" s="149"/>
      <c r="AU124" s="149"/>
      <c r="AV124" s="148"/>
      <c r="AW124" s="29"/>
      <c r="AX124" s="29"/>
    </row>
    <row r="125" spans="1:50" s="17" customFormat="1" ht="9" customHeight="1" x14ac:dyDescent="0.3">
      <c r="A125" s="28"/>
      <c r="C125" s="32"/>
      <c r="D125" s="48"/>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29"/>
      <c r="AW125" s="29"/>
      <c r="AX125" s="29"/>
    </row>
    <row r="126" spans="1:50" s="17" customFormat="1" ht="15" customHeight="1" x14ac:dyDescent="0.3">
      <c r="A126" s="28"/>
      <c r="C126" s="32"/>
      <c r="D126" s="150" t="s">
        <v>18901</v>
      </c>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1"/>
      <c r="AJ126" s="151"/>
      <c r="AK126" s="151"/>
      <c r="AL126" s="151"/>
      <c r="AM126" s="151"/>
      <c r="AN126" s="151"/>
      <c r="AO126" s="151"/>
      <c r="AP126" s="151"/>
      <c r="AQ126" s="151"/>
      <c r="AR126" s="151"/>
      <c r="AS126" s="151"/>
      <c r="AT126" s="151"/>
      <c r="AU126" s="151"/>
      <c r="AV126" s="29"/>
      <c r="AW126" s="29"/>
      <c r="AX126" s="29"/>
    </row>
    <row r="127" spans="1:50" s="17" customFormat="1" ht="3.75" customHeight="1" x14ac:dyDescent="0.3">
      <c r="A127" s="28"/>
      <c r="C127" s="32"/>
      <c r="D127" s="48"/>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29"/>
      <c r="AW127" s="29"/>
      <c r="AX127" s="29"/>
    </row>
    <row r="128" spans="1:50" s="17" customFormat="1" ht="27" customHeight="1" x14ac:dyDescent="0.3">
      <c r="A128" s="28"/>
      <c r="C128" s="32">
        <v>11</v>
      </c>
      <c r="D128" s="169" t="s">
        <v>18940</v>
      </c>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29"/>
      <c r="AW128" s="29"/>
      <c r="AX128" s="29"/>
    </row>
    <row r="129" spans="1:50" s="17" customFormat="1" ht="14.7" customHeight="1" x14ac:dyDescent="0.3">
      <c r="A129" s="28"/>
      <c r="D129" s="171" t="s">
        <v>18902</v>
      </c>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29"/>
      <c r="AW129" s="29"/>
      <c r="AX129" s="29"/>
    </row>
    <row r="130" spans="1:50" s="17" customFormat="1" ht="69" customHeight="1" x14ac:dyDescent="0.3">
      <c r="A130" s="28"/>
      <c r="C130" s="32"/>
      <c r="D130" s="169" t="s">
        <v>18903</v>
      </c>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29"/>
      <c r="AW130" s="29"/>
      <c r="AX130" s="29"/>
    </row>
    <row r="131" spans="1:50" s="17" customFormat="1" ht="15" customHeight="1" x14ac:dyDescent="0.3">
      <c r="A131" s="28"/>
      <c r="C131" s="32"/>
      <c r="D131" s="91" t="s">
        <v>18904</v>
      </c>
      <c r="E131" s="70"/>
      <c r="F131" s="70"/>
      <c r="G131" s="70"/>
      <c r="H131" s="70"/>
      <c r="I131" s="70"/>
      <c r="J131" s="70"/>
      <c r="K131" s="208" t="s">
        <v>18905</v>
      </c>
      <c r="L131" s="224"/>
      <c r="M131" s="224"/>
      <c r="N131" s="224"/>
      <c r="O131" s="224"/>
      <c r="P131" s="224"/>
      <c r="Q131" s="224"/>
      <c r="R131" s="224"/>
      <c r="S131" s="224"/>
      <c r="T131" s="224"/>
      <c r="U131" s="224"/>
      <c r="V131" s="224"/>
      <c r="W131" s="224"/>
      <c r="X131" s="224"/>
      <c r="Y131" s="224"/>
      <c r="Z131" s="224"/>
      <c r="AA131" s="224"/>
      <c r="AB131" s="224"/>
      <c r="AC131" s="224"/>
      <c r="AD131" s="224"/>
      <c r="AE131" s="224"/>
      <c r="AF131" s="224"/>
      <c r="AG131" s="224"/>
      <c r="AH131" s="224"/>
      <c r="AI131" s="224"/>
      <c r="AJ131" s="224"/>
      <c r="AK131" s="224"/>
      <c r="AL131" s="224"/>
      <c r="AM131" s="70"/>
      <c r="AN131" s="70"/>
      <c r="AO131" s="70"/>
      <c r="AP131" s="70"/>
      <c r="AQ131" s="70"/>
      <c r="AR131" s="70"/>
      <c r="AS131" s="70"/>
      <c r="AT131" s="70"/>
      <c r="AU131" s="70"/>
      <c r="AV131" s="29"/>
      <c r="AW131" s="29"/>
      <c r="AX131" s="29"/>
    </row>
    <row r="132" spans="1:50" s="17" customFormat="1" ht="15" customHeight="1" x14ac:dyDescent="0.3">
      <c r="A132" s="28"/>
      <c r="C132" s="32"/>
      <c r="D132" s="91" t="s">
        <v>18906</v>
      </c>
      <c r="E132" s="70"/>
      <c r="F132" s="70"/>
      <c r="G132" s="70"/>
      <c r="H132" s="70"/>
      <c r="I132" s="70"/>
      <c r="J132" s="70"/>
      <c r="K132" s="98"/>
      <c r="L132" s="208" t="s">
        <v>18941</v>
      </c>
      <c r="M132" s="208"/>
      <c r="N132" s="208"/>
      <c r="O132" s="208"/>
      <c r="P132" s="208"/>
      <c r="Q132" s="208"/>
      <c r="R132" s="208"/>
      <c r="S132" s="208"/>
      <c r="T132" s="208"/>
      <c r="U132" s="208"/>
      <c r="V132" s="208"/>
      <c r="W132" s="208"/>
      <c r="X132" s="208"/>
      <c r="Y132" s="208"/>
      <c r="Z132" s="208"/>
      <c r="AA132" s="208"/>
      <c r="AB132" s="208"/>
      <c r="AC132" s="208"/>
      <c r="AD132" s="208"/>
      <c r="AE132" s="208"/>
      <c r="AF132" s="208"/>
      <c r="AG132" s="208"/>
      <c r="AH132" s="208"/>
      <c r="AI132" s="208"/>
      <c r="AJ132" s="208"/>
      <c r="AK132" s="208"/>
      <c r="AL132" s="208"/>
      <c r="AM132" s="208"/>
      <c r="AN132" s="208"/>
      <c r="AO132" s="208"/>
      <c r="AP132" s="208"/>
      <c r="AQ132" s="208"/>
      <c r="AR132" s="208"/>
      <c r="AS132" s="208"/>
      <c r="AT132" s="208"/>
      <c r="AU132" s="208"/>
      <c r="AV132" s="29"/>
      <c r="AW132" s="29"/>
      <c r="AX132" s="29"/>
    </row>
    <row r="133" spans="1:50" s="17" customFormat="1" ht="9" customHeight="1" x14ac:dyDescent="0.3">
      <c r="A133" s="28"/>
      <c r="C133" s="32"/>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29"/>
      <c r="AW133" s="29"/>
      <c r="AX133" s="29"/>
    </row>
    <row r="134" spans="1:50" ht="15.6" x14ac:dyDescent="0.3">
      <c r="B134" s="135"/>
      <c r="C134" s="5"/>
      <c r="D134" s="150" t="s">
        <v>18938</v>
      </c>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row>
    <row r="135" spans="1:50" s="17" customFormat="1" ht="3.75" customHeight="1" x14ac:dyDescent="0.3">
      <c r="A135" s="28"/>
      <c r="C135" s="32"/>
      <c r="D135" s="48"/>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29"/>
      <c r="AW135" s="29"/>
      <c r="AX135" s="29"/>
    </row>
    <row r="136" spans="1:50" s="17" customFormat="1" ht="18" customHeight="1" x14ac:dyDescent="0.3">
      <c r="A136" s="28"/>
      <c r="C136" s="32"/>
      <c r="D136" s="92" t="s">
        <v>18914</v>
      </c>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139" t="str">
        <f>IF(OR(AND(B134&lt;&gt;".",S142&lt;&gt;""),AND(B134&lt;&gt;".",COUNTIF(D138:D140,"X")&gt;0)),"Deze rubriek mag alleen door AGODI / AHOVOKS worden ingevuld!","")</f>
        <v/>
      </c>
      <c r="AE136" s="84"/>
      <c r="AF136" s="84"/>
      <c r="AG136" s="84"/>
      <c r="AH136" s="84"/>
      <c r="AI136" s="84"/>
      <c r="AJ136" s="84"/>
      <c r="AK136" s="84"/>
      <c r="AL136" s="84"/>
      <c r="AM136" s="84"/>
      <c r="AN136" s="84"/>
      <c r="AO136" s="84"/>
      <c r="AP136" s="84"/>
      <c r="AQ136" s="84"/>
      <c r="AR136" s="84"/>
      <c r="AS136" s="84"/>
      <c r="AT136" s="84"/>
      <c r="AU136" s="84"/>
      <c r="AV136" s="29"/>
      <c r="AW136" s="29"/>
      <c r="AX136" s="29"/>
    </row>
    <row r="137" spans="1:50" s="17" customFormat="1" ht="3.75" customHeight="1" x14ac:dyDescent="0.3">
      <c r="A137" s="28"/>
      <c r="C137" s="32"/>
      <c r="D137" s="48"/>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29"/>
      <c r="AW137" s="29"/>
      <c r="AX137" s="29"/>
    </row>
    <row r="138" spans="1:50" s="17" customFormat="1" ht="15" customHeight="1" x14ac:dyDescent="0.3">
      <c r="A138" s="28"/>
      <c r="C138" s="32"/>
      <c r="D138" s="87"/>
      <c r="E138" s="79" t="s">
        <v>18939</v>
      </c>
      <c r="F138" s="84"/>
      <c r="G138" s="84"/>
      <c r="H138" s="84"/>
      <c r="I138" s="84"/>
      <c r="J138" s="84"/>
      <c r="K138" s="84"/>
      <c r="L138" s="84"/>
      <c r="M138" s="84"/>
      <c r="N138" s="84"/>
      <c r="O138" s="84"/>
      <c r="P138" s="84"/>
      <c r="Q138" s="84"/>
      <c r="R138" s="84"/>
      <c r="S138" s="84"/>
      <c r="T138" s="84"/>
      <c r="U138" s="84"/>
      <c r="V138" s="84"/>
      <c r="W138" s="84"/>
      <c r="X138" s="84"/>
      <c r="Y138" s="84"/>
      <c r="Z138" s="84"/>
      <c r="AA138" s="108" t="str">
        <f>IF(AND(D138="X",D140="X"),"Je mag maar één vakje aankruisen!","")</f>
        <v/>
      </c>
      <c r="AB138" s="84"/>
      <c r="AC138" s="84"/>
      <c r="AD138" s="84"/>
      <c r="AE138" s="84"/>
      <c r="AF138" s="84"/>
      <c r="AG138" s="84"/>
      <c r="AH138" s="84"/>
      <c r="AI138" s="84"/>
      <c r="AJ138" s="84"/>
      <c r="AK138" s="84"/>
      <c r="AL138" s="84"/>
      <c r="AM138" s="84"/>
      <c r="AN138" s="84"/>
      <c r="AO138" s="84"/>
      <c r="AP138" s="84"/>
      <c r="AQ138" s="84"/>
      <c r="AR138" s="84"/>
      <c r="AS138" s="84"/>
      <c r="AT138" s="84"/>
      <c r="AU138" s="84"/>
      <c r="AV138" s="29"/>
      <c r="AW138" s="29"/>
      <c r="AX138" s="29"/>
    </row>
    <row r="139" spans="1:50" s="17" customFormat="1" ht="3" customHeight="1" x14ac:dyDescent="0.3">
      <c r="A139" s="28"/>
      <c r="C139" s="32"/>
      <c r="D139" s="48"/>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29"/>
      <c r="AW139" s="29"/>
      <c r="AX139" s="29"/>
    </row>
    <row r="140" spans="1:50" s="17" customFormat="1" ht="15" customHeight="1" x14ac:dyDescent="0.3">
      <c r="A140" s="28"/>
      <c r="C140" s="32"/>
      <c r="D140" s="87"/>
      <c r="E140" s="79" t="s">
        <v>18953</v>
      </c>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145" t="str">
        <f>IF(AND(B134=".",COUNTIF(D138:D140,"X")&gt;0,A!A1=""),"Vul ook de naam in van de dossierbehandelaar in cel A1 in het tabblad 'A'!","")</f>
        <v/>
      </c>
      <c r="AR140" s="84"/>
      <c r="AS140" s="84"/>
      <c r="AT140" s="84"/>
      <c r="AU140" s="84"/>
      <c r="AV140" s="29"/>
      <c r="AW140" s="29"/>
      <c r="AX140" s="29"/>
    </row>
    <row r="141" spans="1:50" s="17" customFormat="1" ht="6.75" customHeight="1" x14ac:dyDescent="0.3">
      <c r="A141" s="28"/>
      <c r="C141" s="32"/>
      <c r="D141" s="48"/>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29"/>
      <c r="AW141" s="29"/>
      <c r="AX141" s="29"/>
    </row>
    <row r="142" spans="1:50" x14ac:dyDescent="0.3">
      <c r="C142" s="14"/>
      <c r="D142" s="59"/>
      <c r="E142" s="60"/>
      <c r="F142" s="60"/>
      <c r="G142" s="60"/>
      <c r="H142" s="60"/>
      <c r="I142" s="18"/>
      <c r="J142" s="18"/>
      <c r="K142" s="18"/>
      <c r="L142" s="18"/>
      <c r="M142" s="18"/>
      <c r="N142" s="18"/>
      <c r="Q142" s="23" t="str">
        <f>IF(S142="","datum",IF(S142&lt;S110,"deze datum valt vóór de datum bij vraag "&amp;C106,"datum"))</f>
        <v>datum</v>
      </c>
      <c r="R142" s="18" t="str">
        <f>IF(S142="","",IF(S142&lt;S110,"=&gt;",""))</f>
        <v/>
      </c>
      <c r="S142" s="152"/>
      <c r="T142" s="153"/>
      <c r="U142" s="153"/>
      <c r="V142" s="153"/>
      <c r="W142" s="154"/>
      <c r="X142" s="109" t="str">
        <f>IF(AND(B134=".",COUNTIF(D138:D140,"X")&gt;0,S142=""),"&lt;= Vul de datum van de aanmaak van het antwoord in.","")</f>
        <v/>
      </c>
      <c r="Y142" s="96"/>
      <c r="Z142" s="96"/>
      <c r="AA142" s="96"/>
      <c r="AB142" s="96"/>
      <c r="AC142" s="96"/>
      <c r="AD142" s="96"/>
      <c r="AE142" s="96"/>
      <c r="AF142" s="96"/>
      <c r="AG142" s="96"/>
      <c r="AH142" s="96"/>
      <c r="AI142" s="96"/>
      <c r="AJ142" s="96"/>
      <c r="AK142" s="96"/>
      <c r="AL142" s="96"/>
      <c r="AM142" s="96"/>
      <c r="AN142" s="96"/>
      <c r="AO142" s="96"/>
      <c r="AP142" s="96"/>
      <c r="AQ142" s="96"/>
      <c r="AR142" s="96"/>
      <c r="AS142" s="18"/>
      <c r="AT142" s="18"/>
      <c r="AU142" s="18"/>
      <c r="AV142" s="18"/>
      <c r="AW142" s="18"/>
      <c r="AX142" s="18"/>
    </row>
    <row r="143" spans="1:50" ht="3" customHeight="1" x14ac:dyDescent="0.3">
      <c r="C143" s="14"/>
      <c r="D143" s="60"/>
      <c r="E143" s="60"/>
      <c r="F143" s="60"/>
      <c r="G143" s="60"/>
      <c r="H143" s="60"/>
      <c r="I143" s="18"/>
      <c r="J143" s="18"/>
      <c r="K143" s="18"/>
      <c r="L143" s="18"/>
      <c r="M143" s="18"/>
      <c r="N143" s="18"/>
      <c r="O143" s="23"/>
      <c r="P143" s="18"/>
      <c r="Q143" s="18"/>
      <c r="R143" s="18"/>
      <c r="S143" s="18"/>
      <c r="T143" s="23"/>
      <c r="U143" s="18"/>
      <c r="V143" s="11"/>
      <c r="W143" s="11"/>
      <c r="X143" s="18"/>
      <c r="Y143" s="18"/>
      <c r="Z143" s="18"/>
      <c r="AA143" s="23"/>
      <c r="AB143" s="18"/>
      <c r="AC143" s="11"/>
      <c r="AD143" s="11"/>
      <c r="AE143" s="18"/>
      <c r="AF143" s="18"/>
      <c r="AG143" s="23"/>
      <c r="AH143" s="18"/>
      <c r="AI143" s="11"/>
      <c r="AJ143" s="11"/>
      <c r="AK143" s="11"/>
      <c r="AL143" s="11"/>
      <c r="AM143" s="18"/>
      <c r="AN143" s="18"/>
      <c r="AO143" s="18"/>
      <c r="AP143" s="18"/>
      <c r="AQ143" s="18"/>
      <c r="AR143" s="18"/>
      <c r="AS143" s="18"/>
      <c r="AT143" s="18"/>
      <c r="AU143" s="18"/>
      <c r="AV143" s="18"/>
      <c r="AW143" s="18"/>
      <c r="AX143" s="18"/>
    </row>
    <row r="144" spans="1:50" ht="6" customHeight="1" x14ac:dyDescent="0.3">
      <c r="C144" s="116"/>
      <c r="D144" s="120"/>
      <c r="E144" s="101"/>
      <c r="F144" s="101"/>
      <c r="G144" s="101"/>
      <c r="H144" s="101"/>
      <c r="I144" s="101"/>
      <c r="J144" s="101"/>
      <c r="K144" s="101"/>
      <c r="L144" s="101"/>
      <c r="M144" s="101"/>
      <c r="N144" s="101"/>
      <c r="O144" s="101"/>
      <c r="P144" s="101"/>
      <c r="R144" s="121"/>
      <c r="S144" s="122"/>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4"/>
      <c r="AS144" s="18"/>
      <c r="AT144" s="18"/>
      <c r="AU144" s="18"/>
      <c r="AV144" s="18"/>
      <c r="AW144" s="18"/>
      <c r="AX144" s="18"/>
    </row>
    <row r="145" spans="1:50" ht="15" customHeight="1" x14ac:dyDescent="0.3">
      <c r="C145" s="116"/>
      <c r="D145" s="120"/>
      <c r="E145" s="101"/>
      <c r="F145" s="101"/>
      <c r="G145" s="101"/>
      <c r="H145" s="101"/>
      <c r="I145" s="101"/>
      <c r="J145" s="101"/>
      <c r="K145" s="101"/>
      <c r="L145" s="101"/>
      <c r="M145" s="101"/>
      <c r="N145" s="101"/>
      <c r="O145" s="101"/>
      <c r="P145" s="101"/>
      <c r="Q145" s="125" t="s">
        <v>21924</v>
      </c>
      <c r="R145" s="102"/>
      <c r="S145" s="127"/>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8"/>
      <c r="AS145" s="18"/>
      <c r="AT145" s="18"/>
      <c r="AU145" s="18"/>
      <c r="AV145" s="18"/>
      <c r="AW145" s="18"/>
      <c r="AX145" s="18"/>
    </row>
    <row r="146" spans="1:50" ht="15" customHeight="1" x14ac:dyDescent="0.3">
      <c r="C146" s="116"/>
      <c r="D146" s="120"/>
      <c r="E146" s="101"/>
      <c r="F146" s="101"/>
      <c r="G146" s="101"/>
      <c r="H146" s="101"/>
      <c r="I146" s="101"/>
      <c r="J146" s="101"/>
      <c r="K146" s="101"/>
      <c r="L146" s="101"/>
      <c r="M146" s="101"/>
      <c r="N146" s="101"/>
      <c r="O146" s="101"/>
      <c r="P146" s="101"/>
      <c r="Q146" s="125"/>
      <c r="R146" s="102"/>
      <c r="S146" s="127"/>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8"/>
      <c r="AS146" s="18"/>
      <c r="AT146" s="18"/>
      <c r="AU146" s="18"/>
      <c r="AV146" s="18"/>
      <c r="AW146" s="18"/>
      <c r="AX146" s="18"/>
    </row>
    <row r="147" spans="1:50" ht="15" customHeight="1" x14ac:dyDescent="0.3">
      <c r="C147" s="116"/>
      <c r="D147" s="120"/>
      <c r="E147" s="101"/>
      <c r="F147" s="101"/>
      <c r="G147" s="101"/>
      <c r="H147" s="101"/>
      <c r="I147" s="101"/>
      <c r="J147" s="101"/>
      <c r="K147" s="101"/>
      <c r="L147" s="101"/>
      <c r="M147" s="101"/>
      <c r="N147" s="101"/>
      <c r="O147" s="101"/>
      <c r="P147" s="101"/>
      <c r="Q147" s="125"/>
      <c r="R147" s="102"/>
      <c r="S147" s="127"/>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8"/>
      <c r="AS147" s="18"/>
      <c r="AT147" s="18"/>
      <c r="AU147" s="18"/>
      <c r="AV147" s="18"/>
      <c r="AW147" s="18"/>
      <c r="AX147" s="18"/>
    </row>
    <row r="148" spans="1:50" ht="15" customHeight="1" x14ac:dyDescent="0.3">
      <c r="C148" s="116"/>
      <c r="D148" s="120"/>
      <c r="E148" s="101"/>
      <c r="F148" s="101"/>
      <c r="G148" s="101"/>
      <c r="H148" s="101"/>
      <c r="I148" s="101"/>
      <c r="J148" s="101"/>
      <c r="K148" s="101"/>
      <c r="L148" s="101"/>
      <c r="M148" s="101"/>
      <c r="N148" s="101"/>
      <c r="O148" s="101"/>
      <c r="P148" s="101"/>
      <c r="Q148" s="125"/>
      <c r="R148" s="102"/>
      <c r="S148" s="127"/>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8"/>
      <c r="AS148" s="18"/>
      <c r="AT148" s="18"/>
      <c r="AU148" s="18"/>
      <c r="AV148" s="18"/>
      <c r="AW148" s="18"/>
      <c r="AX148" s="18"/>
    </row>
    <row r="149" spans="1:50" ht="6" customHeight="1" x14ac:dyDescent="0.3">
      <c r="C149" s="116"/>
      <c r="D149" s="120"/>
      <c r="E149" s="101"/>
      <c r="F149" s="101"/>
      <c r="G149" s="101"/>
      <c r="H149" s="101"/>
      <c r="I149" s="101"/>
      <c r="J149" s="101"/>
      <c r="K149" s="101"/>
      <c r="L149" s="101"/>
      <c r="M149" s="101"/>
      <c r="N149" s="101"/>
      <c r="O149" s="101"/>
      <c r="P149" s="101"/>
      <c r="Q149" s="125"/>
      <c r="R149" s="102"/>
      <c r="S149" s="129"/>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1"/>
      <c r="AS149" s="18"/>
      <c r="AT149" s="18"/>
      <c r="AU149" s="18"/>
      <c r="AV149" s="18"/>
      <c r="AW149" s="18"/>
      <c r="AX149" s="18"/>
    </row>
    <row r="150" spans="1:50" ht="15" customHeight="1" x14ac:dyDescent="0.3">
      <c r="C150" s="116"/>
      <c r="D150" s="120"/>
      <c r="E150" s="101"/>
      <c r="F150" s="101"/>
      <c r="G150" s="101"/>
      <c r="H150" s="101"/>
      <c r="I150" s="101"/>
      <c r="J150" s="101"/>
      <c r="K150" s="101"/>
      <c r="L150" s="101"/>
      <c r="M150" s="101"/>
      <c r="N150" s="101"/>
      <c r="O150" s="101"/>
      <c r="P150" s="101"/>
      <c r="Q150" s="125"/>
      <c r="R150" s="102"/>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8"/>
      <c r="AT150" s="18"/>
      <c r="AU150" s="18"/>
      <c r="AV150" s="18"/>
      <c r="AW150" s="18"/>
      <c r="AX150" s="18"/>
    </row>
    <row r="151" spans="1:50" ht="3" customHeight="1" x14ac:dyDescent="0.3">
      <c r="C151" s="14"/>
      <c r="D151" s="60"/>
      <c r="E151" s="60"/>
      <c r="F151" s="60"/>
      <c r="G151" s="60"/>
      <c r="H151" s="60"/>
      <c r="I151" s="18"/>
      <c r="J151" s="18"/>
      <c r="K151" s="18"/>
      <c r="L151" s="18"/>
      <c r="M151" s="18"/>
      <c r="N151" s="18"/>
      <c r="O151" s="23"/>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row>
    <row r="152" spans="1:50" s="146" customFormat="1" x14ac:dyDescent="0.25">
      <c r="A152" s="137"/>
      <c r="C152" s="147"/>
      <c r="D152" s="60"/>
      <c r="E152" s="60"/>
      <c r="F152" s="60"/>
      <c r="G152" s="60"/>
      <c r="H152" s="60"/>
      <c r="I152" s="137"/>
      <c r="J152" s="137"/>
      <c r="K152" s="137"/>
      <c r="L152" s="137"/>
      <c r="M152" s="137"/>
      <c r="N152" s="137"/>
      <c r="P152" s="137"/>
      <c r="Q152" s="136" t="s">
        <v>59</v>
      </c>
      <c r="R152" s="137"/>
      <c r="S152" s="205" t="str">
        <f>IF(COUNTIF(D138:D140,"X")&gt;0,VLOOKUP(D73,keuzelijsten!$A$8:$E$12,4,FALSE),"")</f>
        <v/>
      </c>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7"/>
      <c r="AS152" s="109"/>
      <c r="AT152" s="137"/>
      <c r="AU152" s="137"/>
      <c r="AV152" s="137"/>
      <c r="AW152" s="137" t="str">
        <f>IF(D73="","",VLOOKUP(D73,keuzelijsten!$A$8:$E$12,3,FALSE))</f>
        <v/>
      </c>
      <c r="AX152" s="137"/>
    </row>
    <row r="153" spans="1:50" s="17" customFormat="1" ht="15" customHeight="1" x14ac:dyDescent="0.3">
      <c r="A153" s="28"/>
      <c r="C153" s="32"/>
      <c r="D153" s="48"/>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29"/>
      <c r="AW153" s="29"/>
      <c r="AX153" s="29"/>
    </row>
    <row r="154" spans="1:50" s="17" customFormat="1" ht="15" customHeight="1" x14ac:dyDescent="0.3">
      <c r="A154" s="28"/>
      <c r="C154" s="32"/>
      <c r="D154" s="48"/>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29"/>
      <c r="AW154" s="29"/>
      <c r="AX154" s="29"/>
    </row>
    <row r="155" spans="1:50" s="17" customFormat="1" ht="15" customHeight="1" x14ac:dyDescent="0.3">
      <c r="A155" s="28"/>
      <c r="C155" s="32"/>
      <c r="D155" s="48"/>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29"/>
      <c r="AW155" s="29"/>
      <c r="AX155" s="29"/>
    </row>
    <row r="156" spans="1:50" s="17" customFormat="1" ht="15" customHeight="1" x14ac:dyDescent="0.3">
      <c r="A156" s="28"/>
      <c r="C156" s="32"/>
      <c r="D156" s="48"/>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29"/>
      <c r="AW156" s="29"/>
      <c r="AX156" s="29"/>
    </row>
    <row r="157" spans="1:50" s="17" customFormat="1" ht="15" customHeight="1" x14ac:dyDescent="0.3">
      <c r="A157" s="28"/>
      <c r="C157" s="32"/>
      <c r="D157" s="48"/>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29"/>
      <c r="AW157" s="29"/>
      <c r="AX157" s="29"/>
    </row>
    <row r="158" spans="1:50" s="17" customFormat="1" ht="15" customHeight="1" x14ac:dyDescent="0.3">
      <c r="A158" s="28"/>
      <c r="C158" s="32"/>
      <c r="D158" s="48"/>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29"/>
      <c r="AW158" s="29"/>
      <c r="AX158" s="29"/>
    </row>
    <row r="159" spans="1:50" s="17" customFormat="1" ht="15" customHeight="1" x14ac:dyDescent="0.3">
      <c r="A159" s="28"/>
      <c r="C159" s="32"/>
      <c r="D159" s="48"/>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29"/>
      <c r="AW159" s="29"/>
      <c r="AX159" s="29"/>
    </row>
    <row r="160" spans="1:50" s="17" customFormat="1" ht="15" customHeight="1" x14ac:dyDescent="0.3">
      <c r="A160" s="28"/>
      <c r="C160" s="32"/>
      <c r="D160" s="48"/>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29"/>
      <c r="AW160" s="29"/>
      <c r="AX160" s="29"/>
    </row>
    <row r="161" spans="1:50" s="17" customFormat="1" ht="15" customHeight="1" x14ac:dyDescent="0.3">
      <c r="A161" s="28"/>
      <c r="C161" s="32"/>
      <c r="D161" s="48"/>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29"/>
      <c r="AW161" s="29"/>
      <c r="AX161" s="29"/>
    </row>
    <row r="162" spans="1:50" s="17" customFormat="1" ht="15" customHeight="1" x14ac:dyDescent="0.3">
      <c r="A162" s="28"/>
      <c r="C162" s="32"/>
      <c r="D162" s="48"/>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29"/>
      <c r="AW162" s="29"/>
      <c r="AX162" s="29"/>
    </row>
    <row r="163" spans="1:50" s="17" customFormat="1" ht="15" customHeight="1" x14ac:dyDescent="0.3">
      <c r="A163" s="28"/>
      <c r="C163" s="32"/>
      <c r="D163" s="48"/>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29"/>
      <c r="AW163" s="29"/>
      <c r="AX163" s="29"/>
    </row>
    <row r="164" spans="1:50" s="17" customFormat="1" ht="15" customHeight="1" x14ac:dyDescent="0.3">
      <c r="A164" s="28"/>
      <c r="C164" s="32"/>
      <c r="D164" s="48"/>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29"/>
      <c r="AW164" s="29"/>
      <c r="AX164" s="29"/>
    </row>
    <row r="165" spans="1:50" s="17" customFormat="1" ht="15" customHeight="1" x14ac:dyDescent="0.3">
      <c r="A165" s="28"/>
      <c r="C165" s="32"/>
      <c r="D165" s="48"/>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29"/>
      <c r="AW165" s="29"/>
      <c r="AX165" s="29"/>
    </row>
    <row r="166" spans="1:50" s="17" customFormat="1" ht="15" customHeight="1" x14ac:dyDescent="0.3">
      <c r="A166" s="28"/>
      <c r="C166" s="32"/>
      <c r="D166" s="48"/>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29"/>
      <c r="AW166" s="29"/>
      <c r="AX166" s="29"/>
    </row>
    <row r="167" spans="1:50" s="17" customFormat="1" ht="15" customHeight="1" x14ac:dyDescent="0.3">
      <c r="A167" s="28"/>
      <c r="C167" s="32"/>
      <c r="D167" s="48"/>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29"/>
      <c r="AW167" s="29"/>
      <c r="AX167" s="29"/>
    </row>
    <row r="168" spans="1:50" s="17" customFormat="1" ht="12.45" customHeight="1" x14ac:dyDescent="0.3">
      <c r="A168" s="28"/>
      <c r="C168" s="32"/>
      <c r="D168" s="33"/>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29"/>
      <c r="AW168" s="29"/>
      <c r="AX168" s="29"/>
    </row>
    <row r="169" spans="1:50" s="17" customFormat="1" ht="12.45" customHeight="1" x14ac:dyDescent="0.3">
      <c r="A169" s="28"/>
      <c r="C169" s="32"/>
      <c r="D169" s="33"/>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29"/>
      <c r="AW169" s="29"/>
      <c r="AX169" s="29"/>
    </row>
    <row r="170" spans="1:50" s="17" customFormat="1" ht="12.45" customHeight="1" x14ac:dyDescent="0.3">
      <c r="A170" s="28"/>
      <c r="C170" s="32"/>
      <c r="D170" s="33"/>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29"/>
      <c r="AW170" s="29"/>
      <c r="AX170" s="29"/>
    </row>
    <row r="171" spans="1:50" s="17" customFormat="1" ht="12.45" customHeight="1" x14ac:dyDescent="0.3">
      <c r="A171" s="28"/>
      <c r="C171" s="32"/>
      <c r="D171" s="33"/>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29"/>
      <c r="AW171" s="29"/>
      <c r="AX171" s="29"/>
    </row>
  </sheetData>
  <sheetProtection algorithmName="SHA-512" hashValue="Y6/XNjnjN6+QitLN/YAayw4zr+pa2GNI78f1BTyyJbv7EUXLeHGUNUQHO6cq7/zNy+NV6lb3iTyXWm89kcUUEQ==" saltValue="Ouj2uFAY0GxhggqP0mH6cQ==" spinCount="100000" sheet="1" scenarios="1"/>
  <mergeCells count="84">
    <mergeCell ref="D34:Q34"/>
    <mergeCell ref="B108:C108"/>
    <mergeCell ref="AO1:AU1"/>
    <mergeCell ref="D4:AU4"/>
    <mergeCell ref="D3:AU3"/>
    <mergeCell ref="AO2:AU2"/>
    <mergeCell ref="D13:AU13"/>
    <mergeCell ref="E9:O9"/>
    <mergeCell ref="A20:C20"/>
    <mergeCell ref="D21:AU21"/>
    <mergeCell ref="D17:AU17"/>
    <mergeCell ref="D15:AU15"/>
    <mergeCell ref="D10:R10"/>
    <mergeCell ref="AF5:AU11"/>
    <mergeCell ref="S32:AU32"/>
    <mergeCell ref="S28:U28"/>
    <mergeCell ref="AV3:AW3"/>
    <mergeCell ref="D19:AU19"/>
    <mergeCell ref="D25:AU25"/>
    <mergeCell ref="S30:AU30"/>
    <mergeCell ref="D32:Q32"/>
    <mergeCell ref="D26:Q26"/>
    <mergeCell ref="S26:V26"/>
    <mergeCell ref="D30:Q30"/>
    <mergeCell ref="D28:Q28"/>
    <mergeCell ref="V28:AU28"/>
    <mergeCell ref="S152:AR152"/>
    <mergeCell ref="S142:W142"/>
    <mergeCell ref="L132:AU132"/>
    <mergeCell ref="V34:AU34"/>
    <mergeCell ref="D116:AU116"/>
    <mergeCell ref="I80:M80"/>
    <mergeCell ref="I82:M82"/>
    <mergeCell ref="D42:AU42"/>
    <mergeCell ref="S40:AU40"/>
    <mergeCell ref="S38:Y38"/>
    <mergeCell ref="D36:Q36"/>
    <mergeCell ref="S36:AU36"/>
    <mergeCell ref="AF106:AU110"/>
    <mergeCell ref="AE106:AE110"/>
    <mergeCell ref="K131:AL131"/>
    <mergeCell ref="S34:U34"/>
    <mergeCell ref="D96:AU96"/>
    <mergeCell ref="I89:M89"/>
    <mergeCell ref="I91:M91"/>
    <mergeCell ref="S59:AB59"/>
    <mergeCell ref="S61:AQ61"/>
    <mergeCell ref="S63:U63"/>
    <mergeCell ref="W63:AU63"/>
    <mergeCell ref="D65:AU65"/>
    <mergeCell ref="B46:C46"/>
    <mergeCell ref="D46:E46"/>
    <mergeCell ref="B69:C69"/>
    <mergeCell ref="D93:AU93"/>
    <mergeCell ref="S53:AU53"/>
    <mergeCell ref="S55:AU55"/>
    <mergeCell ref="S57:W57"/>
    <mergeCell ref="D73:P73"/>
    <mergeCell ref="D77:AU77"/>
    <mergeCell ref="D86:AU86"/>
    <mergeCell ref="D69:AA69"/>
    <mergeCell ref="AS61:AU61"/>
    <mergeCell ref="D118:AU118"/>
    <mergeCell ref="D130:AU130"/>
    <mergeCell ref="D129:AU129"/>
    <mergeCell ref="D114:AU114"/>
    <mergeCell ref="D134:AU134"/>
    <mergeCell ref="D117:R117"/>
    <mergeCell ref="D126:AU126"/>
    <mergeCell ref="D128:AU128"/>
    <mergeCell ref="D119:AE119"/>
    <mergeCell ref="D120:AU120"/>
    <mergeCell ref="D121:AI121"/>
    <mergeCell ref="D122:I122"/>
    <mergeCell ref="D124:I124"/>
    <mergeCell ref="D123:X123"/>
    <mergeCell ref="D104:AU104"/>
    <mergeCell ref="S110:W110"/>
    <mergeCell ref="S112:AR112"/>
    <mergeCell ref="D98:AR98"/>
    <mergeCell ref="D99:AR99"/>
    <mergeCell ref="D100:AR100"/>
    <mergeCell ref="D101:AR101"/>
    <mergeCell ref="D102:AR102"/>
  </mergeCells>
  <phoneticPr fontId="2" type="noConversion"/>
  <conditionalFormatting sqref="W26">
    <cfRule type="expression" dxfId="20" priority="149">
      <formula>$R$26="!"</formula>
    </cfRule>
  </conditionalFormatting>
  <conditionalFormatting sqref="U23:U24">
    <cfRule type="expression" dxfId="19" priority="123">
      <formula>$R$26&lt;&gt;"!"</formula>
    </cfRule>
  </conditionalFormatting>
  <conditionalFormatting sqref="Y44">
    <cfRule type="expression" dxfId="18" priority="154">
      <formula>#REF!="!"</formula>
    </cfRule>
  </conditionalFormatting>
  <conditionalFormatting sqref="N82">
    <cfRule type="expression" dxfId="17" priority="21">
      <formula>$H$82="!"</formula>
    </cfRule>
  </conditionalFormatting>
  <conditionalFormatting sqref="N80">
    <cfRule type="expression" dxfId="16" priority="20">
      <formula>$H$80="!"</formula>
    </cfRule>
  </conditionalFormatting>
  <conditionalFormatting sqref="N91">
    <cfRule type="expression" dxfId="15" priority="19">
      <formula>$H$91="!"</formula>
    </cfRule>
  </conditionalFormatting>
  <conditionalFormatting sqref="N89">
    <cfRule type="expression" dxfId="14" priority="18">
      <formula>$H$89="!"</formula>
    </cfRule>
  </conditionalFormatting>
  <conditionalFormatting sqref="Q59">
    <cfRule type="expression" dxfId="13" priority="17">
      <formula>$AV$59="X"</formula>
    </cfRule>
  </conditionalFormatting>
  <conditionalFormatting sqref="AF106:AU110">
    <cfRule type="expression" dxfId="12" priority="16">
      <formula>$AE$106="!"</formula>
    </cfRule>
  </conditionalFormatting>
  <conditionalFormatting sqref="R142">
    <cfRule type="expression" dxfId="11" priority="15">
      <formula>$S$142&lt;$S$110</formula>
    </cfRule>
  </conditionalFormatting>
  <conditionalFormatting sqref="Q142">
    <cfRule type="expression" dxfId="10" priority="14">
      <formula>$R$142&lt;&gt;""</formula>
    </cfRule>
  </conditionalFormatting>
  <conditionalFormatting sqref="D119:AD119">
    <cfRule type="expression" dxfId="9" priority="12">
      <formula>$AF$106&lt;&gt;""</formula>
    </cfRule>
  </conditionalFormatting>
  <conditionalFormatting sqref="D26:Q26">
    <cfRule type="expression" dxfId="8" priority="11">
      <formula>$A$26="X"</formula>
    </cfRule>
  </conditionalFormatting>
  <conditionalFormatting sqref="Q57">
    <cfRule type="expression" dxfId="7" priority="10">
      <formula>$R$57&lt;&gt;""</formula>
    </cfRule>
  </conditionalFormatting>
  <conditionalFormatting sqref="D121:D122">
    <cfRule type="expression" dxfId="6" priority="9">
      <formula>$Q$28&lt;&gt;""</formula>
    </cfRule>
  </conditionalFormatting>
  <conditionalFormatting sqref="D122:I122">
    <cfRule type="expression" dxfId="5" priority="8">
      <formula>$D$73&lt;&gt;""</formula>
    </cfRule>
  </conditionalFormatting>
  <conditionalFormatting sqref="D121:AI121">
    <cfRule type="expression" dxfId="4" priority="7">
      <formula>$D$73&lt;&gt;""</formula>
    </cfRule>
  </conditionalFormatting>
  <conditionalFormatting sqref="D123">
    <cfRule type="expression" dxfId="3" priority="6">
      <formula>$Q$28&lt;&gt;""</formula>
    </cfRule>
  </conditionalFormatting>
  <conditionalFormatting sqref="D123">
    <cfRule type="expression" dxfId="2" priority="5">
      <formula>$D$73&lt;&gt;""</formula>
    </cfRule>
  </conditionalFormatting>
  <conditionalFormatting sqref="D124">
    <cfRule type="expression" dxfId="1" priority="2">
      <formula>$Q$28&lt;&gt;""</formula>
    </cfRule>
  </conditionalFormatting>
  <conditionalFormatting sqref="D124:I124">
    <cfRule type="expression" dxfId="0" priority="1">
      <formula>$D$73&lt;&gt;""</formula>
    </cfRule>
  </conditionalFormatting>
  <dataValidations xWindow="207" yWindow="363" count="14">
    <dataValidation type="textLength" allowBlank="1" showInputMessage="1" showErrorMessage="1" error="Vul de volledige voor- en achternaam van de gevolmachtigde in!" prompt="Vul de voor- EN achternaam van de gevolmachtigde in." sqref="S112:AR112" xr:uid="{6F4A494C-A36B-4E23-9195-71D97DE12147}">
      <formula1>5</formula1>
      <formula2>99</formula2>
    </dataValidation>
    <dataValidation type="textLength" allowBlank="1" showInputMessage="1" showErrorMessage="1" error="Een vast telefoonnummer bestaat altijd uit 9 cijfers en een mobiel nummer uit 10 cijfers!_x000a_VUL OOK HET BEGINCIJFER 0 IN!" prompt="Vul het volledige telefoon- of gsm-nummer INCLUSIEF HET BEGINCIJFER 0 en ZONDER tekens als - of / ." sqref="S38:Y38" xr:uid="{2EBBD9C8-6DC5-410C-97B3-690FFC10C61A}">
      <formula1>9</formula1>
      <formula2>10</formula2>
    </dataValidation>
    <dataValidation type="list" allowBlank="1" showInputMessage="1" showErrorMessage="1" prompt="Klik op het pijltje naast de cel en klik daarna op de letter X." sqref="D140 D138" xr:uid="{5D10B28A-437E-403C-A569-3E93BC3E11D3}">
      <formula1>"X,"</formula1>
    </dataValidation>
    <dataValidation type="textLength" operator="equal" allowBlank="1" showInputMessage="1" showErrorMessage="1" error="Een stamboeknummer bestaat altijd uit een getal van 11 cijfers!" sqref="S57" xr:uid="{67ECCF0C-3079-4BB6-896A-3E91F4EE9229}">
      <formula1>11</formula1>
    </dataValidation>
    <dataValidation type="list" allowBlank="1" showInputMessage="1" showErrorMessage="1" error="U kunt enkel een antwoord uit de keuzelijst invullen!" prompt="Klik op het pijltje naast de cel en maak uw keuze." sqref="D73:P73" xr:uid="{6A833ABB-CDA9-4FF7-804A-1EF249661A7C}">
      <formula1>"Basisonderwijs, Secundair onderwijs, Deeltijds kunstonderwijs, Centra voor leerlingenbegeleiding, Volwassenenonderwijs (CVO &amp; CBE)"</formula1>
    </dataValidation>
    <dataValidation allowBlank="1" showInputMessage="1" showErrorMessage="1" prompt="De begindatum start altijd op de eerste dag van de maand." sqref="I89:M89" xr:uid="{18631077-40DF-484A-9D12-E5D90A4724D1}"/>
    <dataValidation allowBlank="1" showInputMessage="1" showErrorMessage="1" prompt="Met einddatum TOT EN MET de laatste dag van het meelooptraject bedoeld." sqref="I91:M91" xr:uid="{4CC0A835-D687-4FE3-AF67-AF8A37A6602A}"/>
    <dataValidation type="textLength" allowBlank="1" showInputMessage="1" showErrorMessage="1" error="Het rijksregisternummer bestaat altijd uit 11 cijfers. Vul deze 11 cijfers in ZONDER leestekens of spaties!" prompt="Vul het rijksregisternummer (RRNR) in ZONDER puntjes, streepjes of spaties EN, indien van toepassing, de eerste nul. _x000a_Het RRNR bestaat altijd uit 11 cijfers. De wettelijke structuur van het RRNR wordt automatisch aangemaakt als u deze 11 cijfers invult." sqref="S59:AB59" xr:uid="{B6BF90A1-F45A-4C5C-988B-A7626BC639F1}">
      <formula1>10</formula1>
      <formula2>11</formula2>
    </dataValidation>
    <dataValidation type="list" allowBlank="1" showInputMessage="1" showErrorMessage="1" error="U kunt alleen een antwoord uit de keuzelijst invullen!" prompt="Klik op het pijltje naast de cel en maak uw keuze." sqref="D46:E46" xr:uid="{ACFB1108-8B41-4B7E-ADB6-6F0736A83A0A}">
      <formula1>"ja,nee"</formula1>
    </dataValidation>
    <dataValidation type="custom" allowBlank="1" showInputMessage="1" showErrorMessage="1" error="Deze vraag kan niet worden beantwoord als u bij vraag 2 'nee' heeft geantwoord!" prompt="De begindatum start altijd op de eerste dag van de maand." sqref="I80:M80" xr:uid="{0AD259AD-DA07-4A69-ADA6-BA4955E37AC0}">
      <formula1>D46="ja"</formula1>
    </dataValidation>
    <dataValidation type="custom" allowBlank="1" showInputMessage="1" showErrorMessage="1" error="Deze vraag kan niet worden beantwoord als u bij vraag 2 'nee&quot; heeft geantwoord!" prompt="Met einddatum TOT EN MET de laatste dag van het meelooptraject bedoeld." sqref="I82:M82" xr:uid="{4BE0B891-7CEB-457B-BEBE-8B569E1FA4BD}">
      <formula1>D46="ja"</formula1>
    </dataValidation>
    <dataValidation type="textLength" operator="equal" allowBlank="1" showInputMessage="1" showErrorMessage="1" error="Een postnummer bestaat altijd uit 4 cijfers!" sqref="S63:U63" xr:uid="{FFADAE22-41AD-4B57-BC6E-27A0345A8087}">
      <formula1>4</formula1>
    </dataValidation>
    <dataValidation type="list" allowBlank="1" showInputMessage="1" showErrorMessage="1" error="U mag alleen de waarde X (hoofdletterX) invullen!" prompt="Klik op het pijltje naast de cel en kies X." sqref="D108" xr:uid="{B1401728-B935-4B1B-8D32-BFA6EE65B526}">
      <formula1>"X"</formula1>
    </dataValidation>
    <dataValidation type="date" allowBlank="1" showInputMessage="1" showErrorMessage="1" error="De betreffende regelgeving was op die datum nog niet van toepassing!" sqref="S110:W110" xr:uid="{03E6C79F-60A9-4AF1-8AD5-9ED7C40BFA50}">
      <formula1>44197</formula1>
      <formula2>44926</formula2>
    </dataValidation>
  </dataValidations>
  <hyperlinks>
    <hyperlink ref="D117" r:id="rId1" xr:uid="{15123A7D-965F-4E6F-BCB6-9465ED30F7FC}"/>
    <hyperlink ref="D117:R117" r:id="rId2" display="ict.samenwerkingsplatform@ond.vlaanderen.be." xr:uid="{F958DBC1-57E5-46C4-9669-B88CF4E90094}"/>
    <hyperlink ref="D129" r:id="rId3" xr:uid="{69D284EE-6B3D-4956-847B-B0660D5B65DD}"/>
    <hyperlink ref="D129:AU129" r:id="rId4" display="dpo.agodi@ond.vlaanderen.be." xr:uid="{CA3A59DC-8B02-49B3-866F-4F15660B7AA1}"/>
    <hyperlink ref="K131" r:id="rId5" xr:uid="{3ADB30D4-7FBA-4446-8D1A-DE95FF5CC141}"/>
    <hyperlink ref="L132" r:id="rId6" xr:uid="{2EEA31E2-43C6-442C-AE5D-FE9357AF81E8}"/>
    <hyperlink ref="L132:AU132" r:id="rId7" display="https://www.onderwijs.vlaanderen.be/sites/default/files/atoms/files/Privacyverklaring%20AHOVOKS_0.pdf." xr:uid="{8EFAF14A-B377-4A91-B6B6-FC6B2ACB842C}"/>
  </hyperlinks>
  <pageMargins left="7.874015748031496E-2" right="0" top="0.59055118110236227" bottom="0.59055118110236227" header="0.51181102362204722" footer="0.59055118110236227"/>
  <pageSetup paperSize="9" scale="77" fitToWidth="0" fitToHeight="0" orientation="portrait" useFirstPageNumber="1" r:id="rId8"/>
  <headerFooter differentFirst="1" alignWithMargins="0">
    <oddFooter>&amp;L&amp;"Calibri,Standaard"Aanvraag voor de financiering of subsidiëring van een meelooptraject voor directeur - pagina &amp;P van &amp;N</oddFooter>
    <firstFooter>&amp;L&amp;G</firstFooter>
  </headerFooter>
  <rowBreaks count="1" manualBreakCount="1">
    <brk id="83" max="46" man="1"/>
  </rowBreaks>
  <colBreaks count="1" manualBreakCount="1">
    <brk id="47" max="350" man="1"/>
  </colBreaks>
  <legacyDrawingHF r:id="rId9"/>
  <extLst>
    <ext xmlns:x14="http://schemas.microsoft.com/office/spreadsheetml/2009/9/main" uri="{CCE6A557-97BC-4b89-ADB6-D9C93CAAB3DF}">
      <x14:dataValidations xmlns:xm="http://schemas.microsoft.com/office/excel/2006/main" xWindow="207" yWindow="363" count="1">
        <x14:dataValidation type="list" allowBlank="1" showInputMessage="1" showErrorMessage="1" error="U kunt enkel een antwoord uit de keuzelijst invullen!" prompt="Klik op het pijltje naast de cel en maak uw keuze." xr:uid="{49D9254E-689B-4FF9-A93E-DDE7A4F1D2A0}">
          <x14:formula1>
            <xm:f>keuzelijsten!$A$1:$A$3</xm:f>
          </x14:formula1>
          <xm:sqref>D69:AA69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2"/>
  <dimension ref="A1:J30"/>
  <sheetViews>
    <sheetView workbookViewId="0"/>
  </sheetViews>
  <sheetFormatPr defaultColWidth="8.6640625" defaultRowHeight="13.2" x14ac:dyDescent="0.25"/>
  <cols>
    <col min="1" max="1" width="18.6640625" bestFit="1" customWidth="1"/>
    <col min="2" max="2" width="10.109375" bestFit="1" customWidth="1"/>
    <col min="3" max="3" width="18.6640625" bestFit="1" customWidth="1"/>
    <col min="4" max="6" width="10.109375" bestFit="1" customWidth="1"/>
  </cols>
  <sheetData>
    <row r="1" spans="1:6" x14ac:dyDescent="0.25">
      <c r="A1" s="1" t="s">
        <v>49</v>
      </c>
      <c r="B1" s="2">
        <v>41136</v>
      </c>
      <c r="C1" s="1" t="s">
        <v>50</v>
      </c>
      <c r="E1" s="3"/>
      <c r="F1" s="4"/>
    </row>
    <row r="2" spans="1:6" x14ac:dyDescent="0.25">
      <c r="A2" s="1" t="s">
        <v>50</v>
      </c>
      <c r="B2" s="2">
        <v>41501</v>
      </c>
      <c r="C2" s="1" t="s">
        <v>64</v>
      </c>
      <c r="D2" s="4"/>
      <c r="E2" s="3"/>
    </row>
    <row r="3" spans="1:6" x14ac:dyDescent="0.25">
      <c r="A3" s="1" t="s">
        <v>64</v>
      </c>
      <c r="B3">
        <v>41866</v>
      </c>
      <c r="C3" s="1" t="s">
        <v>51</v>
      </c>
      <c r="E3" s="3"/>
    </row>
    <row r="4" spans="1:6" x14ac:dyDescent="0.25">
      <c r="A4" s="1" t="s">
        <v>51</v>
      </c>
      <c r="B4">
        <v>42231</v>
      </c>
      <c r="C4" s="1" t="s">
        <v>52</v>
      </c>
      <c r="E4" s="3"/>
    </row>
    <row r="5" spans="1:6" x14ac:dyDescent="0.25">
      <c r="A5" s="1" t="s">
        <v>52</v>
      </c>
      <c r="B5">
        <v>42597</v>
      </c>
      <c r="C5" s="1" t="s">
        <v>53</v>
      </c>
      <c r="E5" s="3"/>
    </row>
    <row r="6" spans="1:6" x14ac:dyDescent="0.25">
      <c r="A6" s="1" t="s">
        <v>53</v>
      </c>
      <c r="B6" s="2">
        <f>D6</f>
        <v>42962</v>
      </c>
      <c r="C6" s="1" t="s">
        <v>54</v>
      </c>
      <c r="D6" s="4">
        <v>42962</v>
      </c>
      <c r="E6" s="3"/>
    </row>
    <row r="7" spans="1:6" x14ac:dyDescent="0.25">
      <c r="A7" s="1" t="s">
        <v>54</v>
      </c>
      <c r="B7" s="2">
        <f t="shared" ref="B7:B15" si="0">D7</f>
        <v>43327</v>
      </c>
      <c r="C7" s="1" t="s">
        <v>589</v>
      </c>
      <c r="D7" s="4">
        <v>43327</v>
      </c>
      <c r="E7" s="3"/>
    </row>
    <row r="8" spans="1:6" x14ac:dyDescent="0.25">
      <c r="A8" s="1" t="s">
        <v>589</v>
      </c>
      <c r="B8" s="2">
        <f t="shared" si="0"/>
        <v>43692</v>
      </c>
      <c r="C8" s="1" t="s">
        <v>590</v>
      </c>
      <c r="D8" s="4">
        <v>43692</v>
      </c>
      <c r="E8" s="3"/>
    </row>
    <row r="9" spans="1:6" x14ac:dyDescent="0.25">
      <c r="A9" s="1" t="s">
        <v>590</v>
      </c>
      <c r="B9" s="2">
        <f t="shared" si="0"/>
        <v>44058</v>
      </c>
      <c r="C9" s="1" t="s">
        <v>591</v>
      </c>
      <c r="D9" s="4">
        <v>44058</v>
      </c>
      <c r="E9" s="3"/>
    </row>
    <row r="10" spans="1:6" x14ac:dyDescent="0.25">
      <c r="A10" s="1" t="s">
        <v>591</v>
      </c>
      <c r="B10" s="2">
        <f t="shared" si="0"/>
        <v>44423</v>
      </c>
      <c r="C10" s="1" t="s">
        <v>592</v>
      </c>
      <c r="D10" s="4">
        <v>44423</v>
      </c>
      <c r="E10" s="3"/>
    </row>
    <row r="11" spans="1:6" x14ac:dyDescent="0.25">
      <c r="A11" s="1" t="s">
        <v>592</v>
      </c>
      <c r="B11" s="2">
        <f t="shared" si="0"/>
        <v>44788</v>
      </c>
      <c r="C11" s="1" t="s">
        <v>593</v>
      </c>
      <c r="D11" s="4">
        <v>44788</v>
      </c>
      <c r="E11" s="3"/>
    </row>
    <row r="12" spans="1:6" x14ac:dyDescent="0.25">
      <c r="A12" s="1" t="s">
        <v>593</v>
      </c>
      <c r="B12" s="2">
        <f t="shared" si="0"/>
        <v>45153</v>
      </c>
      <c r="C12" s="1" t="s">
        <v>594</v>
      </c>
      <c r="D12" s="4">
        <v>45153</v>
      </c>
      <c r="E12" s="3"/>
    </row>
    <row r="13" spans="1:6" x14ac:dyDescent="0.25">
      <c r="A13" t="s">
        <v>594</v>
      </c>
      <c r="B13" s="2">
        <f t="shared" si="0"/>
        <v>45519</v>
      </c>
      <c r="C13" t="s">
        <v>21939</v>
      </c>
      <c r="D13" s="3">
        <v>45519</v>
      </c>
      <c r="E13" s="3"/>
    </row>
    <row r="14" spans="1:6" x14ac:dyDescent="0.25">
      <c r="A14" t="s">
        <v>21939</v>
      </c>
      <c r="B14" s="2">
        <f t="shared" si="0"/>
        <v>45884</v>
      </c>
      <c r="C14" t="s">
        <v>21940</v>
      </c>
      <c r="D14" s="3">
        <v>45884</v>
      </c>
    </row>
    <row r="15" spans="1:6" x14ac:dyDescent="0.25">
      <c r="A15" t="s">
        <v>21940</v>
      </c>
      <c r="B15" s="2">
        <f t="shared" si="0"/>
        <v>46249</v>
      </c>
      <c r="C15" t="s">
        <v>21941</v>
      </c>
      <c r="D15" s="3">
        <v>46249</v>
      </c>
    </row>
    <row r="17" spans="1:10" x14ac:dyDescent="0.25">
      <c r="A17" t="s">
        <v>55</v>
      </c>
      <c r="B17" s="4">
        <v>44440</v>
      </c>
    </row>
    <row r="18" spans="1:10" x14ac:dyDescent="0.25">
      <c r="A18" t="s">
        <v>56</v>
      </c>
      <c r="B18" s="4">
        <v>44804</v>
      </c>
    </row>
    <row r="30" spans="1:10" x14ac:dyDescent="0.25">
      <c r="I30" s="4"/>
      <c r="J30" s="2"/>
    </row>
  </sheetData>
  <sheetProtection algorithmName="SHA-512" hashValue="3prUjVzNFOpq8Rgys2UJIeawmRr0B3Fhc72P0QSEof0wUfd9/idiUGhOm5p+IS+xYrP1FCs51r9SA9wW1a3v5Q==" saltValue="wvXTpEXUX5XNdPxfmicbEw==" spinCount="100000" sheet="1" objects="1" scenarios="1"/>
  <phoneticPr fontId="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3B095-8F85-4C41-8B1C-9F8410CC2AFD}">
  <sheetPr codeName="Blad21"/>
  <dimension ref="A1:D49"/>
  <sheetViews>
    <sheetView workbookViewId="0"/>
  </sheetViews>
  <sheetFormatPr defaultColWidth="8.6640625" defaultRowHeight="13.95" customHeight="1" x14ac:dyDescent="0.25"/>
  <cols>
    <col min="1" max="1" width="10.6640625" style="43" bestFit="1" customWidth="1"/>
    <col min="2" max="2" width="10.6640625" style="43" customWidth="1"/>
    <col min="3" max="3" width="10.6640625" style="43" bestFit="1" customWidth="1"/>
    <col min="4" max="16384" width="8.6640625" style="43"/>
  </cols>
  <sheetData>
    <row r="1" spans="1:4" ht="13.95" customHeight="1" x14ac:dyDescent="0.25">
      <c r="A1" s="42" t="s">
        <v>7569</v>
      </c>
      <c r="B1" s="42"/>
    </row>
    <row r="2" spans="1:4" ht="13.95" hidden="1" customHeight="1" x14ac:dyDescent="0.25">
      <c r="A2" s="43" t="e">
        <f>IF('fin.&amp;subs. meelooptraject'!#REF!="","",'fin.&amp;subs. meelooptraject'!#REF!)</f>
        <v>#REF!</v>
      </c>
      <c r="B2" s="43" t="e">
        <f t="shared" ref="B2:B47" si="0">IF(A2=0,"",A2)</f>
        <v>#REF!</v>
      </c>
      <c r="C2" s="43" t="e">
        <f t="shared" ref="C2:C47" si="1">IF(B2="","",RANK(B2,$B$2:$B$47,1))</f>
        <v>#REF!</v>
      </c>
      <c r="D2" s="43" t="e">
        <f t="shared" ref="D2:D47" si="2">IF(B2="","",B2)</f>
        <v>#REF!</v>
      </c>
    </row>
    <row r="3" spans="1:4" ht="13.95" hidden="1" customHeight="1" x14ac:dyDescent="0.25">
      <c r="A3" s="43" t="e">
        <f>IF('fin.&amp;subs. meelooptraject'!#REF!="","",'fin.&amp;subs. meelooptraject'!#REF!)</f>
        <v>#REF!</v>
      </c>
      <c r="B3" s="43" t="e">
        <f t="shared" si="0"/>
        <v>#REF!</v>
      </c>
      <c r="C3" s="43" t="e">
        <f t="shared" si="1"/>
        <v>#REF!</v>
      </c>
      <c r="D3" s="43" t="e">
        <f t="shared" si="2"/>
        <v>#REF!</v>
      </c>
    </row>
    <row r="4" spans="1:4" ht="13.95" hidden="1" customHeight="1" x14ac:dyDescent="0.25">
      <c r="A4" s="43" t="e">
        <f>IF('fin.&amp;subs. meelooptraject'!#REF!="","",'fin.&amp;subs. meelooptraject'!#REF!)</f>
        <v>#REF!</v>
      </c>
      <c r="B4" s="43" t="e">
        <f t="shared" si="0"/>
        <v>#REF!</v>
      </c>
      <c r="C4" s="43" t="e">
        <f t="shared" si="1"/>
        <v>#REF!</v>
      </c>
      <c r="D4" s="43" t="e">
        <f t="shared" si="2"/>
        <v>#REF!</v>
      </c>
    </row>
    <row r="5" spans="1:4" ht="13.95" hidden="1" customHeight="1" x14ac:dyDescent="0.25">
      <c r="A5" s="43" t="e">
        <f>IF('fin.&amp;subs. meelooptraject'!#REF!="","",'fin.&amp;subs. meelooptraject'!#REF!)</f>
        <v>#REF!</v>
      </c>
      <c r="B5" s="43" t="e">
        <f t="shared" si="0"/>
        <v>#REF!</v>
      </c>
      <c r="C5" s="43" t="e">
        <f t="shared" si="1"/>
        <v>#REF!</v>
      </c>
      <c r="D5" s="43" t="e">
        <f t="shared" si="2"/>
        <v>#REF!</v>
      </c>
    </row>
    <row r="6" spans="1:4" ht="13.95" hidden="1" customHeight="1" x14ac:dyDescent="0.25">
      <c r="A6" s="43" t="e">
        <f>IF('fin.&amp;subs. meelooptraject'!#REF!="","",'fin.&amp;subs. meelooptraject'!#REF!)</f>
        <v>#REF!</v>
      </c>
      <c r="B6" s="43" t="e">
        <f t="shared" si="0"/>
        <v>#REF!</v>
      </c>
      <c r="C6" s="43" t="e">
        <f t="shared" si="1"/>
        <v>#REF!</v>
      </c>
      <c r="D6" s="43" t="e">
        <f t="shared" si="2"/>
        <v>#REF!</v>
      </c>
    </row>
    <row r="7" spans="1:4" ht="13.95" hidden="1" customHeight="1" x14ac:dyDescent="0.25">
      <c r="A7" s="43" t="e">
        <f>IF('fin.&amp;subs. meelooptraject'!#REF!="","",'fin.&amp;subs. meelooptraject'!#REF!)</f>
        <v>#REF!</v>
      </c>
      <c r="B7" s="43" t="e">
        <f t="shared" si="0"/>
        <v>#REF!</v>
      </c>
      <c r="C7" s="43" t="e">
        <f t="shared" si="1"/>
        <v>#REF!</v>
      </c>
      <c r="D7" s="43" t="e">
        <f t="shared" si="2"/>
        <v>#REF!</v>
      </c>
    </row>
    <row r="8" spans="1:4" ht="13.95" hidden="1" customHeight="1" x14ac:dyDescent="0.25">
      <c r="A8" s="43" t="e">
        <f>IF('fin.&amp;subs. meelooptraject'!#REF!="","",'fin.&amp;subs. meelooptraject'!#REF!)</f>
        <v>#REF!</v>
      </c>
      <c r="B8" s="43" t="e">
        <f t="shared" si="0"/>
        <v>#REF!</v>
      </c>
      <c r="C8" s="43" t="e">
        <f t="shared" si="1"/>
        <v>#REF!</v>
      </c>
      <c r="D8" s="43" t="e">
        <f t="shared" si="2"/>
        <v>#REF!</v>
      </c>
    </row>
    <row r="9" spans="1:4" ht="13.95" hidden="1" customHeight="1" x14ac:dyDescent="0.25">
      <c r="A9" s="43" t="e">
        <f>IF('fin.&amp;subs. meelooptraject'!#REF!="","",'fin.&amp;subs. meelooptraject'!#REF!)</f>
        <v>#REF!</v>
      </c>
      <c r="B9" s="43" t="e">
        <f t="shared" si="0"/>
        <v>#REF!</v>
      </c>
      <c r="C9" s="43" t="e">
        <f t="shared" si="1"/>
        <v>#REF!</v>
      </c>
      <c r="D9" s="43" t="e">
        <f t="shared" si="2"/>
        <v>#REF!</v>
      </c>
    </row>
    <row r="10" spans="1:4" ht="13.95" hidden="1" customHeight="1" x14ac:dyDescent="0.25">
      <c r="A10" s="43" t="e">
        <f>IF('fin.&amp;subs. meelooptraject'!#REF!="","",'fin.&amp;subs. meelooptraject'!#REF!)</f>
        <v>#REF!</v>
      </c>
      <c r="B10" s="43" t="e">
        <f t="shared" si="0"/>
        <v>#REF!</v>
      </c>
      <c r="C10" s="43" t="e">
        <f t="shared" si="1"/>
        <v>#REF!</v>
      </c>
      <c r="D10" s="43" t="e">
        <f t="shared" si="2"/>
        <v>#REF!</v>
      </c>
    </row>
    <row r="11" spans="1:4" ht="13.95" hidden="1" customHeight="1" x14ac:dyDescent="0.25">
      <c r="A11" s="58" t="e">
        <f>IF('fin.&amp;subs. meelooptraject'!#REF!="","",'fin.&amp;subs. meelooptraject'!#REF!)</f>
        <v>#REF!</v>
      </c>
      <c r="B11" s="43" t="e">
        <f t="shared" si="0"/>
        <v>#REF!</v>
      </c>
      <c r="C11" s="43" t="e">
        <f t="shared" si="1"/>
        <v>#REF!</v>
      </c>
      <c r="D11" s="43" t="e">
        <f t="shared" si="2"/>
        <v>#REF!</v>
      </c>
    </row>
    <row r="12" spans="1:4" ht="13.95" hidden="1" customHeight="1" x14ac:dyDescent="0.25">
      <c r="A12" s="58" t="e">
        <f>IF('fin.&amp;subs. meelooptraject'!#REF!="","",'fin.&amp;subs. meelooptraject'!#REF!)</f>
        <v>#REF!</v>
      </c>
      <c r="B12" s="43" t="e">
        <f t="shared" si="0"/>
        <v>#REF!</v>
      </c>
      <c r="C12" s="43" t="e">
        <f t="shared" si="1"/>
        <v>#REF!</v>
      </c>
      <c r="D12" s="43" t="e">
        <f t="shared" si="2"/>
        <v>#REF!</v>
      </c>
    </row>
    <row r="13" spans="1:4" ht="13.95" hidden="1" customHeight="1" x14ac:dyDescent="0.25">
      <c r="A13" s="58" t="e">
        <f>IF('fin.&amp;subs. meelooptraject'!#REF!="","",'fin.&amp;subs. meelooptraject'!#REF!)</f>
        <v>#REF!</v>
      </c>
      <c r="B13" s="43" t="e">
        <f t="shared" si="0"/>
        <v>#REF!</v>
      </c>
      <c r="C13" s="43" t="e">
        <f t="shared" si="1"/>
        <v>#REF!</v>
      </c>
      <c r="D13" s="43" t="e">
        <f t="shared" si="2"/>
        <v>#REF!</v>
      </c>
    </row>
    <row r="14" spans="1:4" ht="13.95" hidden="1" customHeight="1" x14ac:dyDescent="0.25">
      <c r="A14" s="58" t="e">
        <f>IF('fin.&amp;subs. meelooptraject'!#REF!="","",'fin.&amp;subs. meelooptraject'!#REF!)</f>
        <v>#REF!</v>
      </c>
      <c r="B14" s="43" t="e">
        <f t="shared" si="0"/>
        <v>#REF!</v>
      </c>
      <c r="C14" s="43" t="e">
        <f t="shared" si="1"/>
        <v>#REF!</v>
      </c>
      <c r="D14" s="43" t="e">
        <f t="shared" si="2"/>
        <v>#REF!</v>
      </c>
    </row>
    <row r="15" spans="1:4" ht="13.95" hidden="1" customHeight="1" x14ac:dyDescent="0.25">
      <c r="A15" s="58" t="e">
        <f>IF('fin.&amp;subs. meelooptraject'!#REF!="","",'fin.&amp;subs. meelooptraject'!#REF!)</f>
        <v>#REF!</v>
      </c>
      <c r="B15" s="43" t="e">
        <f t="shared" si="0"/>
        <v>#REF!</v>
      </c>
      <c r="C15" s="43" t="e">
        <f t="shared" si="1"/>
        <v>#REF!</v>
      </c>
      <c r="D15" s="43" t="e">
        <f t="shared" si="2"/>
        <v>#REF!</v>
      </c>
    </row>
    <row r="16" spans="1:4" ht="13.95" hidden="1" customHeight="1" x14ac:dyDescent="0.25">
      <c r="A16" s="58" t="e">
        <f>IF('fin.&amp;subs. meelooptraject'!#REF!="","",'fin.&amp;subs. meelooptraject'!#REF!)</f>
        <v>#REF!</v>
      </c>
      <c r="B16" s="43" t="e">
        <f t="shared" si="0"/>
        <v>#REF!</v>
      </c>
      <c r="C16" s="43" t="e">
        <f t="shared" si="1"/>
        <v>#REF!</v>
      </c>
      <c r="D16" s="43" t="e">
        <f t="shared" si="2"/>
        <v>#REF!</v>
      </c>
    </row>
    <row r="17" spans="1:4" ht="13.95" hidden="1" customHeight="1" x14ac:dyDescent="0.25">
      <c r="A17" s="58" t="e">
        <f>IF('fin.&amp;subs. meelooptraject'!#REF!="","",'fin.&amp;subs. meelooptraject'!#REF!)</f>
        <v>#REF!</v>
      </c>
      <c r="B17" s="43" t="e">
        <f t="shared" si="0"/>
        <v>#REF!</v>
      </c>
      <c r="C17" s="43" t="e">
        <f t="shared" si="1"/>
        <v>#REF!</v>
      </c>
      <c r="D17" s="43" t="e">
        <f t="shared" si="2"/>
        <v>#REF!</v>
      </c>
    </row>
    <row r="18" spans="1:4" ht="13.95" hidden="1" customHeight="1" x14ac:dyDescent="0.25">
      <c r="A18" s="58" t="e">
        <f>IF('fin.&amp;subs. meelooptraject'!#REF!="","",'fin.&amp;subs. meelooptraject'!#REF!)</f>
        <v>#REF!</v>
      </c>
      <c r="B18" s="43" t="e">
        <f t="shared" si="0"/>
        <v>#REF!</v>
      </c>
      <c r="C18" s="43" t="e">
        <f t="shared" si="1"/>
        <v>#REF!</v>
      </c>
      <c r="D18" s="43" t="e">
        <f t="shared" si="2"/>
        <v>#REF!</v>
      </c>
    </row>
    <row r="19" spans="1:4" ht="13.95" hidden="1" customHeight="1" x14ac:dyDescent="0.25">
      <c r="A19" s="58" t="e">
        <f>IF('fin.&amp;subs. meelooptraject'!#REF!="","",'fin.&amp;subs. meelooptraject'!#REF!)</f>
        <v>#REF!</v>
      </c>
      <c r="B19" s="43" t="e">
        <f t="shared" si="0"/>
        <v>#REF!</v>
      </c>
      <c r="C19" s="43" t="e">
        <f t="shared" si="1"/>
        <v>#REF!</v>
      </c>
      <c r="D19" s="43" t="e">
        <f t="shared" si="2"/>
        <v>#REF!</v>
      </c>
    </row>
    <row r="20" spans="1:4" ht="13.95" hidden="1" customHeight="1" x14ac:dyDescent="0.25">
      <c r="A20" s="58" t="e">
        <f>IF('fin.&amp;subs. meelooptraject'!#REF!="","",'fin.&amp;subs. meelooptraject'!#REF!)</f>
        <v>#REF!</v>
      </c>
      <c r="B20" s="43" t="e">
        <f t="shared" si="0"/>
        <v>#REF!</v>
      </c>
      <c r="C20" s="43" t="e">
        <f t="shared" si="1"/>
        <v>#REF!</v>
      </c>
      <c r="D20" s="43" t="e">
        <f t="shared" si="2"/>
        <v>#REF!</v>
      </c>
    </row>
    <row r="21" spans="1:4" ht="13.95" hidden="1" customHeight="1" x14ac:dyDescent="0.25">
      <c r="A21" s="58" t="e">
        <f>IF('fin.&amp;subs. meelooptraject'!#REF!="","",'fin.&amp;subs. meelooptraject'!#REF!)</f>
        <v>#REF!</v>
      </c>
      <c r="B21" s="43" t="e">
        <f t="shared" si="0"/>
        <v>#REF!</v>
      </c>
      <c r="C21" s="43" t="e">
        <f t="shared" si="1"/>
        <v>#REF!</v>
      </c>
      <c r="D21" s="43" t="e">
        <f t="shared" si="2"/>
        <v>#REF!</v>
      </c>
    </row>
    <row r="22" spans="1:4" ht="13.95" hidden="1" customHeight="1" x14ac:dyDescent="0.25">
      <c r="A22" s="58" t="e">
        <f>IF('fin.&amp;subs. meelooptraject'!#REF!="","",'fin.&amp;subs. meelooptraject'!#REF!)</f>
        <v>#REF!</v>
      </c>
      <c r="B22" s="43" t="e">
        <f t="shared" si="0"/>
        <v>#REF!</v>
      </c>
      <c r="C22" s="43" t="e">
        <f t="shared" si="1"/>
        <v>#REF!</v>
      </c>
      <c r="D22" s="43" t="e">
        <f t="shared" si="2"/>
        <v>#REF!</v>
      </c>
    </row>
    <row r="23" spans="1:4" ht="13.95" hidden="1" customHeight="1" x14ac:dyDescent="0.25">
      <c r="A23" s="58" t="e">
        <f>IF('fin.&amp;subs. meelooptraject'!#REF!="","",'fin.&amp;subs. meelooptraject'!#REF!)</f>
        <v>#REF!</v>
      </c>
      <c r="B23" s="43" t="e">
        <f t="shared" si="0"/>
        <v>#REF!</v>
      </c>
      <c r="C23" s="43" t="e">
        <f t="shared" si="1"/>
        <v>#REF!</v>
      </c>
      <c r="D23" s="43" t="e">
        <f t="shared" si="2"/>
        <v>#REF!</v>
      </c>
    </row>
    <row r="24" spans="1:4" ht="13.95" hidden="1" customHeight="1" x14ac:dyDescent="0.25">
      <c r="A24" s="57" t="e">
        <f>IF('fin.&amp;subs. meelooptraject'!#REF!="","",'fin.&amp;subs. meelooptraject'!#REF!)</f>
        <v>#REF!</v>
      </c>
      <c r="B24" s="43" t="e">
        <f t="shared" si="0"/>
        <v>#REF!</v>
      </c>
      <c r="C24" s="43" t="e">
        <f t="shared" si="1"/>
        <v>#REF!</v>
      </c>
      <c r="D24" s="43" t="e">
        <f t="shared" si="2"/>
        <v>#REF!</v>
      </c>
    </row>
    <row r="25" spans="1:4" ht="13.95" hidden="1" customHeight="1" x14ac:dyDescent="0.25">
      <c r="A25" s="57" t="e">
        <f>IF('fin.&amp;subs. meelooptraject'!#REF!="","",'fin.&amp;subs. meelooptraject'!#REF!)</f>
        <v>#REF!</v>
      </c>
      <c r="B25" s="43" t="e">
        <f t="shared" si="0"/>
        <v>#REF!</v>
      </c>
      <c r="C25" s="43" t="e">
        <f t="shared" si="1"/>
        <v>#REF!</v>
      </c>
      <c r="D25" s="43" t="e">
        <f t="shared" si="2"/>
        <v>#REF!</v>
      </c>
    </row>
    <row r="26" spans="1:4" ht="13.95" hidden="1" customHeight="1" x14ac:dyDescent="0.25">
      <c r="A26" s="57" t="e">
        <f>IF('fin.&amp;subs. meelooptraject'!#REF!="","",'fin.&amp;subs. meelooptraject'!#REF!)</f>
        <v>#REF!</v>
      </c>
      <c r="B26" s="43" t="e">
        <f t="shared" si="0"/>
        <v>#REF!</v>
      </c>
      <c r="C26" s="43" t="e">
        <f t="shared" si="1"/>
        <v>#REF!</v>
      </c>
      <c r="D26" s="43" t="e">
        <f t="shared" si="2"/>
        <v>#REF!</v>
      </c>
    </row>
    <row r="27" spans="1:4" ht="13.95" hidden="1" customHeight="1" x14ac:dyDescent="0.25">
      <c r="A27" s="57" t="e">
        <f>IF('fin.&amp;subs. meelooptraject'!#REF!="","",'fin.&amp;subs. meelooptraject'!#REF!)</f>
        <v>#REF!</v>
      </c>
      <c r="B27" s="43" t="e">
        <f t="shared" si="0"/>
        <v>#REF!</v>
      </c>
      <c r="C27" s="43" t="e">
        <f t="shared" si="1"/>
        <v>#REF!</v>
      </c>
      <c r="D27" s="43" t="e">
        <f t="shared" si="2"/>
        <v>#REF!</v>
      </c>
    </row>
    <row r="28" spans="1:4" ht="13.95" hidden="1" customHeight="1" x14ac:dyDescent="0.25">
      <c r="A28" s="57" t="e">
        <f>IF('fin.&amp;subs. meelooptraject'!#REF!="","",'fin.&amp;subs. meelooptraject'!#REF!)</f>
        <v>#REF!</v>
      </c>
      <c r="B28" s="43" t="e">
        <f t="shared" si="0"/>
        <v>#REF!</v>
      </c>
      <c r="C28" s="43" t="e">
        <f t="shared" si="1"/>
        <v>#REF!</v>
      </c>
      <c r="D28" s="43" t="e">
        <f t="shared" si="2"/>
        <v>#REF!</v>
      </c>
    </row>
    <row r="29" spans="1:4" ht="13.95" hidden="1" customHeight="1" x14ac:dyDescent="0.25">
      <c r="A29" s="57" t="e">
        <f>IF('fin.&amp;subs. meelooptraject'!#REF!="","",'fin.&amp;subs. meelooptraject'!#REF!)</f>
        <v>#REF!</v>
      </c>
      <c r="B29" s="43" t="e">
        <f t="shared" si="0"/>
        <v>#REF!</v>
      </c>
      <c r="C29" s="43" t="e">
        <f t="shared" si="1"/>
        <v>#REF!</v>
      </c>
      <c r="D29" s="43" t="e">
        <f t="shared" si="2"/>
        <v>#REF!</v>
      </c>
    </row>
    <row r="30" spans="1:4" ht="13.95" hidden="1" customHeight="1" x14ac:dyDescent="0.25">
      <c r="A30" s="57" t="e">
        <f>IF('fin.&amp;subs. meelooptraject'!#REF!="","",'fin.&amp;subs. meelooptraject'!#REF!)</f>
        <v>#REF!</v>
      </c>
      <c r="B30" s="43" t="e">
        <f t="shared" ref="B30:B31" si="3">IF(A30=0,"",A30)</f>
        <v>#REF!</v>
      </c>
      <c r="C30" s="43" t="e">
        <f t="shared" si="1"/>
        <v>#REF!</v>
      </c>
      <c r="D30" s="43" t="e">
        <f t="shared" ref="D30:D31" si="4">IF(B30="","",B30)</f>
        <v>#REF!</v>
      </c>
    </row>
    <row r="31" spans="1:4" ht="13.95" hidden="1" customHeight="1" x14ac:dyDescent="0.25">
      <c r="A31" s="57" t="e">
        <f>IF('fin.&amp;subs. meelooptraject'!#REF!="","",'fin.&amp;subs. meelooptraject'!#REF!)</f>
        <v>#REF!</v>
      </c>
      <c r="B31" s="43" t="e">
        <f t="shared" si="3"/>
        <v>#REF!</v>
      </c>
      <c r="C31" s="43" t="e">
        <f t="shared" si="1"/>
        <v>#REF!</v>
      </c>
      <c r="D31" s="43" t="e">
        <f t="shared" si="4"/>
        <v>#REF!</v>
      </c>
    </row>
    <row r="32" spans="1:4" ht="13.95" hidden="1" customHeight="1" x14ac:dyDescent="0.25">
      <c r="A32" s="57" t="e">
        <f>IF('fin.&amp;subs. meelooptraject'!#REF!="","",'fin.&amp;subs. meelooptraject'!#REF!)</f>
        <v>#REF!</v>
      </c>
      <c r="B32" s="43" t="e">
        <f t="shared" ref="B32:B34" si="5">IF(A32=0,"",A32)</f>
        <v>#REF!</v>
      </c>
      <c r="C32" s="43" t="e">
        <f t="shared" si="1"/>
        <v>#REF!</v>
      </c>
      <c r="D32" s="43" t="e">
        <f t="shared" ref="D32:D34" si="6">IF(B32="","",B32)</f>
        <v>#REF!</v>
      </c>
    </row>
    <row r="33" spans="1:4" ht="13.95" hidden="1" customHeight="1" x14ac:dyDescent="0.25">
      <c r="A33" s="57" t="e">
        <f>IF('fin.&amp;subs. meelooptraject'!#REF!="","",'fin.&amp;subs. meelooptraject'!#REF!)</f>
        <v>#REF!</v>
      </c>
      <c r="B33" s="43" t="e">
        <f t="shared" si="5"/>
        <v>#REF!</v>
      </c>
      <c r="C33" s="43" t="e">
        <f t="shared" si="1"/>
        <v>#REF!</v>
      </c>
      <c r="D33" s="43" t="e">
        <f t="shared" si="6"/>
        <v>#REF!</v>
      </c>
    </row>
    <row r="34" spans="1:4" ht="13.95" hidden="1" customHeight="1" x14ac:dyDescent="0.25">
      <c r="B34" s="43" t="str">
        <f t="shared" si="5"/>
        <v/>
      </c>
      <c r="C34" s="43" t="str">
        <f t="shared" si="1"/>
        <v/>
      </c>
      <c r="D34" s="43" t="str">
        <f t="shared" si="6"/>
        <v/>
      </c>
    </row>
    <row r="35" spans="1:4" ht="13.95" hidden="1" customHeight="1" x14ac:dyDescent="0.25">
      <c r="B35" s="43" t="str">
        <f t="shared" ref="B35:B38" si="7">IF(A35=0,"",A35)</f>
        <v/>
      </c>
      <c r="C35" s="43" t="str">
        <f t="shared" si="1"/>
        <v/>
      </c>
      <c r="D35" s="43" t="str">
        <f t="shared" ref="D35:D38" si="8">IF(B35="","",B35)</f>
        <v/>
      </c>
    </row>
    <row r="36" spans="1:4" ht="13.95" hidden="1" customHeight="1" x14ac:dyDescent="0.25">
      <c r="B36" s="43" t="str">
        <f t="shared" si="7"/>
        <v/>
      </c>
      <c r="C36" s="43" t="str">
        <f t="shared" si="1"/>
        <v/>
      </c>
      <c r="D36" s="43" t="str">
        <f t="shared" si="8"/>
        <v/>
      </c>
    </row>
    <row r="37" spans="1:4" ht="13.95" hidden="1" customHeight="1" x14ac:dyDescent="0.25">
      <c r="B37" s="43" t="str">
        <f t="shared" si="7"/>
        <v/>
      </c>
      <c r="C37" s="43" t="str">
        <f t="shared" si="1"/>
        <v/>
      </c>
      <c r="D37" s="43" t="str">
        <f t="shared" si="8"/>
        <v/>
      </c>
    </row>
    <row r="38" spans="1:4" ht="13.95" hidden="1" customHeight="1" x14ac:dyDescent="0.25">
      <c r="B38" s="43" t="str">
        <f t="shared" si="7"/>
        <v/>
      </c>
      <c r="C38" s="43" t="str">
        <f t="shared" si="1"/>
        <v/>
      </c>
      <c r="D38" s="43" t="str">
        <f t="shared" si="8"/>
        <v/>
      </c>
    </row>
    <row r="39" spans="1:4" ht="13.95" hidden="1" customHeight="1" x14ac:dyDescent="0.25">
      <c r="B39" s="43" t="str">
        <f t="shared" si="0"/>
        <v/>
      </c>
      <c r="C39" s="43" t="str">
        <f t="shared" si="1"/>
        <v/>
      </c>
      <c r="D39" s="43" t="str">
        <f t="shared" si="2"/>
        <v/>
      </c>
    </row>
    <row r="40" spans="1:4" ht="13.95" hidden="1" customHeight="1" x14ac:dyDescent="0.25">
      <c r="B40" s="43" t="str">
        <f t="shared" si="0"/>
        <v/>
      </c>
      <c r="C40" s="43" t="str">
        <f t="shared" si="1"/>
        <v/>
      </c>
      <c r="D40" s="43" t="str">
        <f t="shared" si="2"/>
        <v/>
      </c>
    </row>
    <row r="41" spans="1:4" ht="13.95" hidden="1" customHeight="1" x14ac:dyDescent="0.25">
      <c r="B41" s="43" t="str">
        <f t="shared" si="0"/>
        <v/>
      </c>
      <c r="C41" s="43" t="str">
        <f t="shared" si="1"/>
        <v/>
      </c>
      <c r="D41" s="43" t="str">
        <f t="shared" si="2"/>
        <v/>
      </c>
    </row>
    <row r="42" spans="1:4" ht="13.95" hidden="1" customHeight="1" x14ac:dyDescent="0.25">
      <c r="B42" s="43" t="str">
        <f t="shared" si="0"/>
        <v/>
      </c>
      <c r="C42" s="43" t="str">
        <f t="shared" si="1"/>
        <v/>
      </c>
      <c r="D42" s="43" t="str">
        <f t="shared" si="2"/>
        <v/>
      </c>
    </row>
    <row r="43" spans="1:4" ht="13.95" hidden="1" customHeight="1" x14ac:dyDescent="0.25">
      <c r="B43" s="43" t="str">
        <f t="shared" si="0"/>
        <v/>
      </c>
      <c r="C43" s="43" t="str">
        <f t="shared" si="1"/>
        <v/>
      </c>
      <c r="D43" s="43" t="str">
        <f t="shared" si="2"/>
        <v/>
      </c>
    </row>
    <row r="44" spans="1:4" ht="13.95" hidden="1" customHeight="1" x14ac:dyDescent="0.25">
      <c r="B44" s="43" t="str">
        <f t="shared" si="0"/>
        <v/>
      </c>
      <c r="C44" s="43" t="str">
        <f t="shared" si="1"/>
        <v/>
      </c>
      <c r="D44" s="43" t="str">
        <f t="shared" si="2"/>
        <v/>
      </c>
    </row>
    <row r="45" spans="1:4" ht="13.95" hidden="1" customHeight="1" x14ac:dyDescent="0.25">
      <c r="B45" s="43" t="str">
        <f t="shared" si="0"/>
        <v/>
      </c>
      <c r="C45" s="43" t="str">
        <f t="shared" si="1"/>
        <v/>
      </c>
      <c r="D45" s="43" t="str">
        <f t="shared" si="2"/>
        <v/>
      </c>
    </row>
    <row r="46" spans="1:4" ht="13.95" hidden="1" customHeight="1" x14ac:dyDescent="0.25">
      <c r="B46" s="43" t="str">
        <f t="shared" si="0"/>
        <v/>
      </c>
      <c r="C46" s="43" t="str">
        <f t="shared" si="1"/>
        <v/>
      </c>
      <c r="D46" s="43" t="str">
        <f t="shared" si="2"/>
        <v/>
      </c>
    </row>
    <row r="47" spans="1:4" ht="13.95" hidden="1" customHeight="1" x14ac:dyDescent="0.25">
      <c r="B47" s="43" t="str">
        <f t="shared" si="0"/>
        <v/>
      </c>
      <c r="C47" s="43" t="str">
        <f t="shared" si="1"/>
        <v/>
      </c>
      <c r="D47" s="43" t="str">
        <f t="shared" si="2"/>
        <v/>
      </c>
    </row>
    <row r="49" spans="3:3" ht="13.95" customHeight="1" x14ac:dyDescent="0.25">
      <c r="C49" s="43">
        <f>COUNT(C2:C47)</f>
        <v>0</v>
      </c>
    </row>
  </sheetData>
  <sheetProtection algorithmName="SHA-512" hashValue="UNR7KL65fyCrbHMHippCDtW//pJyhiBZvYbtkDDBqWb8rRo7ViKOsHOkZm965gQekeQkrDfjp/XzS7N3IJSK4A==" saltValue="0eVb4PRdq/JYev2ZTUZN2g=="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7E33C-C5DD-4B45-B0BA-20AF0C6E6174}">
  <dimension ref="A1:O408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3.2" x14ac:dyDescent="0.25"/>
  <cols>
    <col min="1" max="1" width="17.6640625" bestFit="1" customWidth="1"/>
    <col min="2" max="2" width="40.33203125" bestFit="1" customWidth="1"/>
    <col min="3" max="3" width="38.33203125" bestFit="1" customWidth="1"/>
    <col min="4" max="4" width="12.109375" bestFit="1" customWidth="1"/>
    <col min="5" max="5" width="26.6640625" bestFit="1" customWidth="1"/>
    <col min="6" max="6" width="12.6640625" bestFit="1" customWidth="1"/>
    <col min="7" max="7" width="12.33203125" bestFit="1" customWidth="1"/>
    <col min="8" max="8" width="46.88671875" bestFit="1" customWidth="1"/>
    <col min="9" max="9" width="30.6640625" bestFit="1" customWidth="1"/>
    <col min="10" max="10" width="7" bestFit="1" customWidth="1"/>
    <col min="11" max="11" width="21.6640625" bestFit="1" customWidth="1"/>
    <col min="12" max="12" width="39.33203125" bestFit="1" customWidth="1"/>
    <col min="13" max="13" width="7" bestFit="1" customWidth="1"/>
    <col min="14" max="14" width="15.5546875" bestFit="1" customWidth="1"/>
    <col min="15" max="15" width="39.5546875" bestFit="1" customWidth="1"/>
  </cols>
  <sheetData>
    <row r="1" spans="1:15" ht="14.4" x14ac:dyDescent="0.25">
      <c r="A1" s="50" t="s">
        <v>882</v>
      </c>
      <c r="B1" s="50" t="s">
        <v>883</v>
      </c>
      <c r="C1" s="50" t="s">
        <v>884</v>
      </c>
      <c r="D1" s="50" t="s">
        <v>885</v>
      </c>
      <c r="E1" s="50" t="s">
        <v>886</v>
      </c>
      <c r="F1" s="50" t="s">
        <v>887</v>
      </c>
      <c r="G1" s="50" t="s">
        <v>14364</v>
      </c>
      <c r="H1" s="50" t="s">
        <v>7572</v>
      </c>
      <c r="I1" s="50" t="s">
        <v>14365</v>
      </c>
      <c r="J1" s="50" t="s">
        <v>14366</v>
      </c>
      <c r="K1" s="50" t="s">
        <v>14367</v>
      </c>
      <c r="L1" s="50" t="s">
        <v>14368</v>
      </c>
      <c r="M1" s="50" t="s">
        <v>14369</v>
      </c>
      <c r="N1" s="50" t="s">
        <v>14370</v>
      </c>
      <c r="O1" s="50" t="s">
        <v>14371</v>
      </c>
    </row>
    <row r="2" spans="1:15" ht="14.4" x14ac:dyDescent="0.25">
      <c r="A2" s="51">
        <v>18</v>
      </c>
      <c r="B2" s="52" t="s">
        <v>888</v>
      </c>
      <c r="C2" s="52" t="s">
        <v>889</v>
      </c>
      <c r="D2" s="51">
        <v>1000</v>
      </c>
      <c r="E2" s="52" t="s">
        <v>890</v>
      </c>
      <c r="F2" s="52" t="s">
        <v>891</v>
      </c>
      <c r="G2" s="52" t="s">
        <v>7571</v>
      </c>
      <c r="H2" s="52" t="s">
        <v>8803</v>
      </c>
      <c r="I2" s="52" t="s">
        <v>14372</v>
      </c>
      <c r="J2" s="51">
        <v>122069</v>
      </c>
      <c r="K2" s="51">
        <v>42</v>
      </c>
      <c r="L2" s="52" t="s">
        <v>450</v>
      </c>
      <c r="M2" s="51">
        <v>113878</v>
      </c>
      <c r="N2" s="51">
        <v>113878</v>
      </c>
      <c r="O2" s="52" t="s">
        <v>14373</v>
      </c>
    </row>
    <row r="3" spans="1:15" ht="14.4" x14ac:dyDescent="0.25">
      <c r="A3" s="51">
        <v>26</v>
      </c>
      <c r="B3" s="52" t="s">
        <v>42</v>
      </c>
      <c r="C3" s="52" t="s">
        <v>892</v>
      </c>
      <c r="D3" s="51">
        <v>1020</v>
      </c>
      <c r="E3" s="52" t="s">
        <v>132</v>
      </c>
      <c r="F3" s="52" t="s">
        <v>43</v>
      </c>
      <c r="G3" s="52" t="s">
        <v>7571</v>
      </c>
      <c r="H3" s="52" t="s">
        <v>14374</v>
      </c>
      <c r="I3" s="52" t="s">
        <v>14372</v>
      </c>
      <c r="J3" s="51">
        <v>124149</v>
      </c>
      <c r="K3" s="51">
        <v>26</v>
      </c>
      <c r="L3" s="52" t="s">
        <v>42</v>
      </c>
      <c r="M3" s="51">
        <v>113878</v>
      </c>
      <c r="N3" s="51">
        <v>113878</v>
      </c>
      <c r="O3" s="52" t="s">
        <v>14375</v>
      </c>
    </row>
    <row r="4" spans="1:15" ht="14.4" x14ac:dyDescent="0.25">
      <c r="A4" s="51">
        <v>34</v>
      </c>
      <c r="B4" s="52" t="s">
        <v>893</v>
      </c>
      <c r="C4" s="52" t="s">
        <v>894</v>
      </c>
      <c r="D4" s="51">
        <v>1030</v>
      </c>
      <c r="E4" s="52" t="s">
        <v>432</v>
      </c>
      <c r="F4" s="52" t="s">
        <v>895</v>
      </c>
      <c r="G4" s="52" t="s">
        <v>7571</v>
      </c>
      <c r="H4" s="52" t="s">
        <v>8804</v>
      </c>
      <c r="I4" s="52" t="s">
        <v>14372</v>
      </c>
      <c r="J4" s="51">
        <v>124149</v>
      </c>
      <c r="K4" s="51">
        <v>26</v>
      </c>
      <c r="L4" s="52" t="s">
        <v>42</v>
      </c>
      <c r="M4" s="51">
        <v>113878</v>
      </c>
      <c r="N4" s="51">
        <v>113878</v>
      </c>
      <c r="O4" s="52" t="s">
        <v>14376</v>
      </c>
    </row>
    <row r="5" spans="1:15" ht="14.4" x14ac:dyDescent="0.25">
      <c r="A5" s="51">
        <v>42</v>
      </c>
      <c r="B5" s="52" t="s">
        <v>450</v>
      </c>
      <c r="C5" s="52" t="s">
        <v>896</v>
      </c>
      <c r="D5" s="51">
        <v>1040</v>
      </c>
      <c r="E5" s="52" t="s">
        <v>443</v>
      </c>
      <c r="F5" s="52" t="s">
        <v>451</v>
      </c>
      <c r="G5" s="52" t="s">
        <v>7571</v>
      </c>
      <c r="H5" s="52" t="s">
        <v>8805</v>
      </c>
      <c r="I5" s="52" t="s">
        <v>14372</v>
      </c>
      <c r="J5" s="51">
        <v>122069</v>
      </c>
      <c r="K5" s="51">
        <v>42</v>
      </c>
      <c r="L5" s="52" t="s">
        <v>450</v>
      </c>
      <c r="M5" s="51">
        <v>113878</v>
      </c>
      <c r="N5" s="51">
        <v>113878</v>
      </c>
      <c r="O5" s="52" t="s">
        <v>14377</v>
      </c>
    </row>
    <row r="6" spans="1:15" ht="14.4" x14ac:dyDescent="0.25">
      <c r="A6" s="51">
        <v>59</v>
      </c>
      <c r="B6" s="52" t="s">
        <v>897</v>
      </c>
      <c r="C6" s="52" t="s">
        <v>898</v>
      </c>
      <c r="D6" s="51">
        <v>1040</v>
      </c>
      <c r="E6" s="52" t="s">
        <v>443</v>
      </c>
      <c r="F6" s="52" t="s">
        <v>899</v>
      </c>
      <c r="G6" s="52" t="s">
        <v>7571</v>
      </c>
      <c r="H6" s="52" t="s">
        <v>8806</v>
      </c>
      <c r="I6" s="52" t="s">
        <v>14372</v>
      </c>
      <c r="J6" s="51">
        <v>124149</v>
      </c>
      <c r="K6" s="51">
        <v>26</v>
      </c>
      <c r="L6" s="52" t="s">
        <v>42</v>
      </c>
      <c r="M6" s="51">
        <v>113878</v>
      </c>
      <c r="N6" s="51">
        <v>113878</v>
      </c>
      <c r="O6" s="52" t="s">
        <v>14378</v>
      </c>
    </row>
    <row r="7" spans="1:15" ht="14.4" x14ac:dyDescent="0.25">
      <c r="A7" s="51">
        <v>67</v>
      </c>
      <c r="B7" s="52" t="s">
        <v>900</v>
      </c>
      <c r="C7" s="52" t="s">
        <v>901</v>
      </c>
      <c r="D7" s="51">
        <v>1050</v>
      </c>
      <c r="E7" s="52" t="s">
        <v>902</v>
      </c>
      <c r="F7" s="52" t="s">
        <v>903</v>
      </c>
      <c r="G7" s="52" t="s">
        <v>7571</v>
      </c>
      <c r="H7" s="52" t="s">
        <v>8807</v>
      </c>
      <c r="I7" s="52" t="s">
        <v>14372</v>
      </c>
      <c r="J7" s="51">
        <v>122069</v>
      </c>
      <c r="K7" s="51">
        <v>42</v>
      </c>
      <c r="L7" s="52" t="s">
        <v>450</v>
      </c>
      <c r="M7" s="51">
        <v>113878</v>
      </c>
      <c r="N7" s="51">
        <v>113878</v>
      </c>
      <c r="O7" s="52" t="s">
        <v>14379</v>
      </c>
    </row>
    <row r="8" spans="1:15" ht="14.4" x14ac:dyDescent="0.25">
      <c r="A8" s="51">
        <v>75</v>
      </c>
      <c r="B8" s="52" t="s">
        <v>8808</v>
      </c>
      <c r="C8" s="52" t="s">
        <v>905</v>
      </c>
      <c r="D8" s="51">
        <v>1060</v>
      </c>
      <c r="E8" s="52" t="s">
        <v>906</v>
      </c>
      <c r="F8" s="52" t="s">
        <v>907</v>
      </c>
      <c r="G8" s="52" t="s">
        <v>7571</v>
      </c>
      <c r="H8" s="52" t="s">
        <v>8809</v>
      </c>
      <c r="I8" s="52" t="s">
        <v>14372</v>
      </c>
      <c r="J8" s="51">
        <v>129049</v>
      </c>
      <c r="K8" s="51">
        <v>109</v>
      </c>
      <c r="L8" s="52" t="s">
        <v>515</v>
      </c>
      <c r="M8" s="51">
        <v>113878</v>
      </c>
      <c r="N8" s="51">
        <v>113878</v>
      </c>
      <c r="O8" s="52" t="s">
        <v>14380</v>
      </c>
    </row>
    <row r="9" spans="1:15" ht="14.4" x14ac:dyDescent="0.25">
      <c r="A9" s="51">
        <v>83</v>
      </c>
      <c r="B9" s="52" t="s">
        <v>908</v>
      </c>
      <c r="C9" s="52" t="s">
        <v>909</v>
      </c>
      <c r="D9" s="51">
        <v>1080</v>
      </c>
      <c r="E9" s="52" t="s">
        <v>146</v>
      </c>
      <c r="F9" s="52" t="s">
        <v>910</v>
      </c>
      <c r="G9" s="52" t="s">
        <v>7571</v>
      </c>
      <c r="H9" s="52" t="s">
        <v>8810</v>
      </c>
      <c r="I9" s="52" t="s">
        <v>14372</v>
      </c>
      <c r="J9" s="51">
        <v>129049</v>
      </c>
      <c r="K9" s="51">
        <v>109</v>
      </c>
      <c r="L9" s="52" t="s">
        <v>515</v>
      </c>
      <c r="M9" s="51">
        <v>113878</v>
      </c>
      <c r="N9" s="51">
        <v>113878</v>
      </c>
      <c r="O9" s="52" t="s">
        <v>14381</v>
      </c>
    </row>
    <row r="10" spans="1:15" ht="14.4" x14ac:dyDescent="0.25">
      <c r="A10" s="51">
        <v>91</v>
      </c>
      <c r="B10" s="52" t="s">
        <v>8811</v>
      </c>
      <c r="C10" s="52" t="s">
        <v>911</v>
      </c>
      <c r="D10" s="51">
        <v>1083</v>
      </c>
      <c r="E10" s="52" t="s">
        <v>47</v>
      </c>
      <c r="F10" s="52" t="s">
        <v>912</v>
      </c>
      <c r="G10" s="52" t="s">
        <v>7571</v>
      </c>
      <c r="H10" s="52" t="s">
        <v>8812</v>
      </c>
      <c r="I10" s="52" t="s">
        <v>14372</v>
      </c>
      <c r="J10" s="51">
        <v>129049</v>
      </c>
      <c r="K10" s="51">
        <v>109</v>
      </c>
      <c r="L10" s="52" t="s">
        <v>515</v>
      </c>
      <c r="M10" s="51">
        <v>113878</v>
      </c>
      <c r="N10" s="51">
        <v>113878</v>
      </c>
      <c r="O10" s="52" t="s">
        <v>14382</v>
      </c>
    </row>
    <row r="11" spans="1:15" ht="14.4" x14ac:dyDescent="0.25">
      <c r="A11" s="51">
        <v>109</v>
      </c>
      <c r="B11" s="52" t="s">
        <v>515</v>
      </c>
      <c r="C11" s="52" t="s">
        <v>913</v>
      </c>
      <c r="D11" s="51">
        <v>1081</v>
      </c>
      <c r="E11" s="52" t="s">
        <v>779</v>
      </c>
      <c r="F11" s="52" t="s">
        <v>516</v>
      </c>
      <c r="G11" s="52" t="s">
        <v>7571</v>
      </c>
      <c r="H11" s="52" t="s">
        <v>8813</v>
      </c>
      <c r="I11" s="52" t="s">
        <v>14372</v>
      </c>
      <c r="J11" s="51">
        <v>129049</v>
      </c>
      <c r="K11" s="51">
        <v>109</v>
      </c>
      <c r="L11" s="52" t="s">
        <v>515</v>
      </c>
      <c r="M11" s="51">
        <v>113878</v>
      </c>
      <c r="N11" s="51">
        <v>113878</v>
      </c>
      <c r="O11" s="52" t="s">
        <v>14383</v>
      </c>
    </row>
    <row r="12" spans="1:15" ht="14.4" x14ac:dyDescent="0.25">
      <c r="A12" s="51">
        <v>117</v>
      </c>
      <c r="B12" s="52" t="s">
        <v>914</v>
      </c>
      <c r="C12" s="52" t="s">
        <v>915</v>
      </c>
      <c r="D12" s="51">
        <v>1082</v>
      </c>
      <c r="E12" s="52" t="s">
        <v>916</v>
      </c>
      <c r="F12" s="52" t="s">
        <v>917</v>
      </c>
      <c r="G12" s="52" t="s">
        <v>7571</v>
      </c>
      <c r="H12" s="52" t="s">
        <v>8814</v>
      </c>
      <c r="I12" s="52" t="s">
        <v>14372</v>
      </c>
      <c r="J12" s="51">
        <v>138842</v>
      </c>
      <c r="K12" s="51">
        <v>129577</v>
      </c>
      <c r="L12" s="52" t="s">
        <v>7270</v>
      </c>
      <c r="M12" s="51">
        <v>113878</v>
      </c>
      <c r="N12" s="51">
        <v>113878</v>
      </c>
      <c r="O12" s="52" t="s">
        <v>14384</v>
      </c>
    </row>
    <row r="13" spans="1:15" ht="14.4" x14ac:dyDescent="0.25">
      <c r="A13" s="51">
        <v>125</v>
      </c>
      <c r="B13" s="52" t="s">
        <v>918</v>
      </c>
      <c r="C13" s="52" t="s">
        <v>919</v>
      </c>
      <c r="D13" s="51">
        <v>1120</v>
      </c>
      <c r="E13" s="52" t="s">
        <v>829</v>
      </c>
      <c r="F13" s="52" t="s">
        <v>920</v>
      </c>
      <c r="G13" s="52" t="s">
        <v>7571</v>
      </c>
      <c r="H13" s="52" t="s">
        <v>14385</v>
      </c>
      <c r="I13" s="52" t="s">
        <v>14372</v>
      </c>
      <c r="J13" s="51">
        <v>124149</v>
      </c>
      <c r="K13" s="51">
        <v>26</v>
      </c>
      <c r="L13" s="52" t="s">
        <v>42</v>
      </c>
      <c r="M13" s="51">
        <v>113878</v>
      </c>
      <c r="N13" s="51">
        <v>113878</v>
      </c>
      <c r="O13" s="52" t="s">
        <v>14386</v>
      </c>
    </row>
    <row r="14" spans="1:15" ht="14.4" x14ac:dyDescent="0.25">
      <c r="A14" s="51">
        <v>133</v>
      </c>
      <c r="B14" s="52" t="s">
        <v>921</v>
      </c>
      <c r="C14" s="52" t="s">
        <v>922</v>
      </c>
      <c r="D14" s="51">
        <v>1140</v>
      </c>
      <c r="E14" s="52" t="s">
        <v>923</v>
      </c>
      <c r="F14" s="52" t="s">
        <v>924</v>
      </c>
      <c r="G14" s="52" t="s">
        <v>7571</v>
      </c>
      <c r="H14" s="52" t="s">
        <v>13835</v>
      </c>
      <c r="I14" s="52" t="s">
        <v>14372</v>
      </c>
      <c r="J14" s="51">
        <v>124149</v>
      </c>
      <c r="K14" s="51">
        <v>26</v>
      </c>
      <c r="L14" s="52" t="s">
        <v>42</v>
      </c>
      <c r="M14" s="51">
        <v>113878</v>
      </c>
      <c r="N14" s="51">
        <v>113878</v>
      </c>
      <c r="O14" s="52" t="s">
        <v>14387</v>
      </c>
    </row>
    <row r="15" spans="1:15" ht="14.4" x14ac:dyDescent="0.25">
      <c r="A15" s="51">
        <v>141</v>
      </c>
      <c r="B15" s="52" t="s">
        <v>1666</v>
      </c>
      <c r="C15" s="52" t="s">
        <v>925</v>
      </c>
      <c r="D15" s="51">
        <v>1150</v>
      </c>
      <c r="E15" s="52" t="s">
        <v>197</v>
      </c>
      <c r="F15" s="52" t="s">
        <v>926</v>
      </c>
      <c r="G15" s="52" t="s">
        <v>7571</v>
      </c>
      <c r="H15" s="52" t="s">
        <v>14388</v>
      </c>
      <c r="I15" s="52" t="s">
        <v>14372</v>
      </c>
      <c r="J15" s="51">
        <v>122069</v>
      </c>
      <c r="K15" s="51">
        <v>42</v>
      </c>
      <c r="L15" s="52" t="s">
        <v>450</v>
      </c>
      <c r="M15" s="51">
        <v>113878</v>
      </c>
      <c r="N15" s="51">
        <v>113878</v>
      </c>
      <c r="O15" s="52" t="s">
        <v>14389</v>
      </c>
    </row>
    <row r="16" spans="1:15" ht="14.4" x14ac:dyDescent="0.25">
      <c r="A16" s="51">
        <v>158</v>
      </c>
      <c r="B16" s="52" t="s">
        <v>927</v>
      </c>
      <c r="C16" s="52" t="s">
        <v>928</v>
      </c>
      <c r="D16" s="51">
        <v>1160</v>
      </c>
      <c r="E16" s="52" t="s">
        <v>929</v>
      </c>
      <c r="F16" s="52" t="s">
        <v>930</v>
      </c>
      <c r="G16" s="52" t="s">
        <v>7571</v>
      </c>
      <c r="H16" s="52" t="s">
        <v>8815</v>
      </c>
      <c r="I16" s="52" t="s">
        <v>14372</v>
      </c>
      <c r="J16" s="51">
        <v>122069</v>
      </c>
      <c r="K16" s="51">
        <v>42</v>
      </c>
      <c r="L16" s="52" t="s">
        <v>450</v>
      </c>
      <c r="M16" s="51">
        <v>113878</v>
      </c>
      <c r="N16" s="51">
        <v>113878</v>
      </c>
      <c r="O16" s="52" t="s">
        <v>14390</v>
      </c>
    </row>
    <row r="17" spans="1:15" ht="14.4" x14ac:dyDescent="0.25">
      <c r="A17" s="51">
        <v>166</v>
      </c>
      <c r="B17" s="52" t="s">
        <v>931</v>
      </c>
      <c r="C17" s="52" t="s">
        <v>932</v>
      </c>
      <c r="D17" s="51">
        <v>1170</v>
      </c>
      <c r="E17" s="52" t="s">
        <v>483</v>
      </c>
      <c r="F17" s="52" t="s">
        <v>933</v>
      </c>
      <c r="G17" s="52" t="s">
        <v>7571</v>
      </c>
      <c r="H17" s="52" t="s">
        <v>8816</v>
      </c>
      <c r="I17" s="52" t="s">
        <v>14372</v>
      </c>
      <c r="J17" s="51">
        <v>122069</v>
      </c>
      <c r="K17" s="51">
        <v>42</v>
      </c>
      <c r="L17" s="52" t="s">
        <v>450</v>
      </c>
      <c r="M17" s="51">
        <v>113878</v>
      </c>
      <c r="N17" s="51">
        <v>113878</v>
      </c>
      <c r="O17" s="52" t="s">
        <v>14391</v>
      </c>
    </row>
    <row r="18" spans="1:15" ht="14.4" x14ac:dyDescent="0.25">
      <c r="A18" s="51">
        <v>174</v>
      </c>
      <c r="B18" s="52" t="s">
        <v>934</v>
      </c>
      <c r="C18" s="52" t="s">
        <v>935</v>
      </c>
      <c r="D18" s="51">
        <v>1180</v>
      </c>
      <c r="E18" s="52" t="s">
        <v>437</v>
      </c>
      <c r="F18" s="52" t="s">
        <v>936</v>
      </c>
      <c r="G18" s="52" t="s">
        <v>7571</v>
      </c>
      <c r="H18" s="52" t="s">
        <v>8817</v>
      </c>
      <c r="I18" s="52" t="s">
        <v>14372</v>
      </c>
      <c r="J18" s="51">
        <v>122069</v>
      </c>
      <c r="K18" s="51">
        <v>42</v>
      </c>
      <c r="L18" s="52" t="s">
        <v>450</v>
      </c>
      <c r="M18" s="51">
        <v>113878</v>
      </c>
      <c r="N18" s="51">
        <v>113878</v>
      </c>
      <c r="O18" s="52" t="s">
        <v>14392</v>
      </c>
    </row>
    <row r="19" spans="1:15" ht="14.4" x14ac:dyDescent="0.25">
      <c r="A19" s="51">
        <v>182</v>
      </c>
      <c r="B19" s="52" t="s">
        <v>937</v>
      </c>
      <c r="C19" s="52" t="s">
        <v>938</v>
      </c>
      <c r="D19" s="51">
        <v>1200</v>
      </c>
      <c r="E19" s="52" t="s">
        <v>441</v>
      </c>
      <c r="F19" s="52" t="s">
        <v>939</v>
      </c>
      <c r="G19" s="52" t="s">
        <v>7571</v>
      </c>
      <c r="H19" s="52" t="s">
        <v>8818</v>
      </c>
      <c r="I19" s="52" t="s">
        <v>14372</v>
      </c>
      <c r="J19" s="51">
        <v>124149</v>
      </c>
      <c r="K19" s="51">
        <v>26</v>
      </c>
      <c r="L19" s="52" t="s">
        <v>42</v>
      </c>
      <c r="M19" s="51">
        <v>113878</v>
      </c>
      <c r="N19" s="51">
        <v>113878</v>
      </c>
      <c r="O19" s="52" t="s">
        <v>14393</v>
      </c>
    </row>
    <row r="20" spans="1:15" ht="14.4" x14ac:dyDescent="0.25">
      <c r="A20" s="51">
        <v>191</v>
      </c>
      <c r="B20" s="52" t="s">
        <v>13836</v>
      </c>
      <c r="C20" s="52" t="s">
        <v>940</v>
      </c>
      <c r="D20" s="51">
        <v>1500</v>
      </c>
      <c r="E20" s="52" t="s">
        <v>445</v>
      </c>
      <c r="F20" s="52" t="s">
        <v>941</v>
      </c>
      <c r="G20" s="52" t="s">
        <v>7571</v>
      </c>
      <c r="H20" s="52" t="s">
        <v>8819</v>
      </c>
      <c r="I20" s="52" t="s">
        <v>14372</v>
      </c>
      <c r="J20" s="51">
        <v>119206</v>
      </c>
      <c r="K20" s="51">
        <v>208</v>
      </c>
      <c r="L20" s="52" t="s">
        <v>827</v>
      </c>
      <c r="M20" s="51">
        <v>113886</v>
      </c>
      <c r="N20" s="51">
        <v>113886</v>
      </c>
      <c r="O20" s="52" t="s">
        <v>14394</v>
      </c>
    </row>
    <row r="21" spans="1:15" ht="14.4" x14ac:dyDescent="0.25">
      <c r="A21" s="51">
        <v>208</v>
      </c>
      <c r="B21" s="52" t="s">
        <v>827</v>
      </c>
      <c r="C21" s="52" t="s">
        <v>942</v>
      </c>
      <c r="D21" s="51">
        <v>1500</v>
      </c>
      <c r="E21" s="52" t="s">
        <v>445</v>
      </c>
      <c r="F21" s="52" t="s">
        <v>666</v>
      </c>
      <c r="G21" s="52" t="s">
        <v>7571</v>
      </c>
      <c r="H21" s="52" t="s">
        <v>8820</v>
      </c>
      <c r="I21" s="52" t="s">
        <v>14372</v>
      </c>
      <c r="J21" s="51">
        <v>119206</v>
      </c>
      <c r="K21" s="51">
        <v>208</v>
      </c>
      <c r="L21" s="52" t="s">
        <v>827</v>
      </c>
      <c r="M21" s="51">
        <v>113886</v>
      </c>
      <c r="N21" s="51">
        <v>113886</v>
      </c>
      <c r="O21" s="52" t="s">
        <v>14395</v>
      </c>
    </row>
    <row r="22" spans="1:15" ht="14.4" x14ac:dyDescent="0.25">
      <c r="A22" s="51">
        <v>216</v>
      </c>
      <c r="B22" s="52" t="s">
        <v>943</v>
      </c>
      <c r="C22" s="52" t="s">
        <v>944</v>
      </c>
      <c r="D22" s="51">
        <v>1540</v>
      </c>
      <c r="E22" s="52" t="s">
        <v>945</v>
      </c>
      <c r="F22" s="52" t="s">
        <v>8821</v>
      </c>
      <c r="G22" s="52" t="s">
        <v>7571</v>
      </c>
      <c r="H22" s="52" t="s">
        <v>8822</v>
      </c>
      <c r="I22" s="52" t="s">
        <v>14372</v>
      </c>
      <c r="J22" s="51">
        <v>119206</v>
      </c>
      <c r="K22" s="51">
        <v>208</v>
      </c>
      <c r="L22" s="52" t="s">
        <v>827</v>
      </c>
      <c r="M22" s="51">
        <v>113886</v>
      </c>
      <c r="N22" s="51">
        <v>113886</v>
      </c>
      <c r="O22" s="52" t="s">
        <v>14396</v>
      </c>
    </row>
    <row r="23" spans="1:15" ht="14.4" x14ac:dyDescent="0.25">
      <c r="A23" s="51">
        <v>232</v>
      </c>
      <c r="B23" s="52" t="s">
        <v>946</v>
      </c>
      <c r="C23" s="52" t="s">
        <v>947</v>
      </c>
      <c r="D23" s="51">
        <v>1600</v>
      </c>
      <c r="E23" s="52" t="s">
        <v>252</v>
      </c>
      <c r="F23" s="52" t="s">
        <v>948</v>
      </c>
      <c r="G23" s="52" t="s">
        <v>7571</v>
      </c>
      <c r="H23" s="52" t="s">
        <v>8823</v>
      </c>
      <c r="I23" s="52" t="s">
        <v>14372</v>
      </c>
      <c r="J23" s="51">
        <v>119206</v>
      </c>
      <c r="K23" s="51">
        <v>208</v>
      </c>
      <c r="L23" s="52" t="s">
        <v>827</v>
      </c>
      <c r="M23" s="51">
        <v>113886</v>
      </c>
      <c r="N23" s="51">
        <v>113886</v>
      </c>
      <c r="O23" s="52" t="s">
        <v>14397</v>
      </c>
    </row>
    <row r="24" spans="1:15" ht="14.4" x14ac:dyDescent="0.25">
      <c r="A24" s="51">
        <v>257</v>
      </c>
      <c r="B24" s="52" t="s">
        <v>949</v>
      </c>
      <c r="C24" s="52" t="s">
        <v>950</v>
      </c>
      <c r="D24" s="51">
        <v>1750</v>
      </c>
      <c r="E24" s="52" t="s">
        <v>951</v>
      </c>
      <c r="F24" s="52" t="s">
        <v>952</v>
      </c>
      <c r="G24" s="52" t="s">
        <v>7571</v>
      </c>
      <c r="H24" s="52" t="s">
        <v>8824</v>
      </c>
      <c r="I24" s="52" t="s">
        <v>14372</v>
      </c>
      <c r="J24" s="51">
        <v>119206</v>
      </c>
      <c r="K24" s="51">
        <v>208</v>
      </c>
      <c r="L24" s="52" t="s">
        <v>827</v>
      </c>
      <c r="M24" s="51">
        <v>113886</v>
      </c>
      <c r="N24" s="51">
        <v>113886</v>
      </c>
      <c r="O24" s="52" t="s">
        <v>14398</v>
      </c>
    </row>
    <row r="25" spans="1:15" ht="14.4" x14ac:dyDescent="0.25">
      <c r="A25" s="51">
        <v>265</v>
      </c>
      <c r="B25" s="52" t="s">
        <v>953</v>
      </c>
      <c r="C25" s="52" t="s">
        <v>8825</v>
      </c>
      <c r="D25" s="51">
        <v>1730</v>
      </c>
      <c r="E25" s="52" t="s">
        <v>954</v>
      </c>
      <c r="F25" s="52" t="s">
        <v>955</v>
      </c>
      <c r="G25" s="52" t="s">
        <v>7571</v>
      </c>
      <c r="H25" s="52" t="s">
        <v>8826</v>
      </c>
      <c r="I25" s="52" t="s">
        <v>14372</v>
      </c>
      <c r="J25" s="51">
        <v>119206</v>
      </c>
      <c r="K25" s="51">
        <v>208</v>
      </c>
      <c r="L25" s="52" t="s">
        <v>827</v>
      </c>
      <c r="M25" s="51">
        <v>113886</v>
      </c>
      <c r="N25" s="51">
        <v>113886</v>
      </c>
      <c r="O25" s="52" t="s">
        <v>14399</v>
      </c>
    </row>
    <row r="26" spans="1:15" ht="14.4" x14ac:dyDescent="0.25">
      <c r="A26" s="51">
        <v>273</v>
      </c>
      <c r="B26" s="52" t="s">
        <v>956</v>
      </c>
      <c r="C26" s="52" t="s">
        <v>957</v>
      </c>
      <c r="D26" s="51">
        <v>1700</v>
      </c>
      <c r="E26" s="52" t="s">
        <v>3</v>
      </c>
      <c r="F26" s="52" t="s">
        <v>958</v>
      </c>
      <c r="G26" s="52" t="s">
        <v>7571</v>
      </c>
      <c r="H26" s="52" t="s">
        <v>8827</v>
      </c>
      <c r="I26" s="52" t="s">
        <v>14372</v>
      </c>
      <c r="J26" s="51">
        <v>119206</v>
      </c>
      <c r="K26" s="51">
        <v>208</v>
      </c>
      <c r="L26" s="52" t="s">
        <v>827</v>
      </c>
      <c r="M26" s="51">
        <v>113886</v>
      </c>
      <c r="N26" s="51">
        <v>113886</v>
      </c>
      <c r="O26" s="52" t="s">
        <v>14399</v>
      </c>
    </row>
    <row r="27" spans="1:15" ht="14.4" x14ac:dyDescent="0.25">
      <c r="A27" s="51">
        <v>281</v>
      </c>
      <c r="B27" s="52" t="s">
        <v>8828</v>
      </c>
      <c r="C27" s="52" t="s">
        <v>959</v>
      </c>
      <c r="D27" s="51">
        <v>1740</v>
      </c>
      <c r="E27" s="52" t="s">
        <v>960</v>
      </c>
      <c r="F27" s="52" t="s">
        <v>961</v>
      </c>
      <c r="G27" s="52" t="s">
        <v>7571</v>
      </c>
      <c r="H27" s="52" t="s">
        <v>8829</v>
      </c>
      <c r="I27" s="52" t="s">
        <v>14372</v>
      </c>
      <c r="J27" s="51">
        <v>119206</v>
      </c>
      <c r="K27" s="51">
        <v>208</v>
      </c>
      <c r="L27" s="52" t="s">
        <v>827</v>
      </c>
      <c r="M27" s="51">
        <v>113886</v>
      </c>
      <c r="N27" s="51">
        <v>113886</v>
      </c>
      <c r="O27" s="52" t="s">
        <v>14400</v>
      </c>
    </row>
    <row r="28" spans="1:15" ht="14.4" x14ac:dyDescent="0.25">
      <c r="A28" s="51">
        <v>299</v>
      </c>
      <c r="B28" s="52" t="s">
        <v>334</v>
      </c>
      <c r="C28" s="52" t="s">
        <v>962</v>
      </c>
      <c r="D28" s="51">
        <v>1770</v>
      </c>
      <c r="E28" s="52" t="s">
        <v>308</v>
      </c>
      <c r="F28" s="52" t="s">
        <v>804</v>
      </c>
      <c r="G28" s="52" t="s">
        <v>7571</v>
      </c>
      <c r="H28" s="52" t="s">
        <v>8830</v>
      </c>
      <c r="I28" s="52" t="s">
        <v>14372</v>
      </c>
      <c r="J28" s="51">
        <v>121012</v>
      </c>
      <c r="K28" s="51">
        <v>299</v>
      </c>
      <c r="L28" s="52" t="s">
        <v>334</v>
      </c>
      <c r="M28" s="51">
        <v>113985</v>
      </c>
      <c r="N28" s="51">
        <v>113985</v>
      </c>
      <c r="O28" s="52" t="s">
        <v>14401</v>
      </c>
    </row>
    <row r="29" spans="1:15" ht="14.4" x14ac:dyDescent="0.25">
      <c r="A29" s="51">
        <v>307</v>
      </c>
      <c r="B29" s="52" t="s">
        <v>8831</v>
      </c>
      <c r="C29" s="52" t="s">
        <v>963</v>
      </c>
      <c r="D29" s="51">
        <v>1800</v>
      </c>
      <c r="E29" s="52" t="s">
        <v>457</v>
      </c>
      <c r="F29" s="52" t="s">
        <v>964</v>
      </c>
      <c r="G29" s="52" t="s">
        <v>7571</v>
      </c>
      <c r="H29" s="52" t="s">
        <v>22003</v>
      </c>
      <c r="I29" s="52" t="s">
        <v>14372</v>
      </c>
      <c r="J29" s="51">
        <v>121947</v>
      </c>
      <c r="K29" s="51">
        <v>129056</v>
      </c>
      <c r="L29" s="52" t="s">
        <v>713</v>
      </c>
      <c r="M29" s="51">
        <v>113894</v>
      </c>
      <c r="N29" s="51">
        <v>113894</v>
      </c>
      <c r="O29" s="52" t="s">
        <v>14402</v>
      </c>
    </row>
    <row r="30" spans="1:15" ht="14.4" x14ac:dyDescent="0.25">
      <c r="A30" s="51">
        <v>315</v>
      </c>
      <c r="B30" s="52" t="s">
        <v>965</v>
      </c>
      <c r="C30" s="52" t="s">
        <v>966</v>
      </c>
      <c r="D30" s="51">
        <v>1800</v>
      </c>
      <c r="E30" s="52" t="s">
        <v>457</v>
      </c>
      <c r="F30" s="52" t="s">
        <v>967</v>
      </c>
      <c r="G30" s="52" t="s">
        <v>7571</v>
      </c>
      <c r="H30" s="52" t="s">
        <v>8832</v>
      </c>
      <c r="I30" s="52" t="s">
        <v>14372</v>
      </c>
      <c r="J30" s="51">
        <v>121947</v>
      </c>
      <c r="K30" s="51">
        <v>129056</v>
      </c>
      <c r="L30" s="52" t="s">
        <v>713</v>
      </c>
      <c r="M30" s="51">
        <v>113894</v>
      </c>
      <c r="N30" s="51">
        <v>113894</v>
      </c>
      <c r="O30" s="52" t="s">
        <v>14403</v>
      </c>
    </row>
    <row r="31" spans="1:15" ht="14.4" x14ac:dyDescent="0.25">
      <c r="A31" s="51">
        <v>323</v>
      </c>
      <c r="B31" s="52" t="s">
        <v>968</v>
      </c>
      <c r="C31" s="52" t="s">
        <v>969</v>
      </c>
      <c r="D31" s="51">
        <v>1830</v>
      </c>
      <c r="E31" s="52" t="s">
        <v>970</v>
      </c>
      <c r="F31" s="52" t="s">
        <v>971</v>
      </c>
      <c r="G31" s="52" t="s">
        <v>7571</v>
      </c>
      <c r="H31" s="52" t="s">
        <v>22004</v>
      </c>
      <c r="I31" s="52" t="s">
        <v>14372</v>
      </c>
      <c r="J31" s="51">
        <v>121947</v>
      </c>
      <c r="K31" s="51">
        <v>129056</v>
      </c>
      <c r="L31" s="52" t="s">
        <v>713</v>
      </c>
      <c r="M31" s="51">
        <v>113894</v>
      </c>
      <c r="N31" s="51">
        <v>113894</v>
      </c>
      <c r="O31" s="52" t="s">
        <v>14404</v>
      </c>
    </row>
    <row r="32" spans="1:15" ht="14.4" x14ac:dyDescent="0.25">
      <c r="A32" s="51">
        <v>331</v>
      </c>
      <c r="B32" s="52" t="s">
        <v>13837</v>
      </c>
      <c r="C32" s="52" t="s">
        <v>973</v>
      </c>
      <c r="D32" s="51">
        <v>1850</v>
      </c>
      <c r="E32" s="52" t="s">
        <v>22</v>
      </c>
      <c r="F32" s="52" t="s">
        <v>974</v>
      </c>
      <c r="G32" s="52" t="s">
        <v>7571</v>
      </c>
      <c r="H32" s="52" t="s">
        <v>18954</v>
      </c>
      <c r="I32" s="52" t="s">
        <v>14372</v>
      </c>
      <c r="J32" s="51">
        <v>121947</v>
      </c>
      <c r="K32" s="51">
        <v>129056</v>
      </c>
      <c r="L32" s="52" t="s">
        <v>713</v>
      </c>
      <c r="M32" s="51">
        <v>113894</v>
      </c>
      <c r="N32" s="51">
        <v>113894</v>
      </c>
      <c r="O32" s="52" t="s">
        <v>14405</v>
      </c>
    </row>
    <row r="33" spans="1:15" ht="14.4" x14ac:dyDescent="0.25">
      <c r="A33" s="51">
        <v>349</v>
      </c>
      <c r="B33" s="52" t="s">
        <v>975</v>
      </c>
      <c r="C33" s="52" t="s">
        <v>976</v>
      </c>
      <c r="D33" s="51">
        <v>1861</v>
      </c>
      <c r="E33" s="52" t="s">
        <v>447</v>
      </c>
      <c r="F33" s="52" t="s">
        <v>977</v>
      </c>
      <c r="G33" s="52" t="s">
        <v>7571</v>
      </c>
      <c r="H33" s="52" t="s">
        <v>8833</v>
      </c>
      <c r="I33" s="52" t="s">
        <v>14372</v>
      </c>
      <c r="J33" s="51">
        <v>119206</v>
      </c>
      <c r="K33" s="51">
        <v>208</v>
      </c>
      <c r="L33" s="52" t="s">
        <v>827</v>
      </c>
      <c r="M33" s="51">
        <v>113886</v>
      </c>
      <c r="N33" s="51">
        <v>113886</v>
      </c>
      <c r="O33" s="52" t="s">
        <v>14406</v>
      </c>
    </row>
    <row r="34" spans="1:15" ht="14.4" x14ac:dyDescent="0.25">
      <c r="A34" s="51">
        <v>356</v>
      </c>
      <c r="B34" s="52" t="s">
        <v>978</v>
      </c>
      <c r="C34" s="52" t="s">
        <v>979</v>
      </c>
      <c r="D34" s="51">
        <v>1745</v>
      </c>
      <c r="E34" s="52" t="s">
        <v>310</v>
      </c>
      <c r="F34" s="52" t="s">
        <v>980</v>
      </c>
      <c r="G34" s="52" t="s">
        <v>7571</v>
      </c>
      <c r="H34" s="52" t="s">
        <v>8834</v>
      </c>
      <c r="I34" s="52" t="s">
        <v>14372</v>
      </c>
      <c r="J34" s="51">
        <v>119206</v>
      </c>
      <c r="K34" s="51">
        <v>208</v>
      </c>
      <c r="L34" s="52" t="s">
        <v>827</v>
      </c>
      <c r="M34" s="51">
        <v>113886</v>
      </c>
      <c r="N34" s="51">
        <v>113886</v>
      </c>
      <c r="O34" s="52" t="s">
        <v>14407</v>
      </c>
    </row>
    <row r="35" spans="1:15" ht="14.4" x14ac:dyDescent="0.25">
      <c r="A35" s="51">
        <v>364</v>
      </c>
      <c r="B35" s="52" t="s">
        <v>981</v>
      </c>
      <c r="C35" s="52" t="s">
        <v>982</v>
      </c>
      <c r="D35" s="51">
        <v>3090</v>
      </c>
      <c r="E35" s="52" t="s">
        <v>983</v>
      </c>
      <c r="F35" s="52" t="s">
        <v>984</v>
      </c>
      <c r="G35" s="52" t="s">
        <v>7571</v>
      </c>
      <c r="H35" s="52" t="s">
        <v>8835</v>
      </c>
      <c r="I35" s="52" t="s">
        <v>14372</v>
      </c>
      <c r="J35" s="51">
        <v>121947</v>
      </c>
      <c r="K35" s="51">
        <v>129056</v>
      </c>
      <c r="L35" s="52" t="s">
        <v>713</v>
      </c>
      <c r="M35" s="51">
        <v>113894</v>
      </c>
      <c r="N35" s="51">
        <v>113894</v>
      </c>
      <c r="O35" s="52" t="s">
        <v>14408</v>
      </c>
    </row>
    <row r="36" spans="1:15" ht="14.4" x14ac:dyDescent="0.25">
      <c r="A36" s="51">
        <v>372</v>
      </c>
      <c r="B36" s="52" t="s">
        <v>985</v>
      </c>
      <c r="C36" s="52" t="s">
        <v>986</v>
      </c>
      <c r="D36" s="51">
        <v>1930</v>
      </c>
      <c r="E36" s="52" t="s">
        <v>34</v>
      </c>
      <c r="F36" s="52" t="s">
        <v>987</v>
      </c>
      <c r="G36" s="52" t="s">
        <v>7571</v>
      </c>
      <c r="H36" s="52" t="s">
        <v>8836</v>
      </c>
      <c r="I36" s="52" t="s">
        <v>14372</v>
      </c>
      <c r="J36" s="51">
        <v>121947</v>
      </c>
      <c r="K36" s="51">
        <v>129056</v>
      </c>
      <c r="L36" s="52" t="s">
        <v>713</v>
      </c>
      <c r="M36" s="51">
        <v>113894</v>
      </c>
      <c r="N36" s="51">
        <v>113894</v>
      </c>
      <c r="O36" s="52" t="s">
        <v>14409</v>
      </c>
    </row>
    <row r="37" spans="1:15" ht="14.4" x14ac:dyDescent="0.25">
      <c r="A37" s="51">
        <v>381</v>
      </c>
      <c r="B37" s="52" t="s">
        <v>988</v>
      </c>
      <c r="C37" s="52" t="s">
        <v>989</v>
      </c>
      <c r="D37" s="51">
        <v>3080</v>
      </c>
      <c r="E37" s="52" t="s">
        <v>246</v>
      </c>
      <c r="F37" s="52" t="s">
        <v>990</v>
      </c>
      <c r="G37" s="52" t="s">
        <v>7571</v>
      </c>
      <c r="H37" s="52" t="s">
        <v>8837</v>
      </c>
      <c r="I37" s="52" t="s">
        <v>14372</v>
      </c>
      <c r="J37" s="51">
        <v>121947</v>
      </c>
      <c r="K37" s="51">
        <v>129056</v>
      </c>
      <c r="L37" s="52" t="s">
        <v>713</v>
      </c>
      <c r="M37" s="51">
        <v>113894</v>
      </c>
      <c r="N37" s="51">
        <v>113894</v>
      </c>
      <c r="O37" s="52" t="s">
        <v>14410</v>
      </c>
    </row>
    <row r="38" spans="1:15" ht="14.4" x14ac:dyDescent="0.25">
      <c r="A38" s="51">
        <v>398</v>
      </c>
      <c r="B38" s="52" t="s">
        <v>991</v>
      </c>
      <c r="C38" s="52" t="s">
        <v>992</v>
      </c>
      <c r="D38" s="51">
        <v>1560</v>
      </c>
      <c r="E38" s="52" t="s">
        <v>1</v>
      </c>
      <c r="F38" s="52" t="s">
        <v>993</v>
      </c>
      <c r="G38" s="52" t="s">
        <v>7571</v>
      </c>
      <c r="H38" s="52" t="s">
        <v>8838</v>
      </c>
      <c r="I38" s="52" t="s">
        <v>14372</v>
      </c>
      <c r="J38" s="51">
        <v>121947</v>
      </c>
      <c r="K38" s="51">
        <v>129056</v>
      </c>
      <c r="L38" s="52" t="s">
        <v>713</v>
      </c>
      <c r="M38" s="51">
        <v>113894</v>
      </c>
      <c r="N38" s="51">
        <v>113894</v>
      </c>
      <c r="O38" s="52" t="s">
        <v>14411</v>
      </c>
    </row>
    <row r="39" spans="1:15" ht="14.4" x14ac:dyDescent="0.25">
      <c r="A39" s="51">
        <v>406</v>
      </c>
      <c r="B39" s="52" t="s">
        <v>994</v>
      </c>
      <c r="C39" s="52" t="s">
        <v>995</v>
      </c>
      <c r="D39" s="51">
        <v>2060</v>
      </c>
      <c r="E39" s="52" t="s">
        <v>534</v>
      </c>
      <c r="F39" s="52" t="s">
        <v>996</v>
      </c>
      <c r="G39" s="52" t="s">
        <v>7571</v>
      </c>
      <c r="H39" s="52" t="s">
        <v>8839</v>
      </c>
      <c r="I39" s="52" t="s">
        <v>14372</v>
      </c>
      <c r="J39" s="51">
        <v>121831</v>
      </c>
      <c r="K39" s="51">
        <v>129643</v>
      </c>
      <c r="L39" s="52" t="s">
        <v>870</v>
      </c>
      <c r="M39" s="51">
        <v>113803</v>
      </c>
      <c r="N39" s="51">
        <v>113803</v>
      </c>
      <c r="O39" s="52" t="s">
        <v>14412</v>
      </c>
    </row>
    <row r="40" spans="1:15" ht="14.4" x14ac:dyDescent="0.25">
      <c r="A40" s="51">
        <v>414</v>
      </c>
      <c r="B40" s="52" t="s">
        <v>997</v>
      </c>
      <c r="C40" s="52" t="s">
        <v>998</v>
      </c>
      <c r="D40" s="51">
        <v>2050</v>
      </c>
      <c r="E40" s="52" t="s">
        <v>534</v>
      </c>
      <c r="F40" s="52" t="s">
        <v>13838</v>
      </c>
      <c r="G40" s="52" t="s">
        <v>7571</v>
      </c>
      <c r="H40" s="52" t="s">
        <v>8840</v>
      </c>
      <c r="I40" s="52" t="s">
        <v>14372</v>
      </c>
      <c r="J40" s="51">
        <v>138784</v>
      </c>
      <c r="K40" s="51">
        <v>414</v>
      </c>
      <c r="L40" s="52" t="s">
        <v>997</v>
      </c>
      <c r="M40" s="51">
        <v>113803</v>
      </c>
      <c r="N40" s="51">
        <v>113803</v>
      </c>
      <c r="O40" s="52" t="s">
        <v>14413</v>
      </c>
    </row>
    <row r="41" spans="1:15" ht="14.4" x14ac:dyDescent="0.25">
      <c r="A41" s="51">
        <v>422</v>
      </c>
      <c r="B41" s="52" t="s">
        <v>999</v>
      </c>
      <c r="C41" s="52" t="s">
        <v>1000</v>
      </c>
      <c r="D41" s="51">
        <v>2170</v>
      </c>
      <c r="E41" s="52" t="s">
        <v>405</v>
      </c>
      <c r="F41" s="52" t="s">
        <v>1001</v>
      </c>
      <c r="G41" s="52" t="s">
        <v>7571</v>
      </c>
      <c r="H41" s="52" t="s">
        <v>8841</v>
      </c>
      <c r="I41" s="52" t="s">
        <v>14372</v>
      </c>
      <c r="J41" s="51">
        <v>121831</v>
      </c>
      <c r="K41" s="51">
        <v>129643</v>
      </c>
      <c r="L41" s="52" t="s">
        <v>870</v>
      </c>
      <c r="M41" s="51">
        <v>113803</v>
      </c>
      <c r="N41" s="51">
        <v>113803</v>
      </c>
      <c r="O41" s="52" t="s">
        <v>14414</v>
      </c>
    </row>
    <row r="42" spans="1:15" ht="14.4" x14ac:dyDescent="0.25">
      <c r="A42" s="51">
        <v>431</v>
      </c>
      <c r="B42" s="52" t="s">
        <v>1002</v>
      </c>
      <c r="C42" s="52" t="s">
        <v>1003</v>
      </c>
      <c r="D42" s="51">
        <v>2180</v>
      </c>
      <c r="E42" s="52" t="s">
        <v>427</v>
      </c>
      <c r="F42" s="52" t="s">
        <v>1004</v>
      </c>
      <c r="G42" s="52" t="s">
        <v>7571</v>
      </c>
      <c r="H42" s="52" t="s">
        <v>8842</v>
      </c>
      <c r="I42" s="52" t="s">
        <v>14372</v>
      </c>
      <c r="J42" s="51">
        <v>121723</v>
      </c>
      <c r="K42" s="51">
        <v>448</v>
      </c>
      <c r="L42" s="52" t="s">
        <v>1005</v>
      </c>
      <c r="M42" s="51">
        <v>113803</v>
      </c>
      <c r="N42" s="51">
        <v>113803</v>
      </c>
      <c r="O42" s="52" t="s">
        <v>14415</v>
      </c>
    </row>
    <row r="43" spans="1:15" ht="14.4" x14ac:dyDescent="0.25">
      <c r="A43" s="51">
        <v>448</v>
      </c>
      <c r="B43" s="52" t="s">
        <v>1005</v>
      </c>
      <c r="C43" s="52" t="s">
        <v>1006</v>
      </c>
      <c r="D43" s="51">
        <v>2950</v>
      </c>
      <c r="E43" s="52" t="s">
        <v>392</v>
      </c>
      <c r="F43" s="52" t="s">
        <v>1007</v>
      </c>
      <c r="G43" s="52" t="s">
        <v>7571</v>
      </c>
      <c r="H43" s="52" t="s">
        <v>7802</v>
      </c>
      <c r="I43" s="52" t="s">
        <v>14372</v>
      </c>
      <c r="J43" s="51">
        <v>121723</v>
      </c>
      <c r="K43" s="51">
        <v>448</v>
      </c>
      <c r="L43" s="52" t="s">
        <v>1005</v>
      </c>
      <c r="M43" s="51">
        <v>113803</v>
      </c>
      <c r="N43" s="51">
        <v>113803</v>
      </c>
      <c r="O43" s="52" t="s">
        <v>14416</v>
      </c>
    </row>
    <row r="44" spans="1:15" ht="14.4" x14ac:dyDescent="0.25">
      <c r="A44" s="51">
        <v>455</v>
      </c>
      <c r="B44" s="52" t="s">
        <v>763</v>
      </c>
      <c r="C44" s="52" t="s">
        <v>1008</v>
      </c>
      <c r="D44" s="51">
        <v>2940</v>
      </c>
      <c r="E44" s="52" t="s">
        <v>418</v>
      </c>
      <c r="F44" s="52" t="s">
        <v>419</v>
      </c>
      <c r="G44" s="52" t="s">
        <v>7571</v>
      </c>
      <c r="H44" s="52" t="s">
        <v>8843</v>
      </c>
      <c r="I44" s="52" t="s">
        <v>14372</v>
      </c>
      <c r="J44" s="51">
        <v>121723</v>
      </c>
      <c r="K44" s="51">
        <v>448</v>
      </c>
      <c r="L44" s="52" t="s">
        <v>1005</v>
      </c>
      <c r="M44" s="51">
        <v>113803</v>
      </c>
      <c r="N44" s="51">
        <v>113803</v>
      </c>
      <c r="O44" s="52" t="s">
        <v>14417</v>
      </c>
    </row>
    <row r="45" spans="1:15" ht="14.4" x14ac:dyDescent="0.25">
      <c r="A45" s="51">
        <v>463</v>
      </c>
      <c r="B45" s="52" t="s">
        <v>1009</v>
      </c>
      <c r="C45" s="52" t="s">
        <v>1010</v>
      </c>
      <c r="D45" s="51">
        <v>2110</v>
      </c>
      <c r="E45" s="52" t="s">
        <v>129</v>
      </c>
      <c r="F45" s="52" t="s">
        <v>1011</v>
      </c>
      <c r="G45" s="52" t="s">
        <v>7571</v>
      </c>
      <c r="H45" s="52" t="s">
        <v>8844</v>
      </c>
      <c r="I45" s="52" t="s">
        <v>14372</v>
      </c>
      <c r="J45" s="51">
        <v>121831</v>
      </c>
      <c r="K45" s="51">
        <v>129643</v>
      </c>
      <c r="L45" s="52" t="s">
        <v>870</v>
      </c>
      <c r="M45" s="51">
        <v>113803</v>
      </c>
      <c r="N45" s="51">
        <v>113803</v>
      </c>
      <c r="O45" s="52" t="s">
        <v>14418</v>
      </c>
    </row>
    <row r="46" spans="1:15" ht="14.4" x14ac:dyDescent="0.25">
      <c r="A46" s="51">
        <v>471</v>
      </c>
      <c r="B46" s="52" t="s">
        <v>1012</v>
      </c>
      <c r="C46" s="52" t="s">
        <v>1013</v>
      </c>
      <c r="D46" s="51">
        <v>2900</v>
      </c>
      <c r="E46" s="52" t="s">
        <v>385</v>
      </c>
      <c r="F46" s="52" t="s">
        <v>1014</v>
      </c>
      <c r="G46" s="52" t="s">
        <v>7571</v>
      </c>
      <c r="H46" s="52" t="s">
        <v>8845</v>
      </c>
      <c r="I46" s="52" t="s">
        <v>14372</v>
      </c>
      <c r="J46" s="51">
        <v>122093</v>
      </c>
      <c r="K46" s="51">
        <v>497</v>
      </c>
      <c r="L46" s="52" t="s">
        <v>814</v>
      </c>
      <c r="M46" s="51">
        <v>113829</v>
      </c>
      <c r="N46" s="51">
        <v>113829</v>
      </c>
      <c r="O46" s="52" t="s">
        <v>22005</v>
      </c>
    </row>
    <row r="47" spans="1:15" ht="14.4" x14ac:dyDescent="0.25">
      <c r="A47" s="51">
        <v>489</v>
      </c>
      <c r="B47" s="52" t="s">
        <v>1015</v>
      </c>
      <c r="C47" s="52" t="s">
        <v>1016</v>
      </c>
      <c r="D47" s="51">
        <v>2960</v>
      </c>
      <c r="E47" s="52" t="s">
        <v>1017</v>
      </c>
      <c r="F47" s="52" t="s">
        <v>1018</v>
      </c>
      <c r="G47" s="52" t="s">
        <v>7571</v>
      </c>
      <c r="H47" s="52" t="s">
        <v>8846</v>
      </c>
      <c r="I47" s="52" t="s">
        <v>14372</v>
      </c>
      <c r="J47" s="51">
        <v>122093</v>
      </c>
      <c r="K47" s="51">
        <v>497</v>
      </c>
      <c r="L47" s="52" t="s">
        <v>814</v>
      </c>
      <c r="M47" s="51">
        <v>113829</v>
      </c>
      <c r="N47" s="51">
        <v>113829</v>
      </c>
      <c r="O47" s="52" t="s">
        <v>14419</v>
      </c>
    </row>
    <row r="48" spans="1:15" ht="28.8" x14ac:dyDescent="0.25">
      <c r="A48" s="51">
        <v>497</v>
      </c>
      <c r="B48" s="52" t="s">
        <v>814</v>
      </c>
      <c r="C48" s="52" t="s">
        <v>1019</v>
      </c>
      <c r="D48" s="51">
        <v>2930</v>
      </c>
      <c r="E48" s="52" t="s">
        <v>207</v>
      </c>
      <c r="F48" s="52" t="s">
        <v>13839</v>
      </c>
      <c r="G48" s="52" t="s">
        <v>7571</v>
      </c>
      <c r="H48" s="52" t="s">
        <v>13840</v>
      </c>
      <c r="I48" s="52" t="s">
        <v>14372</v>
      </c>
      <c r="J48" s="51">
        <v>122093</v>
      </c>
      <c r="K48" s="51">
        <v>497</v>
      </c>
      <c r="L48" s="52" t="s">
        <v>814</v>
      </c>
      <c r="M48" s="51">
        <v>113829</v>
      </c>
      <c r="N48" s="51">
        <v>113829</v>
      </c>
      <c r="O48" s="52" t="s">
        <v>14420</v>
      </c>
    </row>
    <row r="49" spans="1:15" ht="14.4" x14ac:dyDescent="0.25">
      <c r="A49" s="51">
        <v>505</v>
      </c>
      <c r="B49" s="52" t="s">
        <v>1020</v>
      </c>
      <c r="C49" s="52" t="s">
        <v>1021</v>
      </c>
      <c r="D49" s="51">
        <v>2390</v>
      </c>
      <c r="E49" s="52" t="s">
        <v>1022</v>
      </c>
      <c r="F49" s="52" t="s">
        <v>1023</v>
      </c>
      <c r="G49" s="52" t="s">
        <v>7571</v>
      </c>
      <c r="H49" s="52" t="s">
        <v>13841</v>
      </c>
      <c r="I49" s="52" t="s">
        <v>14372</v>
      </c>
      <c r="J49" s="51">
        <v>122093</v>
      </c>
      <c r="K49" s="51">
        <v>497</v>
      </c>
      <c r="L49" s="52" t="s">
        <v>814</v>
      </c>
      <c r="M49" s="51">
        <v>113829</v>
      </c>
      <c r="N49" s="51">
        <v>113829</v>
      </c>
      <c r="O49" s="52" t="s">
        <v>14421</v>
      </c>
    </row>
    <row r="50" spans="1:15" ht="14.4" x14ac:dyDescent="0.25">
      <c r="A50" s="51">
        <v>513</v>
      </c>
      <c r="B50" s="52" t="s">
        <v>1024</v>
      </c>
      <c r="C50" s="52" t="s">
        <v>1025</v>
      </c>
      <c r="D50" s="51">
        <v>2980</v>
      </c>
      <c r="E50" s="52" t="s">
        <v>177</v>
      </c>
      <c r="F50" s="52" t="s">
        <v>1026</v>
      </c>
      <c r="G50" s="52" t="s">
        <v>7571</v>
      </c>
      <c r="H50" s="52" t="s">
        <v>8847</v>
      </c>
      <c r="I50" s="52" t="s">
        <v>14372</v>
      </c>
      <c r="J50" s="51">
        <v>122093</v>
      </c>
      <c r="K50" s="51">
        <v>497</v>
      </c>
      <c r="L50" s="52" t="s">
        <v>814</v>
      </c>
      <c r="M50" s="51">
        <v>113829</v>
      </c>
      <c r="N50" s="51">
        <v>113829</v>
      </c>
      <c r="O50" s="52" t="s">
        <v>14422</v>
      </c>
    </row>
    <row r="51" spans="1:15" ht="14.4" x14ac:dyDescent="0.25">
      <c r="A51" s="51">
        <v>521</v>
      </c>
      <c r="B51" s="52" t="s">
        <v>1027</v>
      </c>
      <c r="C51" s="52" t="s">
        <v>1028</v>
      </c>
      <c r="D51" s="51">
        <v>2990</v>
      </c>
      <c r="E51" s="52" t="s">
        <v>237</v>
      </c>
      <c r="F51" s="52" t="s">
        <v>1029</v>
      </c>
      <c r="G51" s="52" t="s">
        <v>7571</v>
      </c>
      <c r="H51" s="52" t="s">
        <v>8848</v>
      </c>
      <c r="I51" s="52" t="s">
        <v>14372</v>
      </c>
      <c r="J51" s="51">
        <v>121723</v>
      </c>
      <c r="K51" s="51">
        <v>448</v>
      </c>
      <c r="L51" s="52" t="s">
        <v>1005</v>
      </c>
      <c r="M51" s="51">
        <v>113803</v>
      </c>
      <c r="N51" s="51">
        <v>113803</v>
      </c>
      <c r="O51" s="52" t="s">
        <v>14423</v>
      </c>
    </row>
    <row r="52" spans="1:15" ht="14.4" x14ac:dyDescent="0.25">
      <c r="A52" s="51">
        <v>539</v>
      </c>
      <c r="B52" s="52" t="s">
        <v>1030</v>
      </c>
      <c r="C52" s="52" t="s">
        <v>1031</v>
      </c>
      <c r="D52" s="51">
        <v>2920</v>
      </c>
      <c r="E52" s="52" t="s">
        <v>262</v>
      </c>
      <c r="F52" s="52" t="s">
        <v>1032</v>
      </c>
      <c r="G52" s="52" t="s">
        <v>7571</v>
      </c>
      <c r="H52" s="52" t="s">
        <v>8849</v>
      </c>
      <c r="I52" s="52" t="s">
        <v>14372</v>
      </c>
      <c r="J52" s="51">
        <v>121723</v>
      </c>
      <c r="K52" s="51">
        <v>448</v>
      </c>
      <c r="L52" s="52" t="s">
        <v>1005</v>
      </c>
      <c r="M52" s="51">
        <v>113803</v>
      </c>
      <c r="N52" s="51">
        <v>113803</v>
      </c>
      <c r="O52" s="52" t="s">
        <v>14424</v>
      </c>
    </row>
    <row r="53" spans="1:15" ht="14.4" x14ac:dyDescent="0.25">
      <c r="A53" s="51">
        <v>547</v>
      </c>
      <c r="B53" s="52" t="s">
        <v>14425</v>
      </c>
      <c r="C53" s="52" t="s">
        <v>1033</v>
      </c>
      <c r="D53" s="51">
        <v>2910</v>
      </c>
      <c r="E53" s="52" t="s">
        <v>407</v>
      </c>
      <c r="F53" s="52" t="s">
        <v>1034</v>
      </c>
      <c r="G53" s="52" t="s">
        <v>7571</v>
      </c>
      <c r="H53" s="52" t="s">
        <v>13842</v>
      </c>
      <c r="I53" s="52" t="s">
        <v>14372</v>
      </c>
      <c r="J53" s="51">
        <v>121723</v>
      </c>
      <c r="K53" s="51">
        <v>448</v>
      </c>
      <c r="L53" s="52" t="s">
        <v>1005</v>
      </c>
      <c r="M53" s="51">
        <v>113803</v>
      </c>
      <c r="N53" s="51">
        <v>113803</v>
      </c>
      <c r="O53" s="52" t="s">
        <v>14426</v>
      </c>
    </row>
    <row r="54" spans="1:15" ht="14.4" x14ac:dyDescent="0.25">
      <c r="A54" s="51">
        <v>554</v>
      </c>
      <c r="B54" s="52" t="s">
        <v>1035</v>
      </c>
      <c r="C54" s="52" t="s">
        <v>1036</v>
      </c>
      <c r="D54" s="51">
        <v>2140</v>
      </c>
      <c r="E54" s="52" t="s">
        <v>1037</v>
      </c>
      <c r="F54" s="52" t="s">
        <v>1038</v>
      </c>
      <c r="G54" s="52" t="s">
        <v>7571</v>
      </c>
      <c r="H54" s="52" t="s">
        <v>8850</v>
      </c>
      <c r="I54" s="52" t="s">
        <v>14372</v>
      </c>
      <c r="J54" s="51">
        <v>121831</v>
      </c>
      <c r="K54" s="51">
        <v>129643</v>
      </c>
      <c r="L54" s="52" t="s">
        <v>870</v>
      </c>
      <c r="M54" s="51">
        <v>113803</v>
      </c>
      <c r="N54" s="51">
        <v>113803</v>
      </c>
      <c r="O54" s="52" t="s">
        <v>14427</v>
      </c>
    </row>
    <row r="55" spans="1:15" ht="14.4" x14ac:dyDescent="0.25">
      <c r="A55" s="51">
        <v>562</v>
      </c>
      <c r="B55" s="52" t="s">
        <v>13843</v>
      </c>
      <c r="C55" s="52" t="s">
        <v>1039</v>
      </c>
      <c r="D55" s="51">
        <v>2160</v>
      </c>
      <c r="E55" s="52" t="s">
        <v>1040</v>
      </c>
      <c r="F55" s="52" t="s">
        <v>1041</v>
      </c>
      <c r="G55" s="52" t="s">
        <v>7571</v>
      </c>
      <c r="H55" s="52" t="s">
        <v>14428</v>
      </c>
      <c r="I55" s="52" t="s">
        <v>14372</v>
      </c>
      <c r="J55" s="51">
        <v>120543</v>
      </c>
      <c r="K55" s="51">
        <v>844</v>
      </c>
      <c r="L55" s="52" t="s">
        <v>13846</v>
      </c>
      <c r="M55" s="51">
        <v>113861</v>
      </c>
      <c r="N55" s="51">
        <v>113861</v>
      </c>
      <c r="O55" s="52" t="s">
        <v>14429</v>
      </c>
    </row>
    <row r="56" spans="1:15" ht="14.4" x14ac:dyDescent="0.25">
      <c r="A56" s="51">
        <v>571</v>
      </c>
      <c r="B56" s="52" t="s">
        <v>1042</v>
      </c>
      <c r="C56" s="52" t="s">
        <v>1043</v>
      </c>
      <c r="D56" s="51">
        <v>2970</v>
      </c>
      <c r="E56" s="52" t="s">
        <v>708</v>
      </c>
      <c r="F56" s="52" t="s">
        <v>1044</v>
      </c>
      <c r="G56" s="52" t="s">
        <v>7571</v>
      </c>
      <c r="H56" s="52" t="s">
        <v>8851</v>
      </c>
      <c r="I56" s="52" t="s">
        <v>14372</v>
      </c>
      <c r="J56" s="51">
        <v>122093</v>
      </c>
      <c r="K56" s="51">
        <v>497</v>
      </c>
      <c r="L56" s="52" t="s">
        <v>814</v>
      </c>
      <c r="M56" s="51">
        <v>113829</v>
      </c>
      <c r="N56" s="51">
        <v>113829</v>
      </c>
      <c r="O56" s="52" t="s">
        <v>14419</v>
      </c>
    </row>
    <row r="57" spans="1:15" ht="14.4" x14ac:dyDescent="0.25">
      <c r="A57" s="51">
        <v>588</v>
      </c>
      <c r="B57" s="52" t="s">
        <v>1045</v>
      </c>
      <c r="C57" s="52" t="s">
        <v>1046</v>
      </c>
      <c r="D57" s="51">
        <v>2240</v>
      </c>
      <c r="E57" s="52" t="s">
        <v>1047</v>
      </c>
      <c r="F57" s="52" t="s">
        <v>1048</v>
      </c>
      <c r="G57" s="52" t="s">
        <v>7571</v>
      </c>
      <c r="H57" s="52" t="s">
        <v>8852</v>
      </c>
      <c r="I57" s="52" t="s">
        <v>14372</v>
      </c>
      <c r="J57" s="51">
        <v>122093</v>
      </c>
      <c r="K57" s="51">
        <v>497</v>
      </c>
      <c r="L57" s="52" t="s">
        <v>814</v>
      </c>
      <c r="M57" s="51">
        <v>113829</v>
      </c>
      <c r="N57" s="51">
        <v>113829</v>
      </c>
      <c r="O57" s="52" t="s">
        <v>14430</v>
      </c>
    </row>
    <row r="58" spans="1:15" ht="14.4" x14ac:dyDescent="0.25">
      <c r="A58" s="51">
        <v>596</v>
      </c>
      <c r="B58" s="52" t="s">
        <v>1084</v>
      </c>
      <c r="C58" s="52" t="s">
        <v>1049</v>
      </c>
      <c r="D58" s="51">
        <v>2560</v>
      </c>
      <c r="E58" s="52" t="s">
        <v>504</v>
      </c>
      <c r="F58" s="52" t="s">
        <v>1050</v>
      </c>
      <c r="G58" s="52" t="s">
        <v>7571</v>
      </c>
      <c r="H58" s="52" t="s">
        <v>8853</v>
      </c>
      <c r="I58" s="52" t="s">
        <v>14372</v>
      </c>
      <c r="J58" s="51">
        <v>120543</v>
      </c>
      <c r="K58" s="51">
        <v>844</v>
      </c>
      <c r="L58" s="52" t="s">
        <v>13846</v>
      </c>
      <c r="M58" s="51">
        <v>113861</v>
      </c>
      <c r="N58" s="51">
        <v>113861</v>
      </c>
      <c r="O58" s="52" t="s">
        <v>14431</v>
      </c>
    </row>
    <row r="59" spans="1:15" ht="14.4" x14ac:dyDescent="0.25">
      <c r="A59" s="51">
        <v>604</v>
      </c>
      <c r="B59" s="52" t="s">
        <v>1051</v>
      </c>
      <c r="C59" s="52" t="s">
        <v>1052</v>
      </c>
      <c r="D59" s="51">
        <v>2270</v>
      </c>
      <c r="E59" s="52" t="s">
        <v>1053</v>
      </c>
      <c r="F59" s="52" t="s">
        <v>1054</v>
      </c>
      <c r="G59" s="52" t="s">
        <v>7571</v>
      </c>
      <c r="H59" s="52" t="s">
        <v>8854</v>
      </c>
      <c r="I59" s="52" t="s">
        <v>14372</v>
      </c>
      <c r="J59" s="51">
        <v>120031</v>
      </c>
      <c r="K59" s="51">
        <v>687</v>
      </c>
      <c r="L59" s="52" t="s">
        <v>740</v>
      </c>
      <c r="M59" s="51">
        <v>113861</v>
      </c>
      <c r="N59" s="51">
        <v>113861</v>
      </c>
      <c r="O59" s="52" t="s">
        <v>14432</v>
      </c>
    </row>
    <row r="60" spans="1:15" ht="14.4" x14ac:dyDescent="0.25">
      <c r="A60" s="51">
        <v>612</v>
      </c>
      <c r="B60" s="52" t="s">
        <v>18955</v>
      </c>
      <c r="C60" s="52" t="s">
        <v>1055</v>
      </c>
      <c r="D60" s="51">
        <v>2280</v>
      </c>
      <c r="E60" s="52" t="s">
        <v>293</v>
      </c>
      <c r="F60" s="52" t="s">
        <v>1056</v>
      </c>
      <c r="G60" s="52" t="s">
        <v>7571</v>
      </c>
      <c r="H60" s="52" t="s">
        <v>8855</v>
      </c>
      <c r="I60" s="52" t="s">
        <v>14372</v>
      </c>
      <c r="J60" s="51">
        <v>120031</v>
      </c>
      <c r="K60" s="51">
        <v>687</v>
      </c>
      <c r="L60" s="52" t="s">
        <v>740</v>
      </c>
      <c r="M60" s="51">
        <v>113861</v>
      </c>
      <c r="N60" s="51">
        <v>113861</v>
      </c>
      <c r="O60" s="52" t="s">
        <v>14433</v>
      </c>
    </row>
    <row r="61" spans="1:15" ht="14.4" x14ac:dyDescent="0.25">
      <c r="A61" s="51">
        <v>621</v>
      </c>
      <c r="B61" s="52" t="s">
        <v>1057</v>
      </c>
      <c r="C61" s="52" t="s">
        <v>1058</v>
      </c>
      <c r="D61" s="51">
        <v>2300</v>
      </c>
      <c r="E61" s="52" t="s">
        <v>148</v>
      </c>
      <c r="F61" s="52" t="s">
        <v>1059</v>
      </c>
      <c r="G61" s="52" t="s">
        <v>7571</v>
      </c>
      <c r="H61" s="52" t="s">
        <v>8856</v>
      </c>
      <c r="I61" s="52" t="s">
        <v>14372</v>
      </c>
      <c r="J61" s="51">
        <v>120031</v>
      </c>
      <c r="K61" s="51">
        <v>687</v>
      </c>
      <c r="L61" s="52" t="s">
        <v>740</v>
      </c>
      <c r="M61" s="51">
        <v>113861</v>
      </c>
      <c r="N61" s="51">
        <v>113861</v>
      </c>
      <c r="O61" s="52" t="s">
        <v>14434</v>
      </c>
    </row>
    <row r="62" spans="1:15" ht="14.4" x14ac:dyDescent="0.25">
      <c r="A62" s="51">
        <v>638</v>
      </c>
      <c r="B62" s="52" t="s">
        <v>1060</v>
      </c>
      <c r="C62" s="52" t="s">
        <v>1061</v>
      </c>
      <c r="D62" s="51">
        <v>2300</v>
      </c>
      <c r="E62" s="52" t="s">
        <v>148</v>
      </c>
      <c r="F62" s="52" t="s">
        <v>1062</v>
      </c>
      <c r="G62" s="52" t="s">
        <v>7571</v>
      </c>
      <c r="H62" s="52" t="s">
        <v>8857</v>
      </c>
      <c r="I62" s="52" t="s">
        <v>14372</v>
      </c>
      <c r="J62" s="51">
        <v>120031</v>
      </c>
      <c r="K62" s="51">
        <v>687</v>
      </c>
      <c r="L62" s="52" t="s">
        <v>740</v>
      </c>
      <c r="M62" s="51">
        <v>113861</v>
      </c>
      <c r="N62" s="51">
        <v>113861</v>
      </c>
      <c r="O62" s="52" t="s">
        <v>14435</v>
      </c>
    </row>
    <row r="63" spans="1:15" ht="14.4" x14ac:dyDescent="0.25">
      <c r="A63" s="51">
        <v>653</v>
      </c>
      <c r="B63" s="52" t="s">
        <v>1063</v>
      </c>
      <c r="C63" s="52" t="s">
        <v>1064</v>
      </c>
      <c r="D63" s="51">
        <v>2340</v>
      </c>
      <c r="E63" s="52" t="s">
        <v>296</v>
      </c>
      <c r="F63" s="52" t="s">
        <v>1065</v>
      </c>
      <c r="G63" s="52" t="s">
        <v>7571</v>
      </c>
      <c r="H63" s="52" t="s">
        <v>8858</v>
      </c>
      <c r="I63" s="52" t="s">
        <v>14372</v>
      </c>
      <c r="J63" s="51">
        <v>120031</v>
      </c>
      <c r="K63" s="51">
        <v>687</v>
      </c>
      <c r="L63" s="52" t="s">
        <v>740</v>
      </c>
      <c r="M63" s="51">
        <v>113861</v>
      </c>
      <c r="N63" s="51">
        <v>113861</v>
      </c>
      <c r="O63" s="52" t="s">
        <v>14436</v>
      </c>
    </row>
    <row r="64" spans="1:15" ht="14.4" x14ac:dyDescent="0.25">
      <c r="A64" s="51">
        <v>679</v>
      </c>
      <c r="B64" s="52" t="s">
        <v>1066</v>
      </c>
      <c r="C64" s="52" t="s">
        <v>1067</v>
      </c>
      <c r="D64" s="51">
        <v>2380</v>
      </c>
      <c r="E64" s="52" t="s">
        <v>192</v>
      </c>
      <c r="F64" s="52" t="s">
        <v>1068</v>
      </c>
      <c r="G64" s="52" t="s">
        <v>7571</v>
      </c>
      <c r="H64" s="52" t="s">
        <v>8859</v>
      </c>
      <c r="I64" s="52" t="s">
        <v>14372</v>
      </c>
      <c r="J64" s="51">
        <v>120031</v>
      </c>
      <c r="K64" s="51">
        <v>687</v>
      </c>
      <c r="L64" s="52" t="s">
        <v>740</v>
      </c>
      <c r="M64" s="51">
        <v>113861</v>
      </c>
      <c r="N64" s="51">
        <v>113861</v>
      </c>
      <c r="O64" s="52" t="s">
        <v>14437</v>
      </c>
    </row>
    <row r="65" spans="1:15" ht="14.4" x14ac:dyDescent="0.25">
      <c r="A65" s="51">
        <v>687</v>
      </c>
      <c r="B65" s="52" t="s">
        <v>740</v>
      </c>
      <c r="C65" s="52" t="s">
        <v>1069</v>
      </c>
      <c r="D65" s="51">
        <v>2400</v>
      </c>
      <c r="E65" s="52" t="s">
        <v>388</v>
      </c>
      <c r="F65" s="52" t="s">
        <v>741</v>
      </c>
      <c r="G65" s="52" t="s">
        <v>7571</v>
      </c>
      <c r="H65" s="52" t="s">
        <v>8860</v>
      </c>
      <c r="I65" s="52" t="s">
        <v>14372</v>
      </c>
      <c r="J65" s="51">
        <v>120031</v>
      </c>
      <c r="K65" s="51">
        <v>687</v>
      </c>
      <c r="L65" s="52" t="s">
        <v>740</v>
      </c>
      <c r="M65" s="51">
        <v>113861</v>
      </c>
      <c r="N65" s="51">
        <v>113861</v>
      </c>
      <c r="O65" s="52" t="s">
        <v>14438</v>
      </c>
    </row>
    <row r="66" spans="1:15" ht="14.4" x14ac:dyDescent="0.25">
      <c r="A66" s="51">
        <v>703</v>
      </c>
      <c r="B66" s="52" t="s">
        <v>1070</v>
      </c>
      <c r="C66" s="52" t="s">
        <v>1071</v>
      </c>
      <c r="D66" s="51">
        <v>2200</v>
      </c>
      <c r="E66" s="52" t="s">
        <v>453</v>
      </c>
      <c r="F66" s="52" t="s">
        <v>1072</v>
      </c>
      <c r="G66" s="52" t="s">
        <v>7571</v>
      </c>
      <c r="H66" s="52" t="s">
        <v>8861</v>
      </c>
      <c r="I66" s="52" t="s">
        <v>14372</v>
      </c>
      <c r="J66" s="51">
        <v>120031</v>
      </c>
      <c r="K66" s="51">
        <v>687</v>
      </c>
      <c r="L66" s="52" t="s">
        <v>740</v>
      </c>
      <c r="M66" s="51">
        <v>113861</v>
      </c>
      <c r="N66" s="51">
        <v>113861</v>
      </c>
      <c r="O66" s="52" t="s">
        <v>14439</v>
      </c>
    </row>
    <row r="67" spans="1:15" ht="14.4" x14ac:dyDescent="0.25">
      <c r="A67" s="51">
        <v>711</v>
      </c>
      <c r="B67" s="52" t="s">
        <v>1073</v>
      </c>
      <c r="C67" s="52" t="s">
        <v>1074</v>
      </c>
      <c r="D67" s="51">
        <v>2275</v>
      </c>
      <c r="E67" s="52" t="s">
        <v>1075</v>
      </c>
      <c r="F67" s="52" t="s">
        <v>1076</v>
      </c>
      <c r="G67" s="52" t="s">
        <v>7571</v>
      </c>
      <c r="H67" s="52" t="s">
        <v>8862</v>
      </c>
      <c r="I67" s="52" t="s">
        <v>14372</v>
      </c>
      <c r="J67" s="51">
        <v>120031</v>
      </c>
      <c r="K67" s="51">
        <v>687</v>
      </c>
      <c r="L67" s="52" t="s">
        <v>740</v>
      </c>
      <c r="M67" s="51">
        <v>113861</v>
      </c>
      <c r="N67" s="51">
        <v>113861</v>
      </c>
      <c r="O67" s="52" t="s">
        <v>14440</v>
      </c>
    </row>
    <row r="68" spans="1:15" ht="14.4" x14ac:dyDescent="0.25">
      <c r="A68" s="51">
        <v>729</v>
      </c>
      <c r="B68" s="52" t="s">
        <v>1077</v>
      </c>
      <c r="C68" s="52" t="s">
        <v>1078</v>
      </c>
      <c r="D68" s="51">
        <v>2250</v>
      </c>
      <c r="E68" s="52" t="s">
        <v>1079</v>
      </c>
      <c r="F68" s="52" t="s">
        <v>1080</v>
      </c>
      <c r="G68" s="52" t="s">
        <v>7571</v>
      </c>
      <c r="H68" s="52" t="s">
        <v>8863</v>
      </c>
      <c r="I68" s="52" t="s">
        <v>14372</v>
      </c>
      <c r="J68" s="51">
        <v>120031</v>
      </c>
      <c r="K68" s="51">
        <v>687</v>
      </c>
      <c r="L68" s="52" t="s">
        <v>740</v>
      </c>
      <c r="M68" s="51">
        <v>113861</v>
      </c>
      <c r="N68" s="51">
        <v>113861</v>
      </c>
      <c r="O68" s="52" t="s">
        <v>14441</v>
      </c>
    </row>
    <row r="69" spans="1:15" ht="14.4" x14ac:dyDescent="0.25">
      <c r="A69" s="51">
        <v>737</v>
      </c>
      <c r="B69" s="52" t="s">
        <v>1081</v>
      </c>
      <c r="C69" s="52" t="s">
        <v>1082</v>
      </c>
      <c r="D69" s="51">
        <v>2440</v>
      </c>
      <c r="E69" s="52" t="s">
        <v>122</v>
      </c>
      <c r="F69" s="52" t="s">
        <v>1083</v>
      </c>
      <c r="G69" s="52" t="s">
        <v>7571</v>
      </c>
      <c r="H69" s="52" t="s">
        <v>8864</v>
      </c>
      <c r="I69" s="52" t="s">
        <v>14372</v>
      </c>
      <c r="J69" s="51">
        <v>120031</v>
      </c>
      <c r="K69" s="51">
        <v>687</v>
      </c>
      <c r="L69" s="52" t="s">
        <v>740</v>
      </c>
      <c r="M69" s="51">
        <v>113861</v>
      </c>
      <c r="N69" s="51">
        <v>113861</v>
      </c>
      <c r="O69" s="52" t="s">
        <v>14442</v>
      </c>
    </row>
    <row r="70" spans="1:15" ht="14.4" x14ac:dyDescent="0.25">
      <c r="A70" s="51">
        <v>752</v>
      </c>
      <c r="B70" s="52" t="s">
        <v>1084</v>
      </c>
      <c r="C70" s="52" t="s">
        <v>1085</v>
      </c>
      <c r="D70" s="51">
        <v>2480</v>
      </c>
      <c r="E70" s="52" t="s">
        <v>1086</v>
      </c>
      <c r="F70" s="52" t="s">
        <v>1087</v>
      </c>
      <c r="G70" s="52" t="s">
        <v>7571</v>
      </c>
      <c r="H70" s="52" t="s">
        <v>8865</v>
      </c>
      <c r="I70" s="52" t="s">
        <v>14372</v>
      </c>
      <c r="J70" s="51">
        <v>120031</v>
      </c>
      <c r="K70" s="51">
        <v>687</v>
      </c>
      <c r="L70" s="52" t="s">
        <v>740</v>
      </c>
      <c r="M70" s="51">
        <v>113861</v>
      </c>
      <c r="N70" s="51">
        <v>113861</v>
      </c>
      <c r="O70" s="52" t="s">
        <v>14443</v>
      </c>
    </row>
    <row r="71" spans="1:15" ht="14.4" x14ac:dyDescent="0.25">
      <c r="A71" s="51">
        <v>761</v>
      </c>
      <c r="B71" s="52" t="s">
        <v>14444</v>
      </c>
      <c r="C71" s="52" t="s">
        <v>1088</v>
      </c>
      <c r="D71" s="51">
        <v>2490</v>
      </c>
      <c r="E71" s="52" t="s">
        <v>283</v>
      </c>
      <c r="F71" s="52" t="s">
        <v>1089</v>
      </c>
      <c r="G71" s="52" t="s">
        <v>7571</v>
      </c>
      <c r="H71" s="52" t="s">
        <v>8866</v>
      </c>
      <c r="I71" s="52" t="s">
        <v>14372</v>
      </c>
      <c r="J71" s="51">
        <v>120031</v>
      </c>
      <c r="K71" s="51">
        <v>687</v>
      </c>
      <c r="L71" s="52" t="s">
        <v>740</v>
      </c>
      <c r="M71" s="51">
        <v>113861</v>
      </c>
      <c r="N71" s="51">
        <v>113861</v>
      </c>
      <c r="O71" s="52" t="s">
        <v>14445</v>
      </c>
    </row>
    <row r="72" spans="1:15" ht="14.4" x14ac:dyDescent="0.25">
      <c r="A72" s="51">
        <v>794</v>
      </c>
      <c r="B72" s="52" t="s">
        <v>13844</v>
      </c>
      <c r="C72" s="52" t="s">
        <v>1090</v>
      </c>
      <c r="D72" s="51">
        <v>2500</v>
      </c>
      <c r="E72" s="52" t="s">
        <v>429</v>
      </c>
      <c r="F72" s="52" t="s">
        <v>1091</v>
      </c>
      <c r="G72" s="52" t="s">
        <v>7571</v>
      </c>
      <c r="H72" s="52" t="s">
        <v>14446</v>
      </c>
      <c r="I72" s="52" t="s">
        <v>14372</v>
      </c>
      <c r="J72" s="51">
        <v>120543</v>
      </c>
      <c r="K72" s="51">
        <v>844</v>
      </c>
      <c r="L72" s="52" t="s">
        <v>13846</v>
      </c>
      <c r="M72" s="51">
        <v>113861</v>
      </c>
      <c r="N72" s="51">
        <v>113861</v>
      </c>
      <c r="O72" s="52" t="s">
        <v>14447</v>
      </c>
    </row>
    <row r="73" spans="1:15" ht="14.4" x14ac:dyDescent="0.25">
      <c r="A73" s="51">
        <v>802</v>
      </c>
      <c r="B73" s="52" t="s">
        <v>13845</v>
      </c>
      <c r="C73" s="52" t="s">
        <v>1092</v>
      </c>
      <c r="D73" s="51">
        <v>2500</v>
      </c>
      <c r="E73" s="52" t="s">
        <v>429</v>
      </c>
      <c r="F73" s="52" t="s">
        <v>1093</v>
      </c>
      <c r="G73" s="52" t="s">
        <v>7571</v>
      </c>
      <c r="H73" s="52" t="s">
        <v>8867</v>
      </c>
      <c r="I73" s="52" t="s">
        <v>14372</v>
      </c>
      <c r="J73" s="51">
        <v>120543</v>
      </c>
      <c r="K73" s="51">
        <v>844</v>
      </c>
      <c r="L73" s="52" t="s">
        <v>13846</v>
      </c>
      <c r="M73" s="51">
        <v>113861</v>
      </c>
      <c r="N73" s="51">
        <v>113861</v>
      </c>
      <c r="O73" s="52" t="s">
        <v>14448</v>
      </c>
    </row>
    <row r="74" spans="1:15" ht="14.4" x14ac:dyDescent="0.25">
      <c r="A74" s="51">
        <v>811</v>
      </c>
      <c r="B74" s="52" t="s">
        <v>1094</v>
      </c>
      <c r="C74" s="52" t="s">
        <v>1095</v>
      </c>
      <c r="D74" s="51">
        <v>2560</v>
      </c>
      <c r="E74" s="52" t="s">
        <v>1096</v>
      </c>
      <c r="F74" s="52" t="s">
        <v>1097</v>
      </c>
      <c r="G74" s="52" t="s">
        <v>7571</v>
      </c>
      <c r="H74" s="52" t="s">
        <v>8868</v>
      </c>
      <c r="I74" s="52" t="s">
        <v>14372</v>
      </c>
      <c r="J74" s="51">
        <v>120543</v>
      </c>
      <c r="K74" s="51">
        <v>844</v>
      </c>
      <c r="L74" s="52" t="s">
        <v>13846</v>
      </c>
      <c r="M74" s="51">
        <v>113861</v>
      </c>
      <c r="N74" s="51">
        <v>113861</v>
      </c>
      <c r="O74" s="52" t="s">
        <v>14449</v>
      </c>
    </row>
    <row r="75" spans="1:15" ht="14.4" x14ac:dyDescent="0.25">
      <c r="A75" s="51">
        <v>828</v>
      </c>
      <c r="B75" s="52" t="s">
        <v>8869</v>
      </c>
      <c r="C75" s="52" t="s">
        <v>1098</v>
      </c>
      <c r="D75" s="51">
        <v>2640</v>
      </c>
      <c r="E75" s="52" t="s">
        <v>1099</v>
      </c>
      <c r="F75" s="52" t="s">
        <v>1100</v>
      </c>
      <c r="G75" s="52" t="s">
        <v>7571</v>
      </c>
      <c r="H75" s="52" t="s">
        <v>8870</v>
      </c>
      <c r="I75" s="52" t="s">
        <v>14372</v>
      </c>
      <c r="J75" s="51">
        <v>120543</v>
      </c>
      <c r="K75" s="51">
        <v>844</v>
      </c>
      <c r="L75" s="52" t="s">
        <v>13846</v>
      </c>
      <c r="M75" s="51">
        <v>113861</v>
      </c>
      <c r="N75" s="51">
        <v>113861</v>
      </c>
      <c r="O75" s="52" t="s">
        <v>14450</v>
      </c>
    </row>
    <row r="76" spans="1:15" ht="14.4" x14ac:dyDescent="0.25">
      <c r="A76" s="51">
        <v>836</v>
      </c>
      <c r="B76" s="52" t="s">
        <v>1101</v>
      </c>
      <c r="C76" s="52" t="s">
        <v>1102</v>
      </c>
      <c r="D76" s="51">
        <v>2650</v>
      </c>
      <c r="E76" s="52" t="s">
        <v>416</v>
      </c>
      <c r="F76" s="52" t="s">
        <v>1103</v>
      </c>
      <c r="G76" s="52" t="s">
        <v>7571</v>
      </c>
      <c r="H76" s="52" t="s">
        <v>8871</v>
      </c>
      <c r="I76" s="52" t="s">
        <v>14372</v>
      </c>
      <c r="J76" s="51">
        <v>120543</v>
      </c>
      <c r="K76" s="51">
        <v>844</v>
      </c>
      <c r="L76" s="52" t="s">
        <v>13846</v>
      </c>
      <c r="M76" s="51">
        <v>113861</v>
      </c>
      <c r="N76" s="51">
        <v>113861</v>
      </c>
      <c r="O76" s="52" t="s">
        <v>14451</v>
      </c>
    </row>
    <row r="77" spans="1:15" ht="14.4" x14ac:dyDescent="0.25">
      <c r="A77" s="51">
        <v>844</v>
      </c>
      <c r="B77" s="52" t="s">
        <v>13846</v>
      </c>
      <c r="C77" s="52" t="s">
        <v>1104</v>
      </c>
      <c r="D77" s="51">
        <v>2540</v>
      </c>
      <c r="E77" s="52" t="s">
        <v>235</v>
      </c>
      <c r="F77" s="52" t="s">
        <v>284</v>
      </c>
      <c r="G77" s="52" t="s">
        <v>7571</v>
      </c>
      <c r="H77" s="52" t="s">
        <v>8872</v>
      </c>
      <c r="I77" s="52" t="s">
        <v>14372</v>
      </c>
      <c r="J77" s="51">
        <v>120543</v>
      </c>
      <c r="K77" s="51">
        <v>844</v>
      </c>
      <c r="L77" s="52" t="s">
        <v>13846</v>
      </c>
      <c r="M77" s="51">
        <v>113861</v>
      </c>
      <c r="N77" s="51">
        <v>113861</v>
      </c>
      <c r="O77" s="52" t="s">
        <v>14452</v>
      </c>
    </row>
    <row r="78" spans="1:15" ht="14.4" x14ac:dyDescent="0.25">
      <c r="A78" s="51">
        <v>851</v>
      </c>
      <c r="B78" s="52" t="s">
        <v>1105</v>
      </c>
      <c r="C78" s="52" t="s">
        <v>1106</v>
      </c>
      <c r="D78" s="51">
        <v>2550</v>
      </c>
      <c r="E78" s="52" t="s">
        <v>1107</v>
      </c>
      <c r="F78" s="52" t="s">
        <v>1108</v>
      </c>
      <c r="G78" s="52" t="s">
        <v>7571</v>
      </c>
      <c r="H78" s="52" t="s">
        <v>8873</v>
      </c>
      <c r="I78" s="52" t="s">
        <v>14372</v>
      </c>
      <c r="J78" s="51">
        <v>120543</v>
      </c>
      <c r="K78" s="51">
        <v>844</v>
      </c>
      <c r="L78" s="52" t="s">
        <v>13846</v>
      </c>
      <c r="M78" s="51">
        <v>113861</v>
      </c>
      <c r="N78" s="51">
        <v>113861</v>
      </c>
      <c r="O78" s="52" t="s">
        <v>14453</v>
      </c>
    </row>
    <row r="79" spans="1:15" ht="14.4" x14ac:dyDescent="0.25">
      <c r="A79" s="51">
        <v>869</v>
      </c>
      <c r="B79" s="52" t="s">
        <v>1109</v>
      </c>
      <c r="C79" s="52" t="s">
        <v>1110</v>
      </c>
      <c r="D79" s="51">
        <v>2570</v>
      </c>
      <c r="E79" s="52" t="s">
        <v>135</v>
      </c>
      <c r="F79" s="52" t="s">
        <v>1111</v>
      </c>
      <c r="G79" s="52" t="s">
        <v>7571</v>
      </c>
      <c r="H79" s="52" t="s">
        <v>8874</v>
      </c>
      <c r="I79" s="52" t="s">
        <v>14372</v>
      </c>
      <c r="J79" s="51">
        <v>120543</v>
      </c>
      <c r="K79" s="51">
        <v>844</v>
      </c>
      <c r="L79" s="52" t="s">
        <v>13846</v>
      </c>
      <c r="M79" s="51">
        <v>113861</v>
      </c>
      <c r="N79" s="51">
        <v>113861</v>
      </c>
      <c r="O79" s="52" t="s">
        <v>14454</v>
      </c>
    </row>
    <row r="80" spans="1:15" ht="14.4" x14ac:dyDescent="0.25">
      <c r="A80" s="51">
        <v>877</v>
      </c>
      <c r="B80" s="52" t="s">
        <v>13847</v>
      </c>
      <c r="C80" s="52" t="s">
        <v>1112</v>
      </c>
      <c r="D80" s="51">
        <v>2500</v>
      </c>
      <c r="E80" s="52" t="s">
        <v>1113</v>
      </c>
      <c r="F80" s="52" t="s">
        <v>1114</v>
      </c>
      <c r="G80" s="52" t="s">
        <v>7571</v>
      </c>
      <c r="H80" s="52" t="s">
        <v>8875</v>
      </c>
      <c r="I80" s="52" t="s">
        <v>14372</v>
      </c>
      <c r="J80" s="51">
        <v>120543</v>
      </c>
      <c r="K80" s="51">
        <v>844</v>
      </c>
      <c r="L80" s="52" t="s">
        <v>13846</v>
      </c>
      <c r="M80" s="51">
        <v>113861</v>
      </c>
      <c r="N80" s="51">
        <v>113861</v>
      </c>
      <c r="O80" s="52" t="s">
        <v>14455</v>
      </c>
    </row>
    <row r="81" spans="1:15" ht="14.4" x14ac:dyDescent="0.25">
      <c r="A81" s="51">
        <v>885</v>
      </c>
      <c r="B81" s="52" t="s">
        <v>1115</v>
      </c>
      <c r="C81" s="52" t="s">
        <v>1116</v>
      </c>
      <c r="D81" s="51">
        <v>2610</v>
      </c>
      <c r="E81" s="52" t="s">
        <v>221</v>
      </c>
      <c r="F81" s="52" t="s">
        <v>1117</v>
      </c>
      <c r="G81" s="52" t="s">
        <v>7571</v>
      </c>
      <c r="H81" s="52" t="s">
        <v>8876</v>
      </c>
      <c r="I81" s="52" t="s">
        <v>14372</v>
      </c>
      <c r="J81" s="51">
        <v>138784</v>
      </c>
      <c r="K81" s="51">
        <v>414</v>
      </c>
      <c r="L81" s="52" t="s">
        <v>997</v>
      </c>
      <c r="M81" s="51">
        <v>113803</v>
      </c>
      <c r="N81" s="51">
        <v>113803</v>
      </c>
      <c r="O81" s="52" t="s">
        <v>14456</v>
      </c>
    </row>
    <row r="82" spans="1:15" ht="14.4" x14ac:dyDescent="0.25">
      <c r="A82" s="51">
        <v>893</v>
      </c>
      <c r="B82" s="52" t="s">
        <v>1118</v>
      </c>
      <c r="C82" s="52" t="s">
        <v>1119</v>
      </c>
      <c r="D82" s="51">
        <v>9150</v>
      </c>
      <c r="E82" s="52" t="s">
        <v>1120</v>
      </c>
      <c r="F82" s="52" t="s">
        <v>1121</v>
      </c>
      <c r="G82" s="52" t="s">
        <v>7571</v>
      </c>
      <c r="H82" s="52" t="s">
        <v>8877</v>
      </c>
      <c r="I82" s="52" t="s">
        <v>14372</v>
      </c>
      <c r="J82" s="51">
        <v>121384</v>
      </c>
      <c r="K82" s="51">
        <v>115907</v>
      </c>
      <c r="L82" s="52" t="s">
        <v>373</v>
      </c>
      <c r="M82" s="51">
        <v>113969</v>
      </c>
      <c r="N82" s="51">
        <v>113969</v>
      </c>
      <c r="O82" s="52" t="s">
        <v>14457</v>
      </c>
    </row>
    <row r="83" spans="1:15" ht="14.4" x14ac:dyDescent="0.25">
      <c r="A83" s="51">
        <v>901</v>
      </c>
      <c r="B83" s="52" t="s">
        <v>1122</v>
      </c>
      <c r="C83" s="52" t="s">
        <v>1123</v>
      </c>
      <c r="D83" s="51">
        <v>2630</v>
      </c>
      <c r="E83" s="52" t="s">
        <v>20</v>
      </c>
      <c r="F83" s="52" t="s">
        <v>1124</v>
      </c>
      <c r="G83" s="52" t="s">
        <v>7571</v>
      </c>
      <c r="H83" s="52" t="s">
        <v>8878</v>
      </c>
      <c r="I83" s="52" t="s">
        <v>14372</v>
      </c>
      <c r="J83" s="51">
        <v>120485</v>
      </c>
      <c r="K83" s="51">
        <v>943</v>
      </c>
      <c r="L83" s="52" t="s">
        <v>683</v>
      </c>
      <c r="M83" s="51">
        <v>113852</v>
      </c>
      <c r="N83" s="51">
        <v>113852</v>
      </c>
      <c r="O83" s="52" t="s">
        <v>14458</v>
      </c>
    </row>
    <row r="84" spans="1:15" ht="14.4" x14ac:dyDescent="0.25">
      <c r="A84" s="51">
        <v>919</v>
      </c>
      <c r="B84" s="52" t="s">
        <v>1125</v>
      </c>
      <c r="C84" s="52" t="s">
        <v>1126</v>
      </c>
      <c r="D84" s="51">
        <v>2850</v>
      </c>
      <c r="E84" s="52" t="s">
        <v>1127</v>
      </c>
      <c r="F84" s="52" t="s">
        <v>1128</v>
      </c>
      <c r="G84" s="52" t="s">
        <v>7571</v>
      </c>
      <c r="H84" s="52" t="s">
        <v>8879</v>
      </c>
      <c r="I84" s="52" t="s">
        <v>14372</v>
      </c>
      <c r="J84" s="51">
        <v>120485</v>
      </c>
      <c r="K84" s="51">
        <v>943</v>
      </c>
      <c r="L84" s="52" t="s">
        <v>683</v>
      </c>
      <c r="M84" s="51">
        <v>113852</v>
      </c>
      <c r="N84" s="51">
        <v>113852</v>
      </c>
      <c r="O84" s="52" t="s">
        <v>14459</v>
      </c>
    </row>
    <row r="85" spans="1:15" ht="14.4" x14ac:dyDescent="0.25">
      <c r="A85" s="51">
        <v>927</v>
      </c>
      <c r="B85" s="52" t="s">
        <v>1129</v>
      </c>
      <c r="C85" s="52" t="s">
        <v>1130</v>
      </c>
      <c r="D85" s="51">
        <v>2850</v>
      </c>
      <c r="E85" s="52" t="s">
        <v>1127</v>
      </c>
      <c r="F85" s="52" t="s">
        <v>1131</v>
      </c>
      <c r="G85" s="52" t="s">
        <v>7571</v>
      </c>
      <c r="H85" s="52" t="s">
        <v>8880</v>
      </c>
      <c r="I85" s="52" t="s">
        <v>14372</v>
      </c>
      <c r="J85" s="51">
        <v>120485</v>
      </c>
      <c r="K85" s="51">
        <v>943</v>
      </c>
      <c r="L85" s="52" t="s">
        <v>683</v>
      </c>
      <c r="M85" s="51">
        <v>113852</v>
      </c>
      <c r="N85" s="51">
        <v>113852</v>
      </c>
      <c r="O85" s="52" t="s">
        <v>14460</v>
      </c>
    </row>
    <row r="86" spans="1:15" ht="14.4" x14ac:dyDescent="0.25">
      <c r="A86" s="51">
        <v>935</v>
      </c>
      <c r="B86" s="52" t="s">
        <v>981</v>
      </c>
      <c r="C86" s="52" t="s">
        <v>1132</v>
      </c>
      <c r="D86" s="51">
        <v>2870</v>
      </c>
      <c r="E86" s="52" t="s">
        <v>831</v>
      </c>
      <c r="F86" s="52" t="s">
        <v>1133</v>
      </c>
      <c r="G86" s="52" t="s">
        <v>7571</v>
      </c>
      <c r="H86" s="52" t="s">
        <v>8881</v>
      </c>
      <c r="I86" s="52" t="s">
        <v>14372</v>
      </c>
      <c r="J86" s="51">
        <v>120485</v>
      </c>
      <c r="K86" s="51">
        <v>943</v>
      </c>
      <c r="L86" s="52" t="s">
        <v>683</v>
      </c>
      <c r="M86" s="51">
        <v>113852</v>
      </c>
      <c r="N86" s="51">
        <v>113852</v>
      </c>
      <c r="O86" s="52" t="s">
        <v>14461</v>
      </c>
    </row>
    <row r="87" spans="1:15" ht="14.4" x14ac:dyDescent="0.25">
      <c r="A87" s="51">
        <v>943</v>
      </c>
      <c r="B87" s="52" t="s">
        <v>683</v>
      </c>
      <c r="C87" s="52" t="s">
        <v>280</v>
      </c>
      <c r="D87" s="51">
        <v>2880</v>
      </c>
      <c r="E87" s="52" t="s">
        <v>238</v>
      </c>
      <c r="F87" s="52" t="s">
        <v>281</v>
      </c>
      <c r="G87" s="52" t="s">
        <v>7571</v>
      </c>
      <c r="H87" s="52" t="s">
        <v>8882</v>
      </c>
      <c r="I87" s="52" t="s">
        <v>14372</v>
      </c>
      <c r="J87" s="51">
        <v>120485</v>
      </c>
      <c r="K87" s="51">
        <v>943</v>
      </c>
      <c r="L87" s="52" t="s">
        <v>683</v>
      </c>
      <c r="M87" s="51">
        <v>113852</v>
      </c>
      <c r="N87" s="51">
        <v>113852</v>
      </c>
      <c r="O87" s="52" t="s">
        <v>14462</v>
      </c>
    </row>
    <row r="88" spans="1:15" ht="14.4" x14ac:dyDescent="0.25">
      <c r="A88" s="51">
        <v>951</v>
      </c>
      <c r="B88" s="52" t="s">
        <v>14463</v>
      </c>
      <c r="C88" s="52" t="s">
        <v>1134</v>
      </c>
      <c r="D88" s="51">
        <v>2890</v>
      </c>
      <c r="E88" s="52" t="s">
        <v>831</v>
      </c>
      <c r="F88" s="52" t="s">
        <v>1135</v>
      </c>
      <c r="G88" s="52" t="s">
        <v>7571</v>
      </c>
      <c r="H88" s="52" t="s">
        <v>8883</v>
      </c>
      <c r="I88" s="52" t="s">
        <v>14372</v>
      </c>
      <c r="J88" s="51">
        <v>120485</v>
      </c>
      <c r="K88" s="51">
        <v>943</v>
      </c>
      <c r="L88" s="52" t="s">
        <v>683</v>
      </c>
      <c r="M88" s="51">
        <v>113852</v>
      </c>
      <c r="N88" s="51">
        <v>113852</v>
      </c>
      <c r="O88" s="52" t="s">
        <v>14464</v>
      </c>
    </row>
    <row r="89" spans="1:15" ht="14.4" x14ac:dyDescent="0.25">
      <c r="A89" s="51">
        <v>968</v>
      </c>
      <c r="B89" s="52" t="s">
        <v>1136</v>
      </c>
      <c r="C89" s="52" t="s">
        <v>1137</v>
      </c>
      <c r="D89" s="51">
        <v>9140</v>
      </c>
      <c r="E89" s="52" t="s">
        <v>374</v>
      </c>
      <c r="F89" s="52" t="s">
        <v>1138</v>
      </c>
      <c r="G89" s="52" t="s">
        <v>7571</v>
      </c>
      <c r="H89" s="52" t="s">
        <v>8884</v>
      </c>
      <c r="I89" s="52" t="s">
        <v>14372</v>
      </c>
      <c r="J89" s="51">
        <v>121384</v>
      </c>
      <c r="K89" s="51">
        <v>115907</v>
      </c>
      <c r="L89" s="52" t="s">
        <v>373</v>
      </c>
      <c r="M89" s="51">
        <v>113969</v>
      </c>
      <c r="N89" s="51">
        <v>113969</v>
      </c>
      <c r="O89" s="52" t="s">
        <v>14465</v>
      </c>
    </row>
    <row r="90" spans="1:15" ht="14.4" x14ac:dyDescent="0.25">
      <c r="A90" s="51">
        <v>976</v>
      </c>
      <c r="B90" s="52" t="s">
        <v>1139</v>
      </c>
      <c r="C90" s="52" t="s">
        <v>1140</v>
      </c>
      <c r="D90" s="51">
        <v>9100</v>
      </c>
      <c r="E90" s="52" t="s">
        <v>326</v>
      </c>
      <c r="F90" s="52" t="s">
        <v>1141</v>
      </c>
      <c r="G90" s="52" t="s">
        <v>7571</v>
      </c>
      <c r="H90" s="52" t="s">
        <v>8885</v>
      </c>
      <c r="I90" s="52" t="s">
        <v>14372</v>
      </c>
      <c r="J90" s="51">
        <v>121384</v>
      </c>
      <c r="K90" s="51">
        <v>115907</v>
      </c>
      <c r="L90" s="52" t="s">
        <v>373</v>
      </c>
      <c r="M90" s="51">
        <v>113969</v>
      </c>
      <c r="N90" s="51">
        <v>113969</v>
      </c>
      <c r="O90" s="52" t="s">
        <v>14466</v>
      </c>
    </row>
    <row r="91" spans="1:15" ht="14.4" x14ac:dyDescent="0.25">
      <c r="A91" s="51">
        <v>984</v>
      </c>
      <c r="B91" s="52" t="s">
        <v>1142</v>
      </c>
      <c r="C91" s="52" t="s">
        <v>1143</v>
      </c>
      <c r="D91" s="51">
        <v>9100</v>
      </c>
      <c r="E91" s="52" t="s">
        <v>326</v>
      </c>
      <c r="F91" s="52" t="s">
        <v>1144</v>
      </c>
      <c r="G91" s="52" t="s">
        <v>7571</v>
      </c>
      <c r="H91" s="52" t="s">
        <v>8886</v>
      </c>
      <c r="I91" s="52" t="s">
        <v>14372</v>
      </c>
      <c r="J91" s="51">
        <v>121384</v>
      </c>
      <c r="K91" s="51">
        <v>115907</v>
      </c>
      <c r="L91" s="52" t="s">
        <v>373</v>
      </c>
      <c r="M91" s="51">
        <v>113969</v>
      </c>
      <c r="N91" s="51">
        <v>113969</v>
      </c>
      <c r="O91" s="52" t="s">
        <v>14467</v>
      </c>
    </row>
    <row r="92" spans="1:15" ht="14.4" x14ac:dyDescent="0.25">
      <c r="A92" s="51">
        <v>1008</v>
      </c>
      <c r="B92" s="52" t="s">
        <v>1145</v>
      </c>
      <c r="C92" s="52" t="s">
        <v>1146</v>
      </c>
      <c r="D92" s="51">
        <v>2070</v>
      </c>
      <c r="E92" s="52" t="s">
        <v>1147</v>
      </c>
      <c r="F92" s="52" t="s">
        <v>1148</v>
      </c>
      <c r="G92" s="52" t="s">
        <v>7571</v>
      </c>
      <c r="H92" s="52" t="s">
        <v>8887</v>
      </c>
      <c r="I92" s="52" t="s">
        <v>14372</v>
      </c>
      <c r="J92" s="51">
        <v>138784</v>
      </c>
      <c r="K92" s="51">
        <v>414</v>
      </c>
      <c r="L92" s="52" t="s">
        <v>997</v>
      </c>
      <c r="M92" s="51">
        <v>113803</v>
      </c>
      <c r="N92" s="51">
        <v>113803</v>
      </c>
      <c r="O92" s="52" t="s">
        <v>22006</v>
      </c>
    </row>
    <row r="93" spans="1:15" ht="14.4" x14ac:dyDescent="0.25">
      <c r="A93" s="51">
        <v>1016</v>
      </c>
      <c r="B93" s="52" t="s">
        <v>1149</v>
      </c>
      <c r="C93" s="52" t="s">
        <v>1150</v>
      </c>
      <c r="D93" s="51">
        <v>9120</v>
      </c>
      <c r="E93" s="52" t="s">
        <v>1151</v>
      </c>
      <c r="F93" s="52" t="s">
        <v>1152</v>
      </c>
      <c r="G93" s="52" t="s">
        <v>7571</v>
      </c>
      <c r="H93" s="52" t="s">
        <v>8888</v>
      </c>
      <c r="I93" s="52" t="s">
        <v>14372</v>
      </c>
      <c r="J93" s="51">
        <v>121384</v>
      </c>
      <c r="K93" s="51">
        <v>115907</v>
      </c>
      <c r="L93" s="52" t="s">
        <v>373</v>
      </c>
      <c r="M93" s="51">
        <v>113969</v>
      </c>
      <c r="N93" s="51">
        <v>113969</v>
      </c>
      <c r="O93" s="52" t="s">
        <v>14468</v>
      </c>
    </row>
    <row r="94" spans="1:15" ht="14.4" x14ac:dyDescent="0.25">
      <c r="A94" s="51">
        <v>1024</v>
      </c>
      <c r="B94" s="52" t="s">
        <v>1153</v>
      </c>
      <c r="C94" s="52" t="s">
        <v>1154</v>
      </c>
      <c r="D94" s="51">
        <v>9150</v>
      </c>
      <c r="E94" s="52" t="s">
        <v>411</v>
      </c>
      <c r="F94" s="52" t="s">
        <v>1155</v>
      </c>
      <c r="G94" s="52" t="s">
        <v>7571</v>
      </c>
      <c r="H94" s="52" t="s">
        <v>8889</v>
      </c>
      <c r="I94" s="52" t="s">
        <v>14372</v>
      </c>
      <c r="J94" s="51">
        <v>121384</v>
      </c>
      <c r="K94" s="51">
        <v>115907</v>
      </c>
      <c r="L94" s="52" t="s">
        <v>373</v>
      </c>
      <c r="M94" s="51">
        <v>113969</v>
      </c>
      <c r="N94" s="51">
        <v>113969</v>
      </c>
      <c r="O94" s="52" t="s">
        <v>14469</v>
      </c>
    </row>
    <row r="95" spans="1:15" ht="14.4" x14ac:dyDescent="0.25">
      <c r="A95" s="51">
        <v>1032</v>
      </c>
      <c r="B95" s="52" t="s">
        <v>904</v>
      </c>
      <c r="C95" s="52" t="s">
        <v>1156</v>
      </c>
      <c r="D95" s="51">
        <v>9170</v>
      </c>
      <c r="E95" s="52" t="s">
        <v>1157</v>
      </c>
      <c r="F95" s="52" t="s">
        <v>1158</v>
      </c>
      <c r="G95" s="52" t="s">
        <v>7571</v>
      </c>
      <c r="H95" s="52" t="s">
        <v>8890</v>
      </c>
      <c r="I95" s="52" t="s">
        <v>14372</v>
      </c>
      <c r="J95" s="51">
        <v>121384</v>
      </c>
      <c r="K95" s="51">
        <v>115907</v>
      </c>
      <c r="L95" s="52" t="s">
        <v>373</v>
      </c>
      <c r="M95" s="51">
        <v>113969</v>
      </c>
      <c r="N95" s="51">
        <v>113969</v>
      </c>
      <c r="O95" s="52" t="s">
        <v>14470</v>
      </c>
    </row>
    <row r="96" spans="1:15" ht="14.4" x14ac:dyDescent="0.25">
      <c r="A96" s="51">
        <v>1041</v>
      </c>
      <c r="B96" s="52" t="s">
        <v>1666</v>
      </c>
      <c r="C96" s="52" t="s">
        <v>1159</v>
      </c>
      <c r="D96" s="51">
        <v>9130</v>
      </c>
      <c r="E96" s="52" t="s">
        <v>1160</v>
      </c>
      <c r="F96" s="52" t="s">
        <v>1161</v>
      </c>
      <c r="G96" s="52" t="s">
        <v>7571</v>
      </c>
      <c r="H96" s="52" t="s">
        <v>8891</v>
      </c>
      <c r="I96" s="52" t="s">
        <v>14372</v>
      </c>
      <c r="J96" s="51">
        <v>121384</v>
      </c>
      <c r="K96" s="51">
        <v>115907</v>
      </c>
      <c r="L96" s="52" t="s">
        <v>373</v>
      </c>
      <c r="M96" s="51">
        <v>113969</v>
      </c>
      <c r="N96" s="51">
        <v>113969</v>
      </c>
      <c r="O96" s="52" t="s">
        <v>14471</v>
      </c>
    </row>
    <row r="97" spans="1:15" ht="14.4" x14ac:dyDescent="0.25">
      <c r="A97" s="51">
        <v>1057</v>
      </c>
      <c r="B97" s="52" t="s">
        <v>1162</v>
      </c>
      <c r="C97" s="52" t="s">
        <v>1163</v>
      </c>
      <c r="D97" s="51">
        <v>2800</v>
      </c>
      <c r="E97" s="52" t="s">
        <v>223</v>
      </c>
      <c r="F97" s="52" t="s">
        <v>1164</v>
      </c>
      <c r="G97" s="52" t="s">
        <v>7571</v>
      </c>
      <c r="H97" s="52" t="s">
        <v>22007</v>
      </c>
      <c r="I97" s="52" t="s">
        <v>14372</v>
      </c>
      <c r="J97" s="51">
        <v>129155</v>
      </c>
      <c r="K97" s="51">
        <v>11775</v>
      </c>
      <c r="L97" s="52" t="s">
        <v>780</v>
      </c>
      <c r="M97" s="51">
        <v>113845</v>
      </c>
      <c r="N97" s="51">
        <v>113845</v>
      </c>
      <c r="O97" s="52" t="s">
        <v>14472</v>
      </c>
    </row>
    <row r="98" spans="1:15" ht="14.4" x14ac:dyDescent="0.25">
      <c r="A98" s="51">
        <v>1065</v>
      </c>
      <c r="B98" s="52" t="s">
        <v>1165</v>
      </c>
      <c r="C98" s="52" t="s">
        <v>1166</v>
      </c>
      <c r="D98" s="51">
        <v>2800</v>
      </c>
      <c r="E98" s="52" t="s">
        <v>223</v>
      </c>
      <c r="F98" s="52" t="s">
        <v>1167</v>
      </c>
      <c r="G98" s="52" t="s">
        <v>7571</v>
      </c>
      <c r="H98" s="52" t="s">
        <v>8892</v>
      </c>
      <c r="I98" s="52" t="s">
        <v>14372</v>
      </c>
      <c r="J98" s="51">
        <v>129155</v>
      </c>
      <c r="K98" s="51">
        <v>11775</v>
      </c>
      <c r="L98" s="52" t="s">
        <v>780</v>
      </c>
      <c r="M98" s="51">
        <v>113845</v>
      </c>
      <c r="N98" s="51">
        <v>113845</v>
      </c>
      <c r="O98" s="52" t="s">
        <v>14473</v>
      </c>
    </row>
    <row r="99" spans="1:15" ht="14.4" x14ac:dyDescent="0.25">
      <c r="A99" s="51">
        <v>1073</v>
      </c>
      <c r="B99" s="52" t="s">
        <v>13848</v>
      </c>
      <c r="C99" s="52" t="s">
        <v>8893</v>
      </c>
      <c r="D99" s="51">
        <v>2800</v>
      </c>
      <c r="E99" s="52" t="s">
        <v>223</v>
      </c>
      <c r="F99" s="52" t="s">
        <v>8894</v>
      </c>
      <c r="G99" s="52" t="s">
        <v>7571</v>
      </c>
      <c r="H99" s="52" t="s">
        <v>14474</v>
      </c>
      <c r="I99" s="52" t="s">
        <v>14372</v>
      </c>
      <c r="J99" s="51">
        <v>129155</v>
      </c>
      <c r="K99" s="51">
        <v>11775</v>
      </c>
      <c r="L99" s="52" t="s">
        <v>780</v>
      </c>
      <c r="M99" s="51">
        <v>113845</v>
      </c>
      <c r="N99" s="51">
        <v>113845</v>
      </c>
      <c r="O99" s="52" t="s">
        <v>14475</v>
      </c>
    </row>
    <row r="100" spans="1:15" ht="14.4" x14ac:dyDescent="0.25">
      <c r="A100" s="51">
        <v>1081</v>
      </c>
      <c r="B100" s="52" t="s">
        <v>1170</v>
      </c>
      <c r="C100" s="52" t="s">
        <v>1171</v>
      </c>
      <c r="D100" s="51">
        <v>3140</v>
      </c>
      <c r="E100" s="52" t="s">
        <v>196</v>
      </c>
      <c r="F100" s="52" t="s">
        <v>1172</v>
      </c>
      <c r="G100" s="52" t="s">
        <v>7571</v>
      </c>
      <c r="H100" s="52" t="s">
        <v>8896</v>
      </c>
      <c r="I100" s="52" t="s">
        <v>14372</v>
      </c>
      <c r="J100" s="51">
        <v>122119</v>
      </c>
      <c r="K100" s="51">
        <v>1099</v>
      </c>
      <c r="L100" s="52" t="s">
        <v>769</v>
      </c>
      <c r="M100" s="51">
        <v>113845</v>
      </c>
      <c r="N100" s="51">
        <v>113845</v>
      </c>
      <c r="O100" s="52" t="s">
        <v>14476</v>
      </c>
    </row>
    <row r="101" spans="1:15" ht="14.4" x14ac:dyDescent="0.25">
      <c r="A101" s="51">
        <v>1099</v>
      </c>
      <c r="B101" s="52" t="s">
        <v>769</v>
      </c>
      <c r="C101" s="52" t="s">
        <v>1173</v>
      </c>
      <c r="D101" s="51">
        <v>2580</v>
      </c>
      <c r="E101" s="52" t="s">
        <v>420</v>
      </c>
      <c r="F101" s="52" t="s">
        <v>455</v>
      </c>
      <c r="G101" s="52" t="s">
        <v>7571</v>
      </c>
      <c r="H101" s="52" t="s">
        <v>8897</v>
      </c>
      <c r="I101" s="52" t="s">
        <v>14372</v>
      </c>
      <c r="J101" s="51">
        <v>122119</v>
      </c>
      <c r="K101" s="51">
        <v>1099</v>
      </c>
      <c r="L101" s="52" t="s">
        <v>769</v>
      </c>
      <c r="M101" s="51">
        <v>113845</v>
      </c>
      <c r="N101" s="51">
        <v>113845</v>
      </c>
      <c r="O101" s="52" t="s">
        <v>14477</v>
      </c>
    </row>
    <row r="102" spans="1:15" ht="14.4" x14ac:dyDescent="0.25">
      <c r="A102" s="51">
        <v>1107</v>
      </c>
      <c r="B102" s="52" t="s">
        <v>1174</v>
      </c>
      <c r="C102" s="52" t="s">
        <v>1175</v>
      </c>
      <c r="D102" s="51">
        <v>2580</v>
      </c>
      <c r="E102" s="52" t="s">
        <v>1176</v>
      </c>
      <c r="F102" s="52" t="s">
        <v>1177</v>
      </c>
      <c r="G102" s="52" t="s">
        <v>7571</v>
      </c>
      <c r="H102" s="52" t="s">
        <v>8898</v>
      </c>
      <c r="I102" s="52" t="s">
        <v>14372</v>
      </c>
      <c r="J102" s="51">
        <v>122119</v>
      </c>
      <c r="K102" s="51">
        <v>1099</v>
      </c>
      <c r="L102" s="52" t="s">
        <v>769</v>
      </c>
      <c r="M102" s="51">
        <v>113845</v>
      </c>
      <c r="N102" s="51">
        <v>113845</v>
      </c>
      <c r="O102" s="52" t="s">
        <v>14478</v>
      </c>
    </row>
    <row r="103" spans="1:15" ht="14.4" x14ac:dyDescent="0.25">
      <c r="A103" s="51">
        <v>1123</v>
      </c>
      <c r="B103" s="52" t="s">
        <v>1178</v>
      </c>
      <c r="C103" s="52" t="s">
        <v>1179</v>
      </c>
      <c r="D103" s="51">
        <v>1981</v>
      </c>
      <c r="E103" s="52" t="s">
        <v>576</v>
      </c>
      <c r="F103" s="52" t="s">
        <v>1180</v>
      </c>
      <c r="G103" s="52" t="s">
        <v>7571</v>
      </c>
      <c r="H103" s="52" t="s">
        <v>8899</v>
      </c>
      <c r="I103" s="52" t="s">
        <v>14372</v>
      </c>
      <c r="J103" s="51">
        <v>129155</v>
      </c>
      <c r="K103" s="51">
        <v>11775</v>
      </c>
      <c r="L103" s="52" t="s">
        <v>780</v>
      </c>
      <c r="M103" s="51">
        <v>113845</v>
      </c>
      <c r="N103" s="51">
        <v>113845</v>
      </c>
      <c r="O103" s="52" t="s">
        <v>14479</v>
      </c>
    </row>
    <row r="104" spans="1:15" ht="14.4" x14ac:dyDescent="0.25">
      <c r="A104" s="51">
        <v>1149</v>
      </c>
      <c r="B104" s="52" t="s">
        <v>1181</v>
      </c>
      <c r="C104" s="52" t="s">
        <v>1182</v>
      </c>
      <c r="D104" s="51">
        <v>3012</v>
      </c>
      <c r="E104" s="52" t="s">
        <v>1183</v>
      </c>
      <c r="F104" s="52" t="s">
        <v>1184</v>
      </c>
      <c r="G104" s="52" t="s">
        <v>7571</v>
      </c>
      <c r="H104" s="52" t="s">
        <v>14480</v>
      </c>
      <c r="I104" s="52" t="s">
        <v>14372</v>
      </c>
      <c r="J104" s="51">
        <v>120841</v>
      </c>
      <c r="K104" s="51">
        <v>13433</v>
      </c>
      <c r="L104" s="52" t="s">
        <v>801</v>
      </c>
      <c r="M104" s="51">
        <v>113902</v>
      </c>
      <c r="N104" s="51">
        <v>113902</v>
      </c>
      <c r="O104" s="52" t="s">
        <v>14481</v>
      </c>
    </row>
    <row r="105" spans="1:15" ht="14.4" x14ac:dyDescent="0.25">
      <c r="A105" s="51">
        <v>1156</v>
      </c>
      <c r="B105" s="52" t="s">
        <v>1185</v>
      </c>
      <c r="C105" s="52" t="s">
        <v>1186</v>
      </c>
      <c r="D105" s="51">
        <v>3000</v>
      </c>
      <c r="E105" s="52" t="s">
        <v>512</v>
      </c>
      <c r="F105" s="52" t="s">
        <v>1187</v>
      </c>
      <c r="G105" s="52" t="s">
        <v>7571</v>
      </c>
      <c r="H105" s="52" t="s">
        <v>8900</v>
      </c>
      <c r="I105" s="52" t="s">
        <v>14372</v>
      </c>
      <c r="J105" s="51">
        <v>120841</v>
      </c>
      <c r="K105" s="51">
        <v>13433</v>
      </c>
      <c r="L105" s="52" t="s">
        <v>801</v>
      </c>
      <c r="M105" s="51">
        <v>113902</v>
      </c>
      <c r="N105" s="51">
        <v>113902</v>
      </c>
      <c r="O105" s="52" t="s">
        <v>14482</v>
      </c>
    </row>
    <row r="106" spans="1:15" ht="14.4" x14ac:dyDescent="0.25">
      <c r="A106" s="51">
        <v>1164</v>
      </c>
      <c r="B106" s="52" t="s">
        <v>1188</v>
      </c>
      <c r="C106" s="52" t="s">
        <v>1189</v>
      </c>
      <c r="D106" s="51">
        <v>3001</v>
      </c>
      <c r="E106" s="52" t="s">
        <v>434</v>
      </c>
      <c r="F106" s="52" t="s">
        <v>1190</v>
      </c>
      <c r="G106" s="52" t="s">
        <v>7571</v>
      </c>
      <c r="H106" s="52" t="s">
        <v>22008</v>
      </c>
      <c r="I106" s="52" t="s">
        <v>14372</v>
      </c>
      <c r="J106" s="51">
        <v>120841</v>
      </c>
      <c r="K106" s="51">
        <v>13433</v>
      </c>
      <c r="L106" s="52" t="s">
        <v>801</v>
      </c>
      <c r="M106" s="51">
        <v>113902</v>
      </c>
      <c r="N106" s="51">
        <v>113902</v>
      </c>
      <c r="O106" s="52" t="s">
        <v>14483</v>
      </c>
    </row>
    <row r="107" spans="1:15" ht="14.4" x14ac:dyDescent="0.25">
      <c r="A107" s="51">
        <v>1172</v>
      </c>
      <c r="B107" s="52" t="s">
        <v>1191</v>
      </c>
      <c r="C107" s="52" t="s">
        <v>1192</v>
      </c>
      <c r="D107" s="51">
        <v>3070</v>
      </c>
      <c r="E107" s="52" t="s">
        <v>1193</v>
      </c>
      <c r="F107" s="52" t="s">
        <v>1194</v>
      </c>
      <c r="G107" s="52" t="s">
        <v>7571</v>
      </c>
      <c r="H107" s="52" t="s">
        <v>13849</v>
      </c>
      <c r="I107" s="52" t="s">
        <v>14372</v>
      </c>
      <c r="J107" s="51">
        <v>121947</v>
      </c>
      <c r="K107" s="51">
        <v>129056</v>
      </c>
      <c r="L107" s="52" t="s">
        <v>713</v>
      </c>
      <c r="M107" s="51">
        <v>113894</v>
      </c>
      <c r="N107" s="51">
        <v>113894</v>
      </c>
      <c r="O107" s="52" t="s">
        <v>14484</v>
      </c>
    </row>
    <row r="108" spans="1:15" ht="14.4" x14ac:dyDescent="0.25">
      <c r="A108" s="51">
        <v>1181</v>
      </c>
      <c r="B108" s="52" t="s">
        <v>1195</v>
      </c>
      <c r="C108" s="52" t="s">
        <v>1196</v>
      </c>
      <c r="D108" s="51">
        <v>1910</v>
      </c>
      <c r="E108" s="52" t="s">
        <v>1197</v>
      </c>
      <c r="F108" s="52" t="s">
        <v>1198</v>
      </c>
      <c r="G108" s="52" t="s">
        <v>7571</v>
      </c>
      <c r="H108" s="52" t="s">
        <v>22009</v>
      </c>
      <c r="I108" s="52" t="s">
        <v>14372</v>
      </c>
      <c r="J108" s="51">
        <v>121947</v>
      </c>
      <c r="K108" s="51">
        <v>129056</v>
      </c>
      <c r="L108" s="52" t="s">
        <v>713</v>
      </c>
      <c r="M108" s="51">
        <v>113894</v>
      </c>
      <c r="N108" s="51">
        <v>113894</v>
      </c>
      <c r="O108" s="52" t="s">
        <v>14485</v>
      </c>
    </row>
    <row r="109" spans="1:15" ht="28.8" x14ac:dyDescent="0.25">
      <c r="A109" s="51">
        <v>1198</v>
      </c>
      <c r="B109" s="52" t="s">
        <v>1199</v>
      </c>
      <c r="C109" s="52" t="s">
        <v>1200</v>
      </c>
      <c r="D109" s="51">
        <v>2220</v>
      </c>
      <c r="E109" s="52" t="s">
        <v>1201</v>
      </c>
      <c r="F109" s="52" t="s">
        <v>1202</v>
      </c>
      <c r="G109" s="52" t="s">
        <v>7571</v>
      </c>
      <c r="H109" s="52" t="s">
        <v>8901</v>
      </c>
      <c r="I109" s="52" t="s">
        <v>14372</v>
      </c>
      <c r="J109" s="51">
        <v>122119</v>
      </c>
      <c r="K109" s="51">
        <v>1099</v>
      </c>
      <c r="L109" s="52" t="s">
        <v>769</v>
      </c>
      <c r="M109" s="51">
        <v>113845</v>
      </c>
      <c r="N109" s="51">
        <v>113845</v>
      </c>
      <c r="O109" s="52" t="s">
        <v>14486</v>
      </c>
    </row>
    <row r="110" spans="1:15" ht="14.4" x14ac:dyDescent="0.25">
      <c r="A110" s="51">
        <v>1206</v>
      </c>
      <c r="B110" s="52" t="s">
        <v>1203</v>
      </c>
      <c r="C110" s="52" t="s">
        <v>1204</v>
      </c>
      <c r="D110" s="51">
        <v>3120</v>
      </c>
      <c r="E110" s="52" t="s">
        <v>1205</v>
      </c>
      <c r="F110" s="52" t="s">
        <v>1206</v>
      </c>
      <c r="G110" s="52" t="s">
        <v>7571</v>
      </c>
      <c r="H110" s="52" t="s">
        <v>8902</v>
      </c>
      <c r="I110" s="52" t="s">
        <v>14372</v>
      </c>
      <c r="J110" s="51">
        <v>122119</v>
      </c>
      <c r="K110" s="51">
        <v>1099</v>
      </c>
      <c r="L110" s="52" t="s">
        <v>769</v>
      </c>
      <c r="M110" s="51">
        <v>113845</v>
      </c>
      <c r="N110" s="51">
        <v>113845</v>
      </c>
      <c r="O110" s="52" t="s">
        <v>14487</v>
      </c>
    </row>
    <row r="111" spans="1:15" ht="14.4" x14ac:dyDescent="0.25">
      <c r="A111" s="51">
        <v>1222</v>
      </c>
      <c r="B111" s="52" t="s">
        <v>1207</v>
      </c>
      <c r="C111" s="52" t="s">
        <v>1208</v>
      </c>
      <c r="D111" s="51">
        <v>2230</v>
      </c>
      <c r="E111" s="52" t="s">
        <v>1209</v>
      </c>
      <c r="F111" s="52" t="s">
        <v>1210</v>
      </c>
      <c r="G111" s="52" t="s">
        <v>7571</v>
      </c>
      <c r="H111" s="52" t="s">
        <v>8903</v>
      </c>
      <c r="I111" s="52" t="s">
        <v>14372</v>
      </c>
      <c r="J111" s="51">
        <v>120031</v>
      </c>
      <c r="K111" s="51">
        <v>687</v>
      </c>
      <c r="L111" s="52" t="s">
        <v>740</v>
      </c>
      <c r="M111" s="51">
        <v>113861</v>
      </c>
      <c r="N111" s="51">
        <v>113861</v>
      </c>
      <c r="O111" s="52" t="s">
        <v>14488</v>
      </c>
    </row>
    <row r="112" spans="1:15" ht="14.4" x14ac:dyDescent="0.25">
      <c r="A112" s="51">
        <v>1231</v>
      </c>
      <c r="B112" s="52" t="s">
        <v>1211</v>
      </c>
      <c r="C112" s="52" t="s">
        <v>1212</v>
      </c>
      <c r="D112" s="51">
        <v>2260</v>
      </c>
      <c r="E112" s="52" t="s">
        <v>36</v>
      </c>
      <c r="F112" s="52" t="s">
        <v>13850</v>
      </c>
      <c r="G112" s="52" t="s">
        <v>7571</v>
      </c>
      <c r="H112" s="52" t="s">
        <v>8904</v>
      </c>
      <c r="I112" s="52" t="s">
        <v>14372</v>
      </c>
      <c r="J112" s="51">
        <v>120031</v>
      </c>
      <c r="K112" s="51">
        <v>687</v>
      </c>
      <c r="L112" s="52" t="s">
        <v>740</v>
      </c>
      <c r="M112" s="51">
        <v>113861</v>
      </c>
      <c r="N112" s="51">
        <v>113861</v>
      </c>
      <c r="O112" s="52" t="s">
        <v>14489</v>
      </c>
    </row>
    <row r="113" spans="1:15" ht="14.4" x14ac:dyDescent="0.25">
      <c r="A113" s="51">
        <v>1248</v>
      </c>
      <c r="B113" s="52" t="s">
        <v>1214</v>
      </c>
      <c r="C113" s="52" t="s">
        <v>1215</v>
      </c>
      <c r="D113" s="51">
        <v>3010</v>
      </c>
      <c r="E113" s="52" t="s">
        <v>1216</v>
      </c>
      <c r="F113" s="52" t="s">
        <v>1217</v>
      </c>
      <c r="G113" s="52" t="s">
        <v>7571</v>
      </c>
      <c r="H113" s="52" t="s">
        <v>22010</v>
      </c>
      <c r="I113" s="52" t="s">
        <v>14372</v>
      </c>
      <c r="J113" s="51">
        <v>120841</v>
      </c>
      <c r="K113" s="51">
        <v>13433</v>
      </c>
      <c r="L113" s="52" t="s">
        <v>801</v>
      </c>
      <c r="M113" s="51">
        <v>113902</v>
      </c>
      <c r="N113" s="51">
        <v>113902</v>
      </c>
      <c r="O113" s="52" t="s">
        <v>14490</v>
      </c>
    </row>
    <row r="114" spans="1:15" ht="14.4" x14ac:dyDescent="0.25">
      <c r="A114" s="51">
        <v>1255</v>
      </c>
      <c r="B114" s="52" t="s">
        <v>1218</v>
      </c>
      <c r="C114" s="52" t="s">
        <v>1219</v>
      </c>
      <c r="D114" s="51">
        <v>3390</v>
      </c>
      <c r="E114" s="52" t="s">
        <v>1220</v>
      </c>
      <c r="F114" s="52" t="s">
        <v>1221</v>
      </c>
      <c r="G114" s="52" t="s">
        <v>7571</v>
      </c>
      <c r="H114" s="52" t="s">
        <v>8905</v>
      </c>
      <c r="I114" s="52" t="s">
        <v>14372</v>
      </c>
      <c r="J114" s="51">
        <v>122176</v>
      </c>
      <c r="K114" s="51">
        <v>1305</v>
      </c>
      <c r="L114" s="52" t="s">
        <v>875</v>
      </c>
      <c r="M114" s="51">
        <v>113911</v>
      </c>
      <c r="N114" s="51">
        <v>113911</v>
      </c>
      <c r="O114" s="52" t="s">
        <v>14491</v>
      </c>
    </row>
    <row r="115" spans="1:15" ht="14.4" x14ac:dyDescent="0.25">
      <c r="A115" s="51">
        <v>1263</v>
      </c>
      <c r="B115" s="52" t="s">
        <v>1222</v>
      </c>
      <c r="C115" s="52" t="s">
        <v>1223</v>
      </c>
      <c r="D115" s="51">
        <v>3200</v>
      </c>
      <c r="E115" s="52" t="s">
        <v>1224</v>
      </c>
      <c r="F115" s="52" t="s">
        <v>1225</v>
      </c>
      <c r="G115" s="52" t="s">
        <v>7571</v>
      </c>
      <c r="H115" s="52" t="s">
        <v>8906</v>
      </c>
      <c r="I115" s="52" t="s">
        <v>14372</v>
      </c>
      <c r="J115" s="51">
        <v>122176</v>
      </c>
      <c r="K115" s="51">
        <v>1305</v>
      </c>
      <c r="L115" s="52" t="s">
        <v>875</v>
      </c>
      <c r="M115" s="51">
        <v>113911</v>
      </c>
      <c r="N115" s="51">
        <v>113911</v>
      </c>
      <c r="O115" s="52" t="s">
        <v>14492</v>
      </c>
    </row>
    <row r="116" spans="1:15" ht="14.4" x14ac:dyDescent="0.25">
      <c r="A116" s="51">
        <v>1271</v>
      </c>
      <c r="B116" s="52" t="s">
        <v>1226</v>
      </c>
      <c r="C116" s="52" t="s">
        <v>1227</v>
      </c>
      <c r="D116" s="51">
        <v>3200</v>
      </c>
      <c r="E116" s="52" t="s">
        <v>1224</v>
      </c>
      <c r="F116" s="52" t="s">
        <v>1228</v>
      </c>
      <c r="G116" s="52" t="s">
        <v>7571</v>
      </c>
      <c r="H116" s="52" t="s">
        <v>8907</v>
      </c>
      <c r="I116" s="52" t="s">
        <v>14372</v>
      </c>
      <c r="J116" s="51">
        <v>122176</v>
      </c>
      <c r="K116" s="51">
        <v>1305</v>
      </c>
      <c r="L116" s="52" t="s">
        <v>875</v>
      </c>
      <c r="M116" s="51">
        <v>113911</v>
      </c>
      <c r="N116" s="51">
        <v>113911</v>
      </c>
      <c r="O116" s="52" t="s">
        <v>14493</v>
      </c>
    </row>
    <row r="117" spans="1:15" ht="14.4" x14ac:dyDescent="0.25">
      <c r="A117" s="51">
        <v>1289</v>
      </c>
      <c r="B117" s="52" t="s">
        <v>1229</v>
      </c>
      <c r="C117" s="52" t="s">
        <v>1230</v>
      </c>
      <c r="D117" s="51">
        <v>3202</v>
      </c>
      <c r="E117" s="52" t="s">
        <v>1231</v>
      </c>
      <c r="F117" s="52" t="s">
        <v>1232</v>
      </c>
      <c r="G117" s="52" t="s">
        <v>7571</v>
      </c>
      <c r="H117" s="52" t="s">
        <v>8908</v>
      </c>
      <c r="I117" s="52" t="s">
        <v>14372</v>
      </c>
      <c r="J117" s="51">
        <v>122176</v>
      </c>
      <c r="K117" s="51">
        <v>1305</v>
      </c>
      <c r="L117" s="52" t="s">
        <v>875</v>
      </c>
      <c r="M117" s="51">
        <v>113911</v>
      </c>
      <c r="N117" s="51">
        <v>113911</v>
      </c>
      <c r="O117" s="52" t="s">
        <v>14494</v>
      </c>
    </row>
    <row r="118" spans="1:15" ht="14.4" x14ac:dyDescent="0.25">
      <c r="A118" s="51">
        <v>1297</v>
      </c>
      <c r="B118" s="52" t="s">
        <v>1233</v>
      </c>
      <c r="C118" s="52" t="s">
        <v>1234</v>
      </c>
      <c r="D118" s="51">
        <v>3290</v>
      </c>
      <c r="E118" s="52" t="s">
        <v>464</v>
      </c>
      <c r="F118" s="52" t="s">
        <v>1235</v>
      </c>
      <c r="G118" s="52" t="s">
        <v>7571</v>
      </c>
      <c r="H118" s="52" t="s">
        <v>8909</v>
      </c>
      <c r="I118" s="52" t="s">
        <v>14372</v>
      </c>
      <c r="J118" s="51">
        <v>122176</v>
      </c>
      <c r="K118" s="51">
        <v>1305</v>
      </c>
      <c r="L118" s="52" t="s">
        <v>875</v>
      </c>
      <c r="M118" s="51">
        <v>113911</v>
      </c>
      <c r="N118" s="51">
        <v>113911</v>
      </c>
      <c r="O118" s="52" t="s">
        <v>14495</v>
      </c>
    </row>
    <row r="119" spans="1:15" ht="14.4" x14ac:dyDescent="0.25">
      <c r="A119" s="51">
        <v>1305</v>
      </c>
      <c r="B119" s="52" t="s">
        <v>875</v>
      </c>
      <c r="C119" s="52" t="s">
        <v>1236</v>
      </c>
      <c r="D119" s="51">
        <v>3290</v>
      </c>
      <c r="E119" s="52" t="s">
        <v>464</v>
      </c>
      <c r="F119" s="52" t="s">
        <v>876</v>
      </c>
      <c r="G119" s="52" t="s">
        <v>7571</v>
      </c>
      <c r="H119" s="52" t="s">
        <v>8910</v>
      </c>
      <c r="I119" s="52" t="s">
        <v>14372</v>
      </c>
      <c r="J119" s="51">
        <v>122176</v>
      </c>
      <c r="K119" s="51">
        <v>1305</v>
      </c>
      <c r="L119" s="52" t="s">
        <v>875</v>
      </c>
      <c r="M119" s="51">
        <v>113911</v>
      </c>
      <c r="N119" s="51">
        <v>113911</v>
      </c>
      <c r="O119" s="52" t="s">
        <v>14496</v>
      </c>
    </row>
    <row r="120" spans="1:15" ht="14.4" x14ac:dyDescent="0.25">
      <c r="A120" s="51">
        <v>1313</v>
      </c>
      <c r="B120" s="52" t="s">
        <v>1237</v>
      </c>
      <c r="C120" s="52" t="s">
        <v>1238</v>
      </c>
      <c r="D120" s="51">
        <v>3300</v>
      </c>
      <c r="E120" s="52" t="s">
        <v>311</v>
      </c>
      <c r="F120" s="52" t="s">
        <v>1239</v>
      </c>
      <c r="G120" s="52" t="s">
        <v>7571</v>
      </c>
      <c r="H120" s="52" t="s">
        <v>8911</v>
      </c>
      <c r="I120" s="52" t="s">
        <v>14372</v>
      </c>
      <c r="J120" s="51">
        <v>120841</v>
      </c>
      <c r="K120" s="51">
        <v>13433</v>
      </c>
      <c r="L120" s="52" t="s">
        <v>801</v>
      </c>
      <c r="M120" s="51">
        <v>113902</v>
      </c>
      <c r="N120" s="51">
        <v>113902</v>
      </c>
      <c r="O120" s="52" t="s">
        <v>14497</v>
      </c>
    </row>
    <row r="121" spans="1:15" ht="14.4" x14ac:dyDescent="0.25">
      <c r="A121" s="51">
        <v>1339</v>
      </c>
      <c r="B121" s="52" t="s">
        <v>8808</v>
      </c>
      <c r="C121" s="52" t="s">
        <v>1240</v>
      </c>
      <c r="D121" s="51">
        <v>3000</v>
      </c>
      <c r="E121" s="52" t="s">
        <v>512</v>
      </c>
      <c r="F121" s="52" t="s">
        <v>1241</v>
      </c>
      <c r="G121" s="52" t="s">
        <v>7571</v>
      </c>
      <c r="H121" s="52" t="s">
        <v>8912</v>
      </c>
      <c r="I121" s="52" t="s">
        <v>14372</v>
      </c>
      <c r="J121" s="51">
        <v>120841</v>
      </c>
      <c r="K121" s="51">
        <v>13433</v>
      </c>
      <c r="L121" s="52" t="s">
        <v>801</v>
      </c>
      <c r="M121" s="51">
        <v>113902</v>
      </c>
      <c r="N121" s="51">
        <v>113902</v>
      </c>
      <c r="O121" s="52" t="s">
        <v>14498</v>
      </c>
    </row>
    <row r="122" spans="1:15" ht="14.4" x14ac:dyDescent="0.25">
      <c r="A122" s="51">
        <v>1354</v>
      </c>
      <c r="B122" s="52" t="s">
        <v>1242</v>
      </c>
      <c r="C122" s="52" t="s">
        <v>1243</v>
      </c>
      <c r="D122" s="51">
        <v>3400</v>
      </c>
      <c r="E122" s="52" t="s">
        <v>1244</v>
      </c>
      <c r="F122" s="52" t="s">
        <v>1245</v>
      </c>
      <c r="G122" s="52" t="s">
        <v>7571</v>
      </c>
      <c r="H122" s="52" t="s">
        <v>8913</v>
      </c>
      <c r="I122" s="52" t="s">
        <v>14372</v>
      </c>
      <c r="J122" s="51">
        <v>120841</v>
      </c>
      <c r="K122" s="51">
        <v>13433</v>
      </c>
      <c r="L122" s="52" t="s">
        <v>801</v>
      </c>
      <c r="M122" s="51">
        <v>113902</v>
      </c>
      <c r="N122" s="51">
        <v>113902</v>
      </c>
      <c r="O122" s="52" t="s">
        <v>14499</v>
      </c>
    </row>
    <row r="123" spans="1:15" ht="14.4" x14ac:dyDescent="0.25">
      <c r="A123" s="51">
        <v>1362</v>
      </c>
      <c r="B123" s="52" t="s">
        <v>1246</v>
      </c>
      <c r="C123" s="52" t="s">
        <v>1247</v>
      </c>
      <c r="D123" s="51">
        <v>3890</v>
      </c>
      <c r="E123" s="52" t="s">
        <v>1248</v>
      </c>
      <c r="F123" s="52" t="s">
        <v>1249</v>
      </c>
      <c r="G123" s="52" t="s">
        <v>7571</v>
      </c>
      <c r="H123" s="52" t="s">
        <v>14500</v>
      </c>
      <c r="I123" s="52" t="s">
        <v>14372</v>
      </c>
      <c r="J123" s="51">
        <v>138966</v>
      </c>
      <c r="K123" s="51">
        <v>125625</v>
      </c>
      <c r="L123" s="52" t="s">
        <v>7055</v>
      </c>
      <c r="M123" s="51">
        <v>113928</v>
      </c>
      <c r="N123" s="51">
        <v>113928</v>
      </c>
      <c r="O123" s="52" t="s">
        <v>14501</v>
      </c>
    </row>
    <row r="124" spans="1:15" ht="14.4" x14ac:dyDescent="0.25">
      <c r="A124" s="51">
        <v>1388</v>
      </c>
      <c r="B124" s="52" t="s">
        <v>1250</v>
      </c>
      <c r="C124" s="52" t="s">
        <v>1251</v>
      </c>
      <c r="D124" s="51">
        <v>3500</v>
      </c>
      <c r="E124" s="52" t="s">
        <v>92</v>
      </c>
      <c r="F124" s="52" t="s">
        <v>1252</v>
      </c>
      <c r="G124" s="52" t="s">
        <v>7571</v>
      </c>
      <c r="H124" s="52" t="s">
        <v>8914</v>
      </c>
      <c r="I124" s="52" t="s">
        <v>14372</v>
      </c>
      <c r="J124" s="51">
        <v>120147</v>
      </c>
      <c r="K124" s="51">
        <v>123448</v>
      </c>
      <c r="L124" s="52" t="s">
        <v>841</v>
      </c>
      <c r="M124" s="51">
        <v>113951</v>
      </c>
      <c r="N124" s="51">
        <v>113951</v>
      </c>
      <c r="O124" s="52" t="s">
        <v>14502</v>
      </c>
    </row>
    <row r="125" spans="1:15" ht="14.4" x14ac:dyDescent="0.25">
      <c r="A125" s="51">
        <v>1396</v>
      </c>
      <c r="B125" s="52" t="s">
        <v>1253</v>
      </c>
      <c r="C125" s="52" t="s">
        <v>1254</v>
      </c>
      <c r="D125" s="51">
        <v>3500</v>
      </c>
      <c r="E125" s="52" t="s">
        <v>92</v>
      </c>
      <c r="F125" s="52" t="s">
        <v>1255</v>
      </c>
      <c r="G125" s="52" t="s">
        <v>7571</v>
      </c>
      <c r="H125" s="52" t="s">
        <v>8915</v>
      </c>
      <c r="I125" s="52" t="s">
        <v>14372</v>
      </c>
      <c r="J125" s="51">
        <v>120147</v>
      </c>
      <c r="K125" s="51">
        <v>123448</v>
      </c>
      <c r="L125" s="52" t="s">
        <v>841</v>
      </c>
      <c r="M125" s="51">
        <v>113951</v>
      </c>
      <c r="N125" s="51">
        <v>113951</v>
      </c>
      <c r="O125" s="52" t="s">
        <v>14503</v>
      </c>
    </row>
    <row r="126" spans="1:15" ht="14.4" x14ac:dyDescent="0.25">
      <c r="A126" s="51">
        <v>1404</v>
      </c>
      <c r="B126" s="52" t="s">
        <v>1256</v>
      </c>
      <c r="C126" s="52" t="s">
        <v>1257</v>
      </c>
      <c r="D126" s="51">
        <v>3500</v>
      </c>
      <c r="E126" s="52" t="s">
        <v>92</v>
      </c>
      <c r="F126" s="52" t="s">
        <v>1258</v>
      </c>
      <c r="G126" s="52" t="s">
        <v>7571</v>
      </c>
      <c r="H126" s="52" t="s">
        <v>8916</v>
      </c>
      <c r="I126" s="52" t="s">
        <v>14372</v>
      </c>
      <c r="J126" s="51">
        <v>120147</v>
      </c>
      <c r="K126" s="51">
        <v>123448</v>
      </c>
      <c r="L126" s="52" t="s">
        <v>841</v>
      </c>
      <c r="M126" s="51">
        <v>113951</v>
      </c>
      <c r="N126" s="51">
        <v>113951</v>
      </c>
      <c r="O126" s="52" t="s">
        <v>14504</v>
      </c>
    </row>
    <row r="127" spans="1:15" ht="14.4" x14ac:dyDescent="0.25">
      <c r="A127" s="51">
        <v>1412</v>
      </c>
      <c r="B127" s="52" t="s">
        <v>1259</v>
      </c>
      <c r="C127" s="52" t="s">
        <v>1260</v>
      </c>
      <c r="D127" s="51">
        <v>3520</v>
      </c>
      <c r="E127" s="52" t="s">
        <v>12</v>
      </c>
      <c r="F127" s="52" t="s">
        <v>1261</v>
      </c>
      <c r="G127" s="52" t="s">
        <v>7571</v>
      </c>
      <c r="H127" s="52" t="s">
        <v>8917</v>
      </c>
      <c r="I127" s="52" t="s">
        <v>14372</v>
      </c>
      <c r="J127" s="51">
        <v>120147</v>
      </c>
      <c r="K127" s="51">
        <v>123448</v>
      </c>
      <c r="L127" s="52" t="s">
        <v>841</v>
      </c>
      <c r="M127" s="51">
        <v>113951</v>
      </c>
      <c r="N127" s="51">
        <v>113951</v>
      </c>
      <c r="O127" s="52" t="s">
        <v>14505</v>
      </c>
    </row>
    <row r="128" spans="1:15" ht="14.4" x14ac:dyDescent="0.25">
      <c r="A128" s="51">
        <v>1421</v>
      </c>
      <c r="B128" s="52" t="s">
        <v>1262</v>
      </c>
      <c r="C128" s="52" t="s">
        <v>1263</v>
      </c>
      <c r="D128" s="51">
        <v>3530</v>
      </c>
      <c r="E128" s="52" t="s">
        <v>106</v>
      </c>
      <c r="F128" s="52" t="s">
        <v>1264</v>
      </c>
      <c r="G128" s="52" t="s">
        <v>7571</v>
      </c>
      <c r="H128" s="52" t="s">
        <v>8918</v>
      </c>
      <c r="I128" s="52" t="s">
        <v>14372</v>
      </c>
      <c r="J128" s="51">
        <v>120147</v>
      </c>
      <c r="K128" s="51">
        <v>123448</v>
      </c>
      <c r="L128" s="52" t="s">
        <v>841</v>
      </c>
      <c r="M128" s="51">
        <v>113951</v>
      </c>
      <c r="N128" s="51">
        <v>113951</v>
      </c>
      <c r="O128" s="52" t="s">
        <v>14506</v>
      </c>
    </row>
    <row r="129" spans="1:15" ht="14.4" x14ac:dyDescent="0.25">
      <c r="A129" s="51">
        <v>1438</v>
      </c>
      <c r="B129" s="52" t="s">
        <v>1265</v>
      </c>
      <c r="C129" s="52" t="s">
        <v>1266</v>
      </c>
      <c r="D129" s="51">
        <v>3530</v>
      </c>
      <c r="E129" s="52" t="s">
        <v>106</v>
      </c>
      <c r="F129" s="52" t="s">
        <v>1267</v>
      </c>
      <c r="G129" s="52" t="s">
        <v>7571</v>
      </c>
      <c r="H129" s="52" t="s">
        <v>13851</v>
      </c>
      <c r="I129" s="52" t="s">
        <v>14372</v>
      </c>
      <c r="J129" s="51">
        <v>139089</v>
      </c>
      <c r="K129" s="51">
        <v>1561</v>
      </c>
      <c r="L129" s="52" t="s">
        <v>878</v>
      </c>
      <c r="M129" s="51">
        <v>113936</v>
      </c>
      <c r="N129" s="51">
        <v>113936</v>
      </c>
      <c r="O129" s="52" t="s">
        <v>14507</v>
      </c>
    </row>
    <row r="130" spans="1:15" ht="14.4" x14ac:dyDescent="0.25">
      <c r="A130" s="51">
        <v>1446</v>
      </c>
      <c r="B130" s="52" t="s">
        <v>1268</v>
      </c>
      <c r="C130" s="52" t="s">
        <v>1269</v>
      </c>
      <c r="D130" s="51">
        <v>3550</v>
      </c>
      <c r="E130" s="52" t="s">
        <v>1270</v>
      </c>
      <c r="F130" s="52" t="s">
        <v>1271</v>
      </c>
      <c r="G130" s="52" t="s">
        <v>7571</v>
      </c>
      <c r="H130" s="52" t="s">
        <v>8919</v>
      </c>
      <c r="I130" s="52" t="s">
        <v>14372</v>
      </c>
      <c r="J130" s="51">
        <v>120147</v>
      </c>
      <c r="K130" s="51">
        <v>123448</v>
      </c>
      <c r="L130" s="52" t="s">
        <v>841</v>
      </c>
      <c r="M130" s="51">
        <v>113951</v>
      </c>
      <c r="N130" s="51">
        <v>113951</v>
      </c>
      <c r="O130" s="52" t="s">
        <v>14508</v>
      </c>
    </row>
    <row r="131" spans="1:15" ht="14.4" x14ac:dyDescent="0.25">
      <c r="A131" s="51">
        <v>1453</v>
      </c>
      <c r="B131" s="52" t="s">
        <v>1272</v>
      </c>
      <c r="C131" s="52" t="s">
        <v>1273</v>
      </c>
      <c r="D131" s="51">
        <v>3500</v>
      </c>
      <c r="E131" s="52" t="s">
        <v>92</v>
      </c>
      <c r="F131" s="52" t="s">
        <v>1274</v>
      </c>
      <c r="G131" s="52" t="s">
        <v>7571</v>
      </c>
      <c r="H131" s="52" t="s">
        <v>22011</v>
      </c>
      <c r="I131" s="52" t="s">
        <v>14372</v>
      </c>
      <c r="J131" s="51">
        <v>120147</v>
      </c>
      <c r="K131" s="51">
        <v>123448</v>
      </c>
      <c r="L131" s="52" t="s">
        <v>841</v>
      </c>
      <c r="M131" s="51">
        <v>113951</v>
      </c>
      <c r="N131" s="51">
        <v>113951</v>
      </c>
      <c r="O131" s="52" t="s">
        <v>14509</v>
      </c>
    </row>
    <row r="132" spans="1:15" ht="14.4" x14ac:dyDescent="0.25">
      <c r="A132" s="51">
        <v>1461</v>
      </c>
      <c r="B132" s="52" t="s">
        <v>1275</v>
      </c>
      <c r="C132" s="52" t="s">
        <v>1276</v>
      </c>
      <c r="D132" s="51">
        <v>3582</v>
      </c>
      <c r="E132" s="52" t="s">
        <v>1277</v>
      </c>
      <c r="F132" s="52" t="s">
        <v>1278</v>
      </c>
      <c r="G132" s="52" t="s">
        <v>7571</v>
      </c>
      <c r="H132" s="52" t="s">
        <v>8920</v>
      </c>
      <c r="I132" s="52" t="s">
        <v>14372</v>
      </c>
      <c r="J132" s="51">
        <v>118828</v>
      </c>
      <c r="K132" s="51">
        <v>1479</v>
      </c>
      <c r="L132" s="52" t="s">
        <v>1279</v>
      </c>
      <c r="M132" s="51">
        <v>113944</v>
      </c>
      <c r="N132" s="51">
        <v>113944</v>
      </c>
      <c r="O132" s="52" t="s">
        <v>14510</v>
      </c>
    </row>
    <row r="133" spans="1:15" ht="14.4" x14ac:dyDescent="0.25">
      <c r="A133" s="51">
        <v>1479</v>
      </c>
      <c r="B133" s="52" t="s">
        <v>1279</v>
      </c>
      <c r="C133" s="52" t="s">
        <v>1280</v>
      </c>
      <c r="D133" s="51">
        <v>3940</v>
      </c>
      <c r="E133" s="52" t="s">
        <v>1281</v>
      </c>
      <c r="F133" s="52" t="s">
        <v>1282</v>
      </c>
      <c r="G133" s="52" t="s">
        <v>7571</v>
      </c>
      <c r="H133" s="52" t="s">
        <v>14511</v>
      </c>
      <c r="I133" s="52" t="s">
        <v>14372</v>
      </c>
      <c r="J133" s="51">
        <v>118828</v>
      </c>
      <c r="K133" s="51">
        <v>1479</v>
      </c>
      <c r="L133" s="52" t="s">
        <v>1279</v>
      </c>
      <c r="M133" s="51">
        <v>113944</v>
      </c>
      <c r="N133" s="51">
        <v>113944</v>
      </c>
      <c r="O133" s="52" t="s">
        <v>14512</v>
      </c>
    </row>
    <row r="134" spans="1:15" ht="14.4" x14ac:dyDescent="0.25">
      <c r="A134" s="51">
        <v>1487</v>
      </c>
      <c r="B134" s="52" t="s">
        <v>610</v>
      </c>
      <c r="C134" s="52" t="s">
        <v>1283</v>
      </c>
      <c r="D134" s="51">
        <v>3990</v>
      </c>
      <c r="E134" s="52" t="s">
        <v>82</v>
      </c>
      <c r="F134" s="52" t="s">
        <v>83</v>
      </c>
      <c r="G134" s="52" t="s">
        <v>7571</v>
      </c>
      <c r="H134" s="52" t="s">
        <v>22012</v>
      </c>
      <c r="I134" s="52" t="s">
        <v>14372</v>
      </c>
      <c r="J134" s="51">
        <v>118828</v>
      </c>
      <c r="K134" s="51">
        <v>1479</v>
      </c>
      <c r="L134" s="52" t="s">
        <v>1279</v>
      </c>
      <c r="M134" s="51">
        <v>113944</v>
      </c>
      <c r="N134" s="51">
        <v>113944</v>
      </c>
      <c r="O134" s="52" t="s">
        <v>14513</v>
      </c>
    </row>
    <row r="135" spans="1:15" ht="14.4" x14ac:dyDescent="0.25">
      <c r="A135" s="51">
        <v>1495</v>
      </c>
      <c r="B135" s="52" t="s">
        <v>13852</v>
      </c>
      <c r="C135" s="52" t="s">
        <v>1284</v>
      </c>
      <c r="D135" s="51">
        <v>3670</v>
      </c>
      <c r="E135" s="52" t="s">
        <v>817</v>
      </c>
      <c r="F135" s="52" t="s">
        <v>1285</v>
      </c>
      <c r="G135" s="52" t="s">
        <v>7571</v>
      </c>
      <c r="H135" s="52" t="s">
        <v>8921</v>
      </c>
      <c r="I135" s="52" t="s">
        <v>14372</v>
      </c>
      <c r="J135" s="51">
        <v>139089</v>
      </c>
      <c r="K135" s="51">
        <v>1561</v>
      </c>
      <c r="L135" s="52" t="s">
        <v>878</v>
      </c>
      <c r="M135" s="51">
        <v>113936</v>
      </c>
      <c r="N135" s="51">
        <v>113936</v>
      </c>
      <c r="O135" s="52" t="s">
        <v>14514</v>
      </c>
    </row>
    <row r="136" spans="1:15" ht="14.4" x14ac:dyDescent="0.25">
      <c r="A136" s="51">
        <v>1503</v>
      </c>
      <c r="B136" s="52" t="s">
        <v>1286</v>
      </c>
      <c r="C136" s="52" t="s">
        <v>1287</v>
      </c>
      <c r="D136" s="51">
        <v>3900</v>
      </c>
      <c r="E136" s="52" t="s">
        <v>840</v>
      </c>
      <c r="F136" s="52" t="s">
        <v>1288</v>
      </c>
      <c r="G136" s="52" t="s">
        <v>7571</v>
      </c>
      <c r="H136" s="52" t="s">
        <v>8922</v>
      </c>
      <c r="I136" s="52" t="s">
        <v>14372</v>
      </c>
      <c r="J136" s="51">
        <v>118828</v>
      </c>
      <c r="K136" s="51">
        <v>1479</v>
      </c>
      <c r="L136" s="52" t="s">
        <v>1279</v>
      </c>
      <c r="M136" s="51">
        <v>113944</v>
      </c>
      <c r="N136" s="51">
        <v>113944</v>
      </c>
      <c r="O136" s="52" t="s">
        <v>14512</v>
      </c>
    </row>
    <row r="137" spans="1:15" ht="14.4" x14ac:dyDescent="0.25">
      <c r="A137" s="51">
        <v>1511</v>
      </c>
      <c r="B137" s="52" t="s">
        <v>14515</v>
      </c>
      <c r="C137" s="52" t="s">
        <v>1289</v>
      </c>
      <c r="D137" s="51">
        <v>3930</v>
      </c>
      <c r="E137" s="52" t="s">
        <v>70</v>
      </c>
      <c r="F137" s="52" t="s">
        <v>1290</v>
      </c>
      <c r="G137" s="52" t="s">
        <v>7571</v>
      </c>
      <c r="H137" s="52" t="s">
        <v>14516</v>
      </c>
      <c r="I137" s="52" t="s">
        <v>14372</v>
      </c>
      <c r="J137" s="51">
        <v>118828</v>
      </c>
      <c r="K137" s="51">
        <v>1479</v>
      </c>
      <c r="L137" s="52" t="s">
        <v>1279</v>
      </c>
      <c r="M137" s="51">
        <v>113944</v>
      </c>
      <c r="N137" s="51">
        <v>113944</v>
      </c>
      <c r="O137" s="52" t="s">
        <v>14517</v>
      </c>
    </row>
    <row r="138" spans="1:15" ht="14.4" x14ac:dyDescent="0.25">
      <c r="A138" s="51">
        <v>1529</v>
      </c>
      <c r="B138" s="52" t="s">
        <v>1291</v>
      </c>
      <c r="C138" s="52" t="s">
        <v>1292</v>
      </c>
      <c r="D138" s="51">
        <v>3950</v>
      </c>
      <c r="E138" s="52" t="s">
        <v>108</v>
      </c>
      <c r="F138" s="52" t="s">
        <v>1293</v>
      </c>
      <c r="G138" s="52" t="s">
        <v>7571</v>
      </c>
      <c r="H138" s="52" t="s">
        <v>14518</v>
      </c>
      <c r="I138" s="52" t="s">
        <v>14372</v>
      </c>
      <c r="J138" s="51">
        <v>118828</v>
      </c>
      <c r="K138" s="51">
        <v>1479</v>
      </c>
      <c r="L138" s="52" t="s">
        <v>1279</v>
      </c>
      <c r="M138" s="51">
        <v>113944</v>
      </c>
      <c r="N138" s="51">
        <v>113944</v>
      </c>
      <c r="O138" s="52" t="s">
        <v>14519</v>
      </c>
    </row>
    <row r="139" spans="1:15" ht="14.4" x14ac:dyDescent="0.25">
      <c r="A139" s="51">
        <v>1537</v>
      </c>
      <c r="B139" s="52" t="s">
        <v>1294</v>
      </c>
      <c r="C139" s="52" t="s">
        <v>1295</v>
      </c>
      <c r="D139" s="51">
        <v>3600</v>
      </c>
      <c r="E139" s="52" t="s">
        <v>96</v>
      </c>
      <c r="F139" s="52" t="s">
        <v>1296</v>
      </c>
      <c r="G139" s="52" t="s">
        <v>7571</v>
      </c>
      <c r="H139" s="52" t="s">
        <v>14520</v>
      </c>
      <c r="I139" s="52" t="s">
        <v>14372</v>
      </c>
      <c r="J139" s="51">
        <v>139089</v>
      </c>
      <c r="K139" s="51">
        <v>1561</v>
      </c>
      <c r="L139" s="52" t="s">
        <v>878</v>
      </c>
      <c r="M139" s="51">
        <v>113936</v>
      </c>
      <c r="N139" s="51">
        <v>113936</v>
      </c>
      <c r="O139" s="52" t="s">
        <v>14521</v>
      </c>
    </row>
    <row r="140" spans="1:15" ht="14.4" x14ac:dyDescent="0.25">
      <c r="A140" s="51">
        <v>1545</v>
      </c>
      <c r="B140" s="52" t="s">
        <v>1297</v>
      </c>
      <c r="C140" s="52" t="s">
        <v>1298</v>
      </c>
      <c r="D140" s="51">
        <v>3600</v>
      </c>
      <c r="E140" s="52" t="s">
        <v>96</v>
      </c>
      <c r="F140" s="52" t="s">
        <v>1299</v>
      </c>
      <c r="G140" s="52" t="s">
        <v>7571</v>
      </c>
      <c r="H140" s="52" t="s">
        <v>8923</v>
      </c>
      <c r="I140" s="52" t="s">
        <v>14372</v>
      </c>
      <c r="J140" s="51">
        <v>139089</v>
      </c>
      <c r="K140" s="51">
        <v>1561</v>
      </c>
      <c r="L140" s="52" t="s">
        <v>878</v>
      </c>
      <c r="M140" s="51">
        <v>113936</v>
      </c>
      <c r="N140" s="51">
        <v>113936</v>
      </c>
      <c r="O140" s="52" t="s">
        <v>14522</v>
      </c>
    </row>
    <row r="141" spans="1:15" ht="14.4" x14ac:dyDescent="0.25">
      <c r="A141" s="51">
        <v>1552</v>
      </c>
      <c r="B141" s="52" t="s">
        <v>1300</v>
      </c>
      <c r="C141" s="52" t="s">
        <v>1301</v>
      </c>
      <c r="D141" s="51">
        <v>3600</v>
      </c>
      <c r="E141" s="52" t="s">
        <v>96</v>
      </c>
      <c r="F141" s="52" t="s">
        <v>1302</v>
      </c>
      <c r="G141" s="52" t="s">
        <v>7571</v>
      </c>
      <c r="H141" s="52" t="s">
        <v>13853</v>
      </c>
      <c r="I141" s="52" t="s">
        <v>14372</v>
      </c>
      <c r="J141" s="51">
        <v>139089</v>
      </c>
      <c r="K141" s="51">
        <v>1561</v>
      </c>
      <c r="L141" s="52" t="s">
        <v>878</v>
      </c>
      <c r="M141" s="51">
        <v>113936</v>
      </c>
      <c r="N141" s="51">
        <v>113936</v>
      </c>
      <c r="O141" s="52" t="s">
        <v>14523</v>
      </c>
    </row>
    <row r="142" spans="1:15" ht="14.4" x14ac:dyDescent="0.25">
      <c r="A142" s="51">
        <v>1561</v>
      </c>
      <c r="B142" s="52" t="s">
        <v>878</v>
      </c>
      <c r="C142" s="52" t="s">
        <v>1303</v>
      </c>
      <c r="D142" s="51">
        <v>3600</v>
      </c>
      <c r="E142" s="52" t="s">
        <v>96</v>
      </c>
      <c r="F142" s="52" t="s">
        <v>30</v>
      </c>
      <c r="G142" s="52" t="s">
        <v>7571</v>
      </c>
      <c r="H142" s="52" t="s">
        <v>14524</v>
      </c>
      <c r="I142" s="52" t="s">
        <v>14372</v>
      </c>
      <c r="J142" s="51">
        <v>139089</v>
      </c>
      <c r="K142" s="51">
        <v>1561</v>
      </c>
      <c r="L142" s="52" t="s">
        <v>878</v>
      </c>
      <c r="M142" s="51">
        <v>113936</v>
      </c>
      <c r="N142" s="51">
        <v>113936</v>
      </c>
      <c r="O142" s="52" t="s">
        <v>14525</v>
      </c>
    </row>
    <row r="143" spans="1:15" ht="14.4" x14ac:dyDescent="0.25">
      <c r="A143" s="51">
        <v>1578</v>
      </c>
      <c r="B143" s="52" t="s">
        <v>1304</v>
      </c>
      <c r="C143" s="52" t="s">
        <v>1305</v>
      </c>
      <c r="D143" s="51">
        <v>3600</v>
      </c>
      <c r="E143" s="52" t="s">
        <v>96</v>
      </c>
      <c r="F143" s="52" t="s">
        <v>1306</v>
      </c>
      <c r="G143" s="52" t="s">
        <v>7571</v>
      </c>
      <c r="H143" s="52" t="s">
        <v>14526</v>
      </c>
      <c r="I143" s="52" t="s">
        <v>14372</v>
      </c>
      <c r="J143" s="51">
        <v>139089</v>
      </c>
      <c r="K143" s="51">
        <v>1561</v>
      </c>
      <c r="L143" s="52" t="s">
        <v>878</v>
      </c>
      <c r="M143" s="51">
        <v>113936</v>
      </c>
      <c r="N143" s="51">
        <v>113936</v>
      </c>
      <c r="O143" s="52" t="s">
        <v>14527</v>
      </c>
    </row>
    <row r="144" spans="1:15" ht="14.4" x14ac:dyDescent="0.25">
      <c r="A144" s="51">
        <v>1602</v>
      </c>
      <c r="B144" s="52" t="s">
        <v>820</v>
      </c>
      <c r="C144" s="52" t="s">
        <v>1307</v>
      </c>
      <c r="D144" s="51">
        <v>3630</v>
      </c>
      <c r="E144" s="52" t="s">
        <v>98</v>
      </c>
      <c r="F144" s="52" t="s">
        <v>721</v>
      </c>
      <c r="G144" s="52" t="s">
        <v>7571</v>
      </c>
      <c r="H144" s="52" t="s">
        <v>22013</v>
      </c>
      <c r="I144" s="52" t="s">
        <v>14372</v>
      </c>
      <c r="J144" s="51">
        <v>139089</v>
      </c>
      <c r="K144" s="51">
        <v>1561</v>
      </c>
      <c r="L144" s="52" t="s">
        <v>878</v>
      </c>
      <c r="M144" s="51">
        <v>113936</v>
      </c>
      <c r="N144" s="51">
        <v>113936</v>
      </c>
      <c r="O144" s="52" t="s">
        <v>14528</v>
      </c>
    </row>
    <row r="145" spans="1:15" ht="14.4" x14ac:dyDescent="0.25">
      <c r="A145" s="51">
        <v>1611</v>
      </c>
      <c r="B145" s="52" t="s">
        <v>1057</v>
      </c>
      <c r="C145" s="52" t="s">
        <v>1308</v>
      </c>
      <c r="D145" s="51">
        <v>3630</v>
      </c>
      <c r="E145" s="52" t="s">
        <v>78</v>
      </c>
      <c r="F145" s="52" t="s">
        <v>1309</v>
      </c>
      <c r="G145" s="52" t="s">
        <v>7571</v>
      </c>
      <c r="H145" s="52" t="s">
        <v>13854</v>
      </c>
      <c r="I145" s="52" t="s">
        <v>14372</v>
      </c>
      <c r="J145" s="51">
        <v>139089</v>
      </c>
      <c r="K145" s="51">
        <v>1561</v>
      </c>
      <c r="L145" s="52" t="s">
        <v>878</v>
      </c>
      <c r="M145" s="51">
        <v>113936</v>
      </c>
      <c r="N145" s="51">
        <v>113936</v>
      </c>
      <c r="O145" s="52" t="s">
        <v>14529</v>
      </c>
    </row>
    <row r="146" spans="1:15" ht="14.4" x14ac:dyDescent="0.25">
      <c r="A146" s="51">
        <v>1628</v>
      </c>
      <c r="B146" s="52" t="s">
        <v>1310</v>
      </c>
      <c r="C146" s="52" t="s">
        <v>1311</v>
      </c>
      <c r="D146" s="51">
        <v>3630</v>
      </c>
      <c r="E146" s="52" t="s">
        <v>98</v>
      </c>
      <c r="F146" s="52" t="s">
        <v>1312</v>
      </c>
      <c r="G146" s="52" t="s">
        <v>7571</v>
      </c>
      <c r="H146" s="52" t="s">
        <v>14530</v>
      </c>
      <c r="I146" s="52" t="s">
        <v>14372</v>
      </c>
      <c r="J146" s="51">
        <v>139089</v>
      </c>
      <c r="K146" s="51">
        <v>1561</v>
      </c>
      <c r="L146" s="52" t="s">
        <v>878</v>
      </c>
      <c r="M146" s="51">
        <v>113936</v>
      </c>
      <c r="N146" s="51">
        <v>113936</v>
      </c>
      <c r="O146" s="52" t="s">
        <v>14531</v>
      </c>
    </row>
    <row r="147" spans="1:15" ht="14.4" x14ac:dyDescent="0.25">
      <c r="A147" s="51">
        <v>1636</v>
      </c>
      <c r="B147" s="52" t="s">
        <v>14532</v>
      </c>
      <c r="C147" s="52" t="s">
        <v>1313</v>
      </c>
      <c r="D147" s="51">
        <v>3650</v>
      </c>
      <c r="E147" s="52" t="s">
        <v>10</v>
      </c>
      <c r="F147" s="52" t="s">
        <v>1314</v>
      </c>
      <c r="G147" s="52" t="s">
        <v>7571</v>
      </c>
      <c r="H147" s="52" t="s">
        <v>14533</v>
      </c>
      <c r="I147" s="52" t="s">
        <v>14372</v>
      </c>
      <c r="J147" s="51">
        <v>139089</v>
      </c>
      <c r="K147" s="51">
        <v>1561</v>
      </c>
      <c r="L147" s="52" t="s">
        <v>878</v>
      </c>
      <c r="M147" s="51">
        <v>113936</v>
      </c>
      <c r="N147" s="51">
        <v>113936</v>
      </c>
      <c r="O147" s="52" t="s">
        <v>22014</v>
      </c>
    </row>
    <row r="148" spans="1:15" ht="14.4" x14ac:dyDescent="0.25">
      <c r="A148" s="51">
        <v>1644</v>
      </c>
      <c r="B148" s="52" t="s">
        <v>1315</v>
      </c>
      <c r="C148" s="52" t="s">
        <v>1316</v>
      </c>
      <c r="D148" s="51">
        <v>3660</v>
      </c>
      <c r="E148" s="52" t="s">
        <v>817</v>
      </c>
      <c r="F148" s="52" t="s">
        <v>1317</v>
      </c>
      <c r="G148" s="52" t="s">
        <v>7571</v>
      </c>
      <c r="H148" s="52" t="s">
        <v>22015</v>
      </c>
      <c r="I148" s="52" t="s">
        <v>14372</v>
      </c>
      <c r="J148" s="51">
        <v>139089</v>
      </c>
      <c r="K148" s="51">
        <v>1561</v>
      </c>
      <c r="L148" s="52" t="s">
        <v>878</v>
      </c>
      <c r="M148" s="51">
        <v>113936</v>
      </c>
      <c r="N148" s="51">
        <v>113936</v>
      </c>
      <c r="O148" s="52" t="s">
        <v>14534</v>
      </c>
    </row>
    <row r="149" spans="1:15" ht="14.4" x14ac:dyDescent="0.25">
      <c r="A149" s="51">
        <v>1651</v>
      </c>
      <c r="B149" s="52" t="s">
        <v>818</v>
      </c>
      <c r="C149" s="52" t="s">
        <v>1318</v>
      </c>
      <c r="D149" s="51">
        <v>3665</v>
      </c>
      <c r="E149" s="52" t="s">
        <v>612</v>
      </c>
      <c r="F149" s="52" t="s">
        <v>613</v>
      </c>
      <c r="G149" s="52" t="s">
        <v>7571</v>
      </c>
      <c r="H149" s="52" t="s">
        <v>22016</v>
      </c>
      <c r="I149" s="52" t="s">
        <v>14372</v>
      </c>
      <c r="J149" s="51">
        <v>139089</v>
      </c>
      <c r="K149" s="51">
        <v>1561</v>
      </c>
      <c r="L149" s="52" t="s">
        <v>878</v>
      </c>
      <c r="M149" s="51">
        <v>113936</v>
      </c>
      <c r="N149" s="51">
        <v>113936</v>
      </c>
      <c r="O149" s="52" t="s">
        <v>14535</v>
      </c>
    </row>
    <row r="150" spans="1:15" ht="14.4" x14ac:dyDescent="0.25">
      <c r="A150" s="51">
        <v>1669</v>
      </c>
      <c r="B150" s="52" t="s">
        <v>1319</v>
      </c>
      <c r="C150" s="52" t="s">
        <v>1320</v>
      </c>
      <c r="D150" s="51">
        <v>3680</v>
      </c>
      <c r="E150" s="52" t="s">
        <v>97</v>
      </c>
      <c r="F150" s="52" t="s">
        <v>1321</v>
      </c>
      <c r="G150" s="52" t="s">
        <v>7571</v>
      </c>
      <c r="H150" s="52" t="s">
        <v>22017</v>
      </c>
      <c r="I150" s="52" t="s">
        <v>14372</v>
      </c>
      <c r="J150" s="51">
        <v>139089</v>
      </c>
      <c r="K150" s="51">
        <v>1561</v>
      </c>
      <c r="L150" s="52" t="s">
        <v>878</v>
      </c>
      <c r="M150" s="51">
        <v>113936</v>
      </c>
      <c r="N150" s="51">
        <v>113936</v>
      </c>
      <c r="O150" s="52" t="s">
        <v>14536</v>
      </c>
    </row>
    <row r="151" spans="1:15" ht="14.4" x14ac:dyDescent="0.25">
      <c r="A151" s="51">
        <v>1677</v>
      </c>
      <c r="B151" s="52" t="s">
        <v>819</v>
      </c>
      <c r="C151" s="52" t="s">
        <v>1322</v>
      </c>
      <c r="D151" s="51">
        <v>3680</v>
      </c>
      <c r="E151" s="52" t="s">
        <v>97</v>
      </c>
      <c r="F151" s="52" t="s">
        <v>660</v>
      </c>
      <c r="G151" s="52" t="s">
        <v>7571</v>
      </c>
      <c r="H151" s="52" t="s">
        <v>22018</v>
      </c>
      <c r="I151" s="52" t="s">
        <v>14372</v>
      </c>
      <c r="J151" s="51">
        <v>139089</v>
      </c>
      <c r="K151" s="51">
        <v>1561</v>
      </c>
      <c r="L151" s="52" t="s">
        <v>878</v>
      </c>
      <c r="M151" s="51">
        <v>113936</v>
      </c>
      <c r="N151" s="51">
        <v>113936</v>
      </c>
      <c r="O151" s="52" t="s">
        <v>14537</v>
      </c>
    </row>
    <row r="152" spans="1:15" ht="14.4" x14ac:dyDescent="0.25">
      <c r="A152" s="51">
        <v>1685</v>
      </c>
      <c r="B152" s="52" t="s">
        <v>1323</v>
      </c>
      <c r="C152" s="52" t="s">
        <v>1324</v>
      </c>
      <c r="D152" s="51">
        <v>3960</v>
      </c>
      <c r="E152" s="52" t="s">
        <v>614</v>
      </c>
      <c r="F152" s="52" t="s">
        <v>1325</v>
      </c>
      <c r="G152" s="52" t="s">
        <v>7571</v>
      </c>
      <c r="H152" s="52" t="s">
        <v>22019</v>
      </c>
      <c r="I152" s="52" t="s">
        <v>14372</v>
      </c>
      <c r="J152" s="51">
        <v>139089</v>
      </c>
      <c r="K152" s="51">
        <v>1561</v>
      </c>
      <c r="L152" s="52" t="s">
        <v>878</v>
      </c>
      <c r="M152" s="51">
        <v>113936</v>
      </c>
      <c r="N152" s="51">
        <v>113936</v>
      </c>
      <c r="O152" s="52" t="s">
        <v>14538</v>
      </c>
    </row>
    <row r="153" spans="1:15" ht="14.4" x14ac:dyDescent="0.25">
      <c r="A153" s="51">
        <v>1693</v>
      </c>
      <c r="B153" s="52" t="s">
        <v>1326</v>
      </c>
      <c r="C153" s="52" t="s">
        <v>1327</v>
      </c>
      <c r="D153" s="51">
        <v>3700</v>
      </c>
      <c r="E153" s="52" t="s">
        <v>105</v>
      </c>
      <c r="F153" s="52" t="s">
        <v>1328</v>
      </c>
      <c r="G153" s="52" t="s">
        <v>7571</v>
      </c>
      <c r="H153" s="52" t="s">
        <v>8924</v>
      </c>
      <c r="I153" s="52" t="s">
        <v>14372</v>
      </c>
      <c r="J153" s="51">
        <v>138941</v>
      </c>
      <c r="K153" s="51">
        <v>118463</v>
      </c>
      <c r="L153" s="52" t="s">
        <v>89</v>
      </c>
      <c r="M153" s="51">
        <v>113928</v>
      </c>
      <c r="N153" s="51">
        <v>113928</v>
      </c>
      <c r="O153" s="52" t="s">
        <v>14539</v>
      </c>
    </row>
    <row r="154" spans="1:15" ht="14.4" x14ac:dyDescent="0.25">
      <c r="A154" s="51">
        <v>1701</v>
      </c>
      <c r="B154" s="52" t="s">
        <v>1329</v>
      </c>
      <c r="C154" s="52" t="s">
        <v>1330</v>
      </c>
      <c r="D154" s="51">
        <v>3700</v>
      </c>
      <c r="E154" s="52" t="s">
        <v>105</v>
      </c>
      <c r="F154" s="52" t="s">
        <v>1331</v>
      </c>
      <c r="G154" s="52" t="s">
        <v>7571</v>
      </c>
      <c r="H154" s="52" t="s">
        <v>8925</v>
      </c>
      <c r="I154" s="52" t="s">
        <v>14372</v>
      </c>
      <c r="J154" s="51">
        <v>138941</v>
      </c>
      <c r="K154" s="51">
        <v>118463</v>
      </c>
      <c r="L154" s="52" t="s">
        <v>89</v>
      </c>
      <c r="M154" s="51">
        <v>113928</v>
      </c>
      <c r="N154" s="51">
        <v>113928</v>
      </c>
      <c r="O154" s="52" t="s">
        <v>14540</v>
      </c>
    </row>
    <row r="155" spans="1:15" ht="14.4" x14ac:dyDescent="0.25">
      <c r="A155" s="51">
        <v>1719</v>
      </c>
      <c r="B155" s="52" t="s">
        <v>1332</v>
      </c>
      <c r="C155" s="52" t="s">
        <v>1333</v>
      </c>
      <c r="D155" s="51">
        <v>3700</v>
      </c>
      <c r="E155" s="52" t="s">
        <v>105</v>
      </c>
      <c r="F155" s="52" t="s">
        <v>1334</v>
      </c>
      <c r="G155" s="52" t="s">
        <v>7571</v>
      </c>
      <c r="H155" s="52" t="s">
        <v>8926</v>
      </c>
      <c r="I155" s="52" t="s">
        <v>14372</v>
      </c>
      <c r="J155" s="51">
        <v>138941</v>
      </c>
      <c r="K155" s="51">
        <v>118463</v>
      </c>
      <c r="L155" s="52" t="s">
        <v>89</v>
      </c>
      <c r="M155" s="51">
        <v>113928</v>
      </c>
      <c r="N155" s="51">
        <v>113928</v>
      </c>
      <c r="O155" s="52" t="s">
        <v>14541</v>
      </c>
    </row>
    <row r="156" spans="1:15" ht="14.4" x14ac:dyDescent="0.25">
      <c r="A156" s="51">
        <v>1727</v>
      </c>
      <c r="B156" s="52" t="s">
        <v>1335</v>
      </c>
      <c r="C156" s="52" t="s">
        <v>1336</v>
      </c>
      <c r="D156" s="51">
        <v>3740</v>
      </c>
      <c r="E156" s="52" t="s">
        <v>87</v>
      </c>
      <c r="F156" s="52" t="s">
        <v>1337</v>
      </c>
      <c r="G156" s="52" t="s">
        <v>7571</v>
      </c>
      <c r="H156" s="52" t="s">
        <v>13855</v>
      </c>
      <c r="I156" s="52" t="s">
        <v>14372</v>
      </c>
      <c r="J156" s="51">
        <v>138941</v>
      </c>
      <c r="K156" s="51">
        <v>118463</v>
      </c>
      <c r="L156" s="52" t="s">
        <v>89</v>
      </c>
      <c r="M156" s="51">
        <v>113928</v>
      </c>
      <c r="N156" s="51">
        <v>113928</v>
      </c>
      <c r="O156" s="52" t="s">
        <v>14542</v>
      </c>
    </row>
    <row r="157" spans="1:15" ht="14.4" x14ac:dyDescent="0.25">
      <c r="A157" s="51">
        <v>1751</v>
      </c>
      <c r="B157" s="52" t="s">
        <v>1338</v>
      </c>
      <c r="C157" s="52" t="s">
        <v>1339</v>
      </c>
      <c r="D157" s="51">
        <v>3800</v>
      </c>
      <c r="E157" s="52" t="s">
        <v>241</v>
      </c>
      <c r="F157" s="52" t="s">
        <v>1340</v>
      </c>
      <c r="G157" s="52" t="s">
        <v>7571</v>
      </c>
      <c r="H157" s="52" t="s">
        <v>8927</v>
      </c>
      <c r="I157" s="52" t="s">
        <v>14372</v>
      </c>
      <c r="J157" s="51">
        <v>138966</v>
      </c>
      <c r="K157" s="51">
        <v>125625</v>
      </c>
      <c r="L157" s="52" t="s">
        <v>7055</v>
      </c>
      <c r="M157" s="51">
        <v>113928</v>
      </c>
      <c r="N157" s="51">
        <v>113928</v>
      </c>
      <c r="O157" s="52" t="s">
        <v>14543</v>
      </c>
    </row>
    <row r="158" spans="1:15" ht="14.4" x14ac:dyDescent="0.25">
      <c r="A158" s="51">
        <v>1768</v>
      </c>
      <c r="B158" s="52" t="s">
        <v>1341</v>
      </c>
      <c r="C158" s="52" t="s">
        <v>1342</v>
      </c>
      <c r="D158" s="51">
        <v>3800</v>
      </c>
      <c r="E158" s="52" t="s">
        <v>241</v>
      </c>
      <c r="F158" s="52" t="s">
        <v>1343</v>
      </c>
      <c r="G158" s="52" t="s">
        <v>7571</v>
      </c>
      <c r="H158" s="52" t="s">
        <v>13856</v>
      </c>
      <c r="I158" s="52" t="s">
        <v>14372</v>
      </c>
      <c r="J158" s="51">
        <v>138966</v>
      </c>
      <c r="K158" s="51">
        <v>125625</v>
      </c>
      <c r="L158" s="52" t="s">
        <v>7055</v>
      </c>
      <c r="M158" s="51">
        <v>113928</v>
      </c>
      <c r="N158" s="51">
        <v>113928</v>
      </c>
      <c r="O158" s="52" t="s">
        <v>14544</v>
      </c>
    </row>
    <row r="159" spans="1:15" ht="14.4" x14ac:dyDescent="0.25">
      <c r="A159" s="51">
        <v>1792</v>
      </c>
      <c r="B159" s="52" t="s">
        <v>1344</v>
      </c>
      <c r="C159" s="52" t="s">
        <v>1345</v>
      </c>
      <c r="D159" s="51">
        <v>3830</v>
      </c>
      <c r="E159" s="52" t="s">
        <v>1346</v>
      </c>
      <c r="F159" s="52" t="s">
        <v>1347</v>
      </c>
      <c r="G159" s="52" t="s">
        <v>7571</v>
      </c>
      <c r="H159" s="52" t="s">
        <v>8928</v>
      </c>
      <c r="I159" s="52" t="s">
        <v>14372</v>
      </c>
      <c r="J159" s="51">
        <v>120147</v>
      </c>
      <c r="K159" s="51">
        <v>123448</v>
      </c>
      <c r="L159" s="52" t="s">
        <v>841</v>
      </c>
      <c r="M159" s="51">
        <v>113951</v>
      </c>
      <c r="N159" s="51">
        <v>113951</v>
      </c>
      <c r="O159" s="52" t="s">
        <v>14545</v>
      </c>
    </row>
    <row r="160" spans="1:15" ht="14.4" x14ac:dyDescent="0.25">
      <c r="A160" s="51">
        <v>1818</v>
      </c>
      <c r="B160" s="52" t="s">
        <v>1348</v>
      </c>
      <c r="C160" s="52" t="s">
        <v>1349</v>
      </c>
      <c r="D160" s="51">
        <v>3870</v>
      </c>
      <c r="E160" s="52" t="s">
        <v>1350</v>
      </c>
      <c r="F160" s="52" t="s">
        <v>1351</v>
      </c>
      <c r="G160" s="52" t="s">
        <v>7571</v>
      </c>
      <c r="H160" s="52" t="s">
        <v>14546</v>
      </c>
      <c r="I160" s="52" t="s">
        <v>14372</v>
      </c>
      <c r="J160" s="51">
        <v>138941</v>
      </c>
      <c r="K160" s="51">
        <v>118463</v>
      </c>
      <c r="L160" s="52" t="s">
        <v>89</v>
      </c>
      <c r="M160" s="51">
        <v>113928</v>
      </c>
      <c r="N160" s="51">
        <v>113928</v>
      </c>
      <c r="O160" s="52" t="s">
        <v>14547</v>
      </c>
    </row>
    <row r="161" spans="1:15" ht="14.4" x14ac:dyDescent="0.25">
      <c r="A161" s="51">
        <v>1842</v>
      </c>
      <c r="B161" s="52" t="s">
        <v>1352</v>
      </c>
      <c r="C161" s="52" t="s">
        <v>1353</v>
      </c>
      <c r="D161" s="51">
        <v>3540</v>
      </c>
      <c r="E161" s="52" t="s">
        <v>1354</v>
      </c>
      <c r="F161" s="52" t="s">
        <v>1355</v>
      </c>
      <c r="G161" s="52" t="s">
        <v>7571</v>
      </c>
      <c r="H161" s="52" t="s">
        <v>8929</v>
      </c>
      <c r="I161" s="52" t="s">
        <v>14372</v>
      </c>
      <c r="J161" s="51">
        <v>120147</v>
      </c>
      <c r="K161" s="51">
        <v>123448</v>
      </c>
      <c r="L161" s="52" t="s">
        <v>841</v>
      </c>
      <c r="M161" s="51">
        <v>113951</v>
      </c>
      <c r="N161" s="51">
        <v>113951</v>
      </c>
      <c r="O161" s="52" t="s">
        <v>14548</v>
      </c>
    </row>
    <row r="162" spans="1:15" ht="14.4" x14ac:dyDescent="0.25">
      <c r="A162" s="51">
        <v>1867</v>
      </c>
      <c r="B162" s="52" t="s">
        <v>1356</v>
      </c>
      <c r="C162" s="52" t="s">
        <v>1357</v>
      </c>
      <c r="D162" s="51">
        <v>3583</v>
      </c>
      <c r="E162" s="52" t="s">
        <v>1358</v>
      </c>
      <c r="F162" s="52" t="s">
        <v>1359</v>
      </c>
      <c r="G162" s="52" t="s">
        <v>7571</v>
      </c>
      <c r="H162" s="52" t="s">
        <v>8930</v>
      </c>
      <c r="I162" s="52" t="s">
        <v>14372</v>
      </c>
      <c r="J162" s="51">
        <v>122176</v>
      </c>
      <c r="K162" s="51">
        <v>1305</v>
      </c>
      <c r="L162" s="52" t="s">
        <v>875</v>
      </c>
      <c r="M162" s="51">
        <v>113911</v>
      </c>
      <c r="N162" s="51">
        <v>113911</v>
      </c>
      <c r="O162" s="52" t="s">
        <v>14549</v>
      </c>
    </row>
    <row r="163" spans="1:15" ht="14.4" x14ac:dyDescent="0.25">
      <c r="A163" s="51">
        <v>1875</v>
      </c>
      <c r="B163" s="52" t="s">
        <v>1360</v>
      </c>
      <c r="C163" s="52" t="s">
        <v>1361</v>
      </c>
      <c r="D163" s="51">
        <v>3945</v>
      </c>
      <c r="E163" s="52" t="s">
        <v>1362</v>
      </c>
      <c r="F163" s="52" t="s">
        <v>1363</v>
      </c>
      <c r="G163" s="52" t="s">
        <v>7571</v>
      </c>
      <c r="H163" s="52" t="s">
        <v>8931</v>
      </c>
      <c r="I163" s="52" t="s">
        <v>14372</v>
      </c>
      <c r="J163" s="51">
        <v>122176</v>
      </c>
      <c r="K163" s="51">
        <v>1305</v>
      </c>
      <c r="L163" s="52" t="s">
        <v>875</v>
      </c>
      <c r="M163" s="51">
        <v>113911</v>
      </c>
      <c r="N163" s="51">
        <v>113911</v>
      </c>
      <c r="O163" s="52" t="s">
        <v>14550</v>
      </c>
    </row>
    <row r="164" spans="1:15" ht="14.4" x14ac:dyDescent="0.25">
      <c r="A164" s="51">
        <v>1883</v>
      </c>
      <c r="B164" s="52" t="s">
        <v>13857</v>
      </c>
      <c r="C164" s="52" t="s">
        <v>1364</v>
      </c>
      <c r="D164" s="51">
        <v>3970</v>
      </c>
      <c r="E164" s="52" t="s">
        <v>657</v>
      </c>
      <c r="F164" s="52" t="s">
        <v>8932</v>
      </c>
      <c r="G164" s="52" t="s">
        <v>7571</v>
      </c>
      <c r="H164" s="52" t="s">
        <v>8933</v>
      </c>
      <c r="I164" s="52" t="s">
        <v>14372</v>
      </c>
      <c r="J164" s="51">
        <v>118828</v>
      </c>
      <c r="K164" s="51">
        <v>1479</v>
      </c>
      <c r="L164" s="52" t="s">
        <v>1279</v>
      </c>
      <c r="M164" s="51">
        <v>113944</v>
      </c>
      <c r="N164" s="51">
        <v>113944</v>
      </c>
      <c r="O164" s="52" t="s">
        <v>14551</v>
      </c>
    </row>
    <row r="165" spans="1:15" ht="14.4" x14ac:dyDescent="0.25">
      <c r="A165" s="51">
        <v>1909</v>
      </c>
      <c r="B165" s="52" t="s">
        <v>1365</v>
      </c>
      <c r="C165" s="52" t="s">
        <v>1366</v>
      </c>
      <c r="D165" s="51">
        <v>3980</v>
      </c>
      <c r="E165" s="52" t="s">
        <v>72</v>
      </c>
      <c r="F165" s="52" t="s">
        <v>1367</v>
      </c>
      <c r="G165" s="52" t="s">
        <v>7571</v>
      </c>
      <c r="H165" s="52" t="s">
        <v>8934</v>
      </c>
      <c r="I165" s="52" t="s">
        <v>14372</v>
      </c>
      <c r="J165" s="51">
        <v>122176</v>
      </c>
      <c r="K165" s="51">
        <v>1305</v>
      </c>
      <c r="L165" s="52" t="s">
        <v>875</v>
      </c>
      <c r="M165" s="51">
        <v>113911</v>
      </c>
      <c r="N165" s="51">
        <v>113911</v>
      </c>
      <c r="O165" s="52" t="s">
        <v>14552</v>
      </c>
    </row>
    <row r="166" spans="1:15" ht="14.4" x14ac:dyDescent="0.25">
      <c r="A166" s="51">
        <v>1917</v>
      </c>
      <c r="B166" s="52" t="s">
        <v>1368</v>
      </c>
      <c r="C166" s="52" t="s">
        <v>1369</v>
      </c>
      <c r="D166" s="51">
        <v>2431</v>
      </c>
      <c r="E166" s="52" t="s">
        <v>1370</v>
      </c>
      <c r="F166" s="52" t="s">
        <v>1371</v>
      </c>
      <c r="G166" s="52" t="s">
        <v>7571</v>
      </c>
      <c r="H166" s="52" t="s">
        <v>8935</v>
      </c>
      <c r="I166" s="52" t="s">
        <v>14372</v>
      </c>
      <c r="J166" s="51">
        <v>120031</v>
      </c>
      <c r="K166" s="51">
        <v>687</v>
      </c>
      <c r="L166" s="52" t="s">
        <v>740</v>
      </c>
      <c r="M166" s="51">
        <v>113861</v>
      </c>
      <c r="N166" s="51">
        <v>113861</v>
      </c>
      <c r="O166" s="52" t="s">
        <v>14553</v>
      </c>
    </row>
    <row r="167" spans="1:15" ht="14.4" x14ac:dyDescent="0.25">
      <c r="A167" s="51">
        <v>1925</v>
      </c>
      <c r="B167" s="52" t="s">
        <v>1372</v>
      </c>
      <c r="C167" s="52" t="s">
        <v>1373</v>
      </c>
      <c r="D167" s="51">
        <v>2450</v>
      </c>
      <c r="E167" s="52" t="s">
        <v>409</v>
      </c>
      <c r="F167" s="52" t="s">
        <v>1374</v>
      </c>
      <c r="G167" s="52" t="s">
        <v>7571</v>
      </c>
      <c r="H167" s="52" t="s">
        <v>8936</v>
      </c>
      <c r="I167" s="52" t="s">
        <v>14372</v>
      </c>
      <c r="J167" s="51">
        <v>120031</v>
      </c>
      <c r="K167" s="51">
        <v>687</v>
      </c>
      <c r="L167" s="52" t="s">
        <v>740</v>
      </c>
      <c r="M167" s="51">
        <v>113861</v>
      </c>
      <c r="N167" s="51">
        <v>113861</v>
      </c>
      <c r="O167" s="52" t="s">
        <v>14554</v>
      </c>
    </row>
    <row r="168" spans="1:15" ht="14.4" x14ac:dyDescent="0.25">
      <c r="A168" s="51">
        <v>1941</v>
      </c>
      <c r="B168" s="52" t="s">
        <v>1375</v>
      </c>
      <c r="C168" s="52" t="s">
        <v>22020</v>
      </c>
      <c r="D168" s="51">
        <v>7780</v>
      </c>
      <c r="E168" s="52" t="s">
        <v>1376</v>
      </c>
      <c r="F168" s="52" t="s">
        <v>1377</v>
      </c>
      <c r="G168" s="52" t="s">
        <v>7571</v>
      </c>
      <c r="H168" s="52" t="s">
        <v>13858</v>
      </c>
      <c r="I168" s="52" t="s">
        <v>14372</v>
      </c>
      <c r="J168" s="51">
        <v>120873</v>
      </c>
      <c r="K168" s="51">
        <v>2311</v>
      </c>
      <c r="L168" s="52" t="s">
        <v>1459</v>
      </c>
      <c r="M168" s="51">
        <v>114082</v>
      </c>
      <c r="N168" s="51">
        <v>114082</v>
      </c>
      <c r="O168" s="52" t="s">
        <v>14555</v>
      </c>
    </row>
    <row r="169" spans="1:15" ht="14.4" x14ac:dyDescent="0.25">
      <c r="A169" s="51">
        <v>1958</v>
      </c>
      <c r="B169" s="52" t="s">
        <v>1378</v>
      </c>
      <c r="C169" s="52" t="s">
        <v>1379</v>
      </c>
      <c r="D169" s="51">
        <v>8000</v>
      </c>
      <c r="E169" s="52" t="s">
        <v>273</v>
      </c>
      <c r="F169" s="52" t="s">
        <v>1380</v>
      </c>
      <c r="G169" s="52" t="s">
        <v>7571</v>
      </c>
      <c r="H169" s="52" t="s">
        <v>8937</v>
      </c>
      <c r="I169" s="52" t="s">
        <v>14372</v>
      </c>
      <c r="J169" s="51">
        <v>120634</v>
      </c>
      <c r="K169" s="51">
        <v>113621</v>
      </c>
      <c r="L169" s="52" t="s">
        <v>6835</v>
      </c>
      <c r="M169" s="51">
        <v>114041</v>
      </c>
      <c r="N169" s="51">
        <v>114041</v>
      </c>
      <c r="O169" s="52" t="s">
        <v>14556</v>
      </c>
    </row>
    <row r="170" spans="1:15" ht="14.4" x14ac:dyDescent="0.25">
      <c r="A170" s="51">
        <v>1974</v>
      </c>
      <c r="B170" s="52" t="s">
        <v>1319</v>
      </c>
      <c r="C170" s="52" t="s">
        <v>13859</v>
      </c>
      <c r="D170" s="51">
        <v>8000</v>
      </c>
      <c r="E170" s="52" t="s">
        <v>273</v>
      </c>
      <c r="F170" s="52" t="s">
        <v>1382</v>
      </c>
      <c r="G170" s="52" t="s">
        <v>7571</v>
      </c>
      <c r="H170" s="52" t="s">
        <v>8938</v>
      </c>
      <c r="I170" s="52" t="s">
        <v>14372</v>
      </c>
      <c r="J170" s="51">
        <v>120634</v>
      </c>
      <c r="K170" s="51">
        <v>113621</v>
      </c>
      <c r="L170" s="52" t="s">
        <v>6835</v>
      </c>
      <c r="M170" s="51">
        <v>114041</v>
      </c>
      <c r="N170" s="51">
        <v>114041</v>
      </c>
      <c r="O170" s="52" t="s">
        <v>14557</v>
      </c>
    </row>
    <row r="171" spans="1:15" ht="14.4" x14ac:dyDescent="0.25">
      <c r="A171" s="51">
        <v>1982</v>
      </c>
      <c r="B171" s="52" t="s">
        <v>1383</v>
      </c>
      <c r="C171" s="52" t="s">
        <v>1384</v>
      </c>
      <c r="D171" s="51">
        <v>8020</v>
      </c>
      <c r="E171" s="52" t="s">
        <v>314</v>
      </c>
      <c r="F171" s="52" t="s">
        <v>1385</v>
      </c>
      <c r="G171" s="52" t="s">
        <v>7571</v>
      </c>
      <c r="H171" s="52" t="s">
        <v>8939</v>
      </c>
      <c r="I171" s="52" t="s">
        <v>14372</v>
      </c>
      <c r="J171" s="51">
        <v>120634</v>
      </c>
      <c r="K171" s="51">
        <v>113621</v>
      </c>
      <c r="L171" s="52" t="s">
        <v>6835</v>
      </c>
      <c r="M171" s="51">
        <v>114041</v>
      </c>
      <c r="N171" s="51">
        <v>114041</v>
      </c>
      <c r="O171" s="52" t="s">
        <v>14558</v>
      </c>
    </row>
    <row r="172" spans="1:15" ht="14.4" x14ac:dyDescent="0.25">
      <c r="A172" s="51">
        <v>1991</v>
      </c>
      <c r="B172" s="52" t="s">
        <v>1386</v>
      </c>
      <c r="C172" s="52" t="s">
        <v>1387</v>
      </c>
      <c r="D172" s="51">
        <v>8730</v>
      </c>
      <c r="E172" s="52" t="s">
        <v>1388</v>
      </c>
      <c r="F172" s="52" t="s">
        <v>1389</v>
      </c>
      <c r="G172" s="52" t="s">
        <v>7571</v>
      </c>
      <c r="H172" s="52" t="s">
        <v>8940</v>
      </c>
      <c r="I172" s="52" t="s">
        <v>14372</v>
      </c>
      <c r="J172" s="51">
        <v>120634</v>
      </c>
      <c r="K172" s="51">
        <v>113621</v>
      </c>
      <c r="L172" s="52" t="s">
        <v>6835</v>
      </c>
      <c r="M172" s="51">
        <v>114041</v>
      </c>
      <c r="N172" s="51">
        <v>114041</v>
      </c>
      <c r="O172" s="52" t="s">
        <v>14559</v>
      </c>
    </row>
    <row r="173" spans="1:15" ht="14.4" x14ac:dyDescent="0.25">
      <c r="A173" s="51">
        <v>2006</v>
      </c>
      <c r="B173" s="52" t="s">
        <v>14560</v>
      </c>
      <c r="C173" s="52" t="s">
        <v>13860</v>
      </c>
      <c r="D173" s="51">
        <v>8310</v>
      </c>
      <c r="E173" s="52" t="s">
        <v>291</v>
      </c>
      <c r="F173" s="52" t="s">
        <v>14561</v>
      </c>
      <c r="G173" s="52" t="s">
        <v>7571</v>
      </c>
      <c r="H173" s="52" t="s">
        <v>13863</v>
      </c>
      <c r="I173" s="52" t="s">
        <v>14372</v>
      </c>
      <c r="J173" s="51">
        <v>120634</v>
      </c>
      <c r="K173" s="51">
        <v>113621</v>
      </c>
      <c r="L173" s="52" t="s">
        <v>6835</v>
      </c>
      <c r="M173" s="51">
        <v>114041</v>
      </c>
      <c r="N173" s="51">
        <v>114041</v>
      </c>
      <c r="O173" s="52" t="s">
        <v>14562</v>
      </c>
    </row>
    <row r="174" spans="1:15" ht="14.4" x14ac:dyDescent="0.25">
      <c r="A174" s="51">
        <v>2014</v>
      </c>
      <c r="B174" s="52" t="s">
        <v>22021</v>
      </c>
      <c r="C174" s="52" t="s">
        <v>1391</v>
      </c>
      <c r="D174" s="51">
        <v>8810</v>
      </c>
      <c r="E174" s="52" t="s">
        <v>398</v>
      </c>
      <c r="F174" s="52" t="s">
        <v>1392</v>
      </c>
      <c r="G174" s="52" t="s">
        <v>7571</v>
      </c>
      <c r="H174" s="52" t="s">
        <v>8941</v>
      </c>
      <c r="I174" s="52" t="s">
        <v>14372</v>
      </c>
      <c r="J174" s="51">
        <v>120634</v>
      </c>
      <c r="K174" s="51">
        <v>113621</v>
      </c>
      <c r="L174" s="52" t="s">
        <v>6835</v>
      </c>
      <c r="M174" s="51">
        <v>114041</v>
      </c>
      <c r="N174" s="51">
        <v>114041</v>
      </c>
      <c r="O174" s="52" t="s">
        <v>14563</v>
      </c>
    </row>
    <row r="175" spans="1:15" ht="14.4" x14ac:dyDescent="0.25">
      <c r="A175" s="51">
        <v>2022</v>
      </c>
      <c r="B175" s="52" t="s">
        <v>772</v>
      </c>
      <c r="C175" s="52" t="s">
        <v>1393</v>
      </c>
      <c r="D175" s="51">
        <v>8820</v>
      </c>
      <c r="E175" s="52" t="s">
        <v>258</v>
      </c>
      <c r="F175" s="52" t="s">
        <v>773</v>
      </c>
      <c r="G175" s="52" t="s">
        <v>7571</v>
      </c>
      <c r="H175" s="52" t="s">
        <v>13861</v>
      </c>
      <c r="I175" s="52" t="s">
        <v>14372</v>
      </c>
      <c r="J175" s="51">
        <v>120634</v>
      </c>
      <c r="K175" s="51">
        <v>113621</v>
      </c>
      <c r="L175" s="52" t="s">
        <v>6835</v>
      </c>
      <c r="M175" s="51">
        <v>114041</v>
      </c>
      <c r="N175" s="51">
        <v>114041</v>
      </c>
      <c r="O175" s="52" t="s">
        <v>14564</v>
      </c>
    </row>
    <row r="176" spans="1:15" ht="14.4" x14ac:dyDescent="0.25">
      <c r="A176" s="51">
        <v>2031</v>
      </c>
      <c r="B176" s="52" t="s">
        <v>1394</v>
      </c>
      <c r="C176" s="52" t="s">
        <v>1395</v>
      </c>
      <c r="D176" s="51">
        <v>8840</v>
      </c>
      <c r="E176" s="52" t="s">
        <v>219</v>
      </c>
      <c r="F176" s="52" t="s">
        <v>1396</v>
      </c>
      <c r="G176" s="52" t="s">
        <v>7571</v>
      </c>
      <c r="H176" s="52" t="s">
        <v>14565</v>
      </c>
      <c r="I176" s="52" t="s">
        <v>14372</v>
      </c>
      <c r="J176" s="51">
        <v>120881</v>
      </c>
      <c r="K176" s="51">
        <v>2519</v>
      </c>
      <c r="L176" s="52" t="s">
        <v>318</v>
      </c>
      <c r="M176" s="51">
        <v>114082</v>
      </c>
      <c r="N176" s="51">
        <v>114082</v>
      </c>
      <c r="O176" s="52" t="s">
        <v>14566</v>
      </c>
    </row>
    <row r="177" spans="1:15" ht="14.4" x14ac:dyDescent="0.25">
      <c r="A177" s="51">
        <v>2048</v>
      </c>
      <c r="B177" s="52" t="s">
        <v>1397</v>
      </c>
      <c r="C177" s="52" t="s">
        <v>1398</v>
      </c>
      <c r="D177" s="51">
        <v>8600</v>
      </c>
      <c r="E177" s="52" t="s">
        <v>843</v>
      </c>
      <c r="F177" s="52" t="s">
        <v>1399</v>
      </c>
      <c r="G177" s="52" t="s">
        <v>7571</v>
      </c>
      <c r="H177" s="52" t="s">
        <v>8942</v>
      </c>
      <c r="I177" s="52" t="s">
        <v>14372</v>
      </c>
      <c r="J177" s="51">
        <v>119826</v>
      </c>
      <c r="K177" s="51">
        <v>2279</v>
      </c>
      <c r="L177" s="52" t="s">
        <v>18956</v>
      </c>
      <c r="M177" s="51">
        <v>114066</v>
      </c>
      <c r="N177" s="51">
        <v>114066</v>
      </c>
      <c r="O177" s="52" t="s">
        <v>14567</v>
      </c>
    </row>
    <row r="178" spans="1:15" ht="14.4" x14ac:dyDescent="0.25">
      <c r="A178" s="51">
        <v>2071</v>
      </c>
      <c r="B178" s="52" t="s">
        <v>8943</v>
      </c>
      <c r="C178" s="52" t="s">
        <v>1400</v>
      </c>
      <c r="D178" s="51">
        <v>8200</v>
      </c>
      <c r="E178" s="52" t="s">
        <v>1401</v>
      </c>
      <c r="F178" s="52" t="s">
        <v>1402</v>
      </c>
      <c r="G178" s="52" t="s">
        <v>7571</v>
      </c>
      <c r="H178" s="52" t="s">
        <v>8944</v>
      </c>
      <c r="I178" s="52" t="s">
        <v>14372</v>
      </c>
      <c r="J178" s="51">
        <v>120634</v>
      </c>
      <c r="K178" s="51">
        <v>113621</v>
      </c>
      <c r="L178" s="52" t="s">
        <v>6835</v>
      </c>
      <c r="M178" s="51">
        <v>114041</v>
      </c>
      <c r="N178" s="51">
        <v>114041</v>
      </c>
      <c r="O178" s="52" t="s">
        <v>14568</v>
      </c>
    </row>
    <row r="179" spans="1:15" ht="14.4" x14ac:dyDescent="0.25">
      <c r="A179" s="51">
        <v>2089</v>
      </c>
      <c r="B179" s="52" t="s">
        <v>1403</v>
      </c>
      <c r="C179" s="52" t="s">
        <v>1404</v>
      </c>
      <c r="D179" s="51">
        <v>8210</v>
      </c>
      <c r="E179" s="52" t="s">
        <v>849</v>
      </c>
      <c r="F179" s="52" t="s">
        <v>1405</v>
      </c>
      <c r="G179" s="52" t="s">
        <v>7571</v>
      </c>
      <c r="H179" s="52" t="s">
        <v>13862</v>
      </c>
      <c r="I179" s="52" t="s">
        <v>14372</v>
      </c>
      <c r="J179" s="51">
        <v>120634</v>
      </c>
      <c r="K179" s="51">
        <v>113621</v>
      </c>
      <c r="L179" s="52" t="s">
        <v>6835</v>
      </c>
      <c r="M179" s="51">
        <v>114041</v>
      </c>
      <c r="N179" s="51">
        <v>114041</v>
      </c>
      <c r="O179" s="52" t="s">
        <v>14569</v>
      </c>
    </row>
    <row r="180" spans="1:15" ht="14.4" x14ac:dyDescent="0.25">
      <c r="A180" s="51">
        <v>2097</v>
      </c>
      <c r="B180" s="52" t="s">
        <v>1406</v>
      </c>
      <c r="C180" s="52" t="s">
        <v>1407</v>
      </c>
      <c r="D180" s="51">
        <v>8490</v>
      </c>
      <c r="E180" s="52" t="s">
        <v>1408</v>
      </c>
      <c r="F180" s="52" t="s">
        <v>1409</v>
      </c>
      <c r="G180" s="52" t="s">
        <v>7571</v>
      </c>
      <c r="H180" s="52" t="s">
        <v>22022</v>
      </c>
      <c r="I180" s="52" t="s">
        <v>14372</v>
      </c>
      <c r="J180" s="51">
        <v>120634</v>
      </c>
      <c r="K180" s="51">
        <v>113621</v>
      </c>
      <c r="L180" s="52" t="s">
        <v>6835</v>
      </c>
      <c r="M180" s="51">
        <v>114041</v>
      </c>
      <c r="N180" s="51">
        <v>114041</v>
      </c>
      <c r="O180" s="52" t="s">
        <v>14570</v>
      </c>
    </row>
    <row r="181" spans="1:15" ht="14.4" x14ac:dyDescent="0.25">
      <c r="A181" s="51">
        <v>2105</v>
      </c>
      <c r="B181" s="52" t="s">
        <v>1410</v>
      </c>
      <c r="C181" s="52" t="s">
        <v>1411</v>
      </c>
      <c r="D181" s="51">
        <v>8460</v>
      </c>
      <c r="E181" s="52" t="s">
        <v>1412</v>
      </c>
      <c r="F181" s="52" t="s">
        <v>1413</v>
      </c>
      <c r="G181" s="52" t="s">
        <v>7571</v>
      </c>
      <c r="H181" s="52" t="s">
        <v>8945</v>
      </c>
      <c r="I181" s="52" t="s">
        <v>14372</v>
      </c>
      <c r="J181" s="51">
        <v>119834</v>
      </c>
      <c r="K181" s="51">
        <v>2139</v>
      </c>
      <c r="L181" s="52" t="s">
        <v>624</v>
      </c>
      <c r="M181" s="51">
        <v>114058</v>
      </c>
      <c r="N181" s="51">
        <v>114058</v>
      </c>
      <c r="O181" s="52" t="s">
        <v>14571</v>
      </c>
    </row>
    <row r="182" spans="1:15" ht="14.4" x14ac:dyDescent="0.25">
      <c r="A182" s="51">
        <v>2113</v>
      </c>
      <c r="B182" s="52" t="s">
        <v>1414</v>
      </c>
      <c r="C182" s="52" t="s">
        <v>1415</v>
      </c>
      <c r="D182" s="51">
        <v>8470</v>
      </c>
      <c r="E182" s="52" t="s">
        <v>1416</v>
      </c>
      <c r="F182" s="52" t="s">
        <v>1417</v>
      </c>
      <c r="G182" s="52" t="s">
        <v>7571</v>
      </c>
      <c r="H182" s="52" t="s">
        <v>8946</v>
      </c>
      <c r="I182" s="52" t="s">
        <v>14372</v>
      </c>
      <c r="J182" s="51">
        <v>119834</v>
      </c>
      <c r="K182" s="51">
        <v>2139</v>
      </c>
      <c r="L182" s="52" t="s">
        <v>624</v>
      </c>
      <c r="M182" s="51">
        <v>114058</v>
      </c>
      <c r="N182" s="51">
        <v>114058</v>
      </c>
      <c r="O182" s="52" t="s">
        <v>14572</v>
      </c>
    </row>
    <row r="183" spans="1:15" ht="14.4" x14ac:dyDescent="0.25">
      <c r="A183" s="51">
        <v>2139</v>
      </c>
      <c r="B183" s="52" t="s">
        <v>624</v>
      </c>
      <c r="C183" s="52" t="s">
        <v>1418</v>
      </c>
      <c r="D183" s="51">
        <v>8680</v>
      </c>
      <c r="E183" s="52" t="s">
        <v>212</v>
      </c>
      <c r="F183" s="52" t="s">
        <v>213</v>
      </c>
      <c r="G183" s="52" t="s">
        <v>7571</v>
      </c>
      <c r="H183" s="52" t="s">
        <v>8281</v>
      </c>
      <c r="I183" s="52" t="s">
        <v>14372</v>
      </c>
      <c r="J183" s="51">
        <v>119834</v>
      </c>
      <c r="K183" s="51">
        <v>2139</v>
      </c>
      <c r="L183" s="52" t="s">
        <v>624</v>
      </c>
      <c r="M183" s="51">
        <v>114058</v>
      </c>
      <c r="N183" s="51">
        <v>114058</v>
      </c>
      <c r="O183" s="52" t="s">
        <v>14573</v>
      </c>
    </row>
    <row r="184" spans="1:15" ht="14.4" x14ac:dyDescent="0.25">
      <c r="A184" s="51">
        <v>2147</v>
      </c>
      <c r="B184" s="52" t="s">
        <v>1419</v>
      </c>
      <c r="C184" s="52" t="s">
        <v>1420</v>
      </c>
      <c r="D184" s="51">
        <v>8300</v>
      </c>
      <c r="E184" s="52" t="s">
        <v>1421</v>
      </c>
      <c r="F184" s="52" t="s">
        <v>1422</v>
      </c>
      <c r="G184" s="52" t="s">
        <v>7571</v>
      </c>
      <c r="H184" s="52" t="s">
        <v>8947</v>
      </c>
      <c r="I184" s="52" t="s">
        <v>14372</v>
      </c>
      <c r="J184" s="51">
        <v>120634</v>
      </c>
      <c r="K184" s="51">
        <v>113621</v>
      </c>
      <c r="L184" s="52" t="s">
        <v>6835</v>
      </c>
      <c r="M184" s="51">
        <v>114041</v>
      </c>
      <c r="N184" s="51">
        <v>114041</v>
      </c>
      <c r="O184" s="52" t="s">
        <v>14574</v>
      </c>
    </row>
    <row r="185" spans="1:15" ht="14.4" x14ac:dyDescent="0.25">
      <c r="A185" s="51">
        <v>2154</v>
      </c>
      <c r="B185" s="52" t="s">
        <v>22023</v>
      </c>
      <c r="C185" s="52" t="s">
        <v>1423</v>
      </c>
      <c r="D185" s="51">
        <v>8310</v>
      </c>
      <c r="E185" s="52" t="s">
        <v>749</v>
      </c>
      <c r="F185" s="52" t="s">
        <v>750</v>
      </c>
      <c r="G185" s="52" t="s">
        <v>7571</v>
      </c>
      <c r="H185" s="52" t="s">
        <v>22024</v>
      </c>
      <c r="I185" s="52" t="s">
        <v>14372</v>
      </c>
      <c r="J185" s="51">
        <v>120634</v>
      </c>
      <c r="K185" s="51">
        <v>113621</v>
      </c>
      <c r="L185" s="52" t="s">
        <v>6835</v>
      </c>
      <c r="M185" s="51">
        <v>114041</v>
      </c>
      <c r="N185" s="51">
        <v>114041</v>
      </c>
      <c r="O185" s="52" t="s">
        <v>14575</v>
      </c>
    </row>
    <row r="186" spans="1:15" ht="14.4" x14ac:dyDescent="0.25">
      <c r="A186" s="51">
        <v>2162</v>
      </c>
      <c r="B186" s="52" t="s">
        <v>1424</v>
      </c>
      <c r="C186" s="52" t="s">
        <v>22025</v>
      </c>
      <c r="D186" s="51">
        <v>8310</v>
      </c>
      <c r="E186" s="52" t="s">
        <v>291</v>
      </c>
      <c r="F186" s="52" t="s">
        <v>1426</v>
      </c>
      <c r="G186" s="52" t="s">
        <v>7571</v>
      </c>
      <c r="H186" s="52" t="s">
        <v>22026</v>
      </c>
      <c r="I186" s="52" t="s">
        <v>14372</v>
      </c>
      <c r="J186" s="51">
        <v>120634</v>
      </c>
      <c r="K186" s="51">
        <v>113621</v>
      </c>
      <c r="L186" s="52" t="s">
        <v>6835</v>
      </c>
      <c r="M186" s="51">
        <v>114041</v>
      </c>
      <c r="N186" s="51">
        <v>114041</v>
      </c>
      <c r="O186" s="52" t="s">
        <v>14576</v>
      </c>
    </row>
    <row r="187" spans="1:15" ht="14.4" x14ac:dyDescent="0.25">
      <c r="A187" s="51">
        <v>2171</v>
      </c>
      <c r="B187" s="52" t="s">
        <v>1427</v>
      </c>
      <c r="C187" s="52" t="s">
        <v>1428</v>
      </c>
      <c r="D187" s="51">
        <v>8370</v>
      </c>
      <c r="E187" s="52" t="s">
        <v>297</v>
      </c>
      <c r="F187" s="52" t="s">
        <v>1429</v>
      </c>
      <c r="G187" s="52" t="s">
        <v>7571</v>
      </c>
      <c r="H187" s="52" t="s">
        <v>8948</v>
      </c>
      <c r="I187" s="52" t="s">
        <v>14372</v>
      </c>
      <c r="J187" s="51">
        <v>120634</v>
      </c>
      <c r="K187" s="51">
        <v>113621</v>
      </c>
      <c r="L187" s="52" t="s">
        <v>6835</v>
      </c>
      <c r="M187" s="51">
        <v>114041</v>
      </c>
      <c r="N187" s="51">
        <v>114041</v>
      </c>
      <c r="O187" s="52" t="s">
        <v>14577</v>
      </c>
    </row>
    <row r="188" spans="1:15" ht="14.4" x14ac:dyDescent="0.25">
      <c r="A188" s="51">
        <v>2188</v>
      </c>
      <c r="B188" s="52" t="s">
        <v>1430</v>
      </c>
      <c r="C188" s="52" t="s">
        <v>1431</v>
      </c>
      <c r="D188" s="51">
        <v>8370</v>
      </c>
      <c r="E188" s="52" t="s">
        <v>297</v>
      </c>
      <c r="F188" s="52" t="s">
        <v>1432</v>
      </c>
      <c r="G188" s="52" t="s">
        <v>7571</v>
      </c>
      <c r="H188" s="52" t="s">
        <v>8949</v>
      </c>
      <c r="I188" s="52" t="s">
        <v>14372</v>
      </c>
      <c r="J188" s="51">
        <v>120634</v>
      </c>
      <c r="K188" s="51">
        <v>113621</v>
      </c>
      <c r="L188" s="52" t="s">
        <v>6835</v>
      </c>
      <c r="M188" s="51">
        <v>114041</v>
      </c>
      <c r="N188" s="51">
        <v>114041</v>
      </c>
      <c r="O188" s="52" t="s">
        <v>14578</v>
      </c>
    </row>
    <row r="189" spans="1:15" ht="14.4" x14ac:dyDescent="0.25">
      <c r="A189" s="51">
        <v>2204</v>
      </c>
      <c r="B189" s="52" t="s">
        <v>1433</v>
      </c>
      <c r="C189" s="52" t="s">
        <v>1434</v>
      </c>
      <c r="D189" s="51">
        <v>8400</v>
      </c>
      <c r="E189" s="52" t="s">
        <v>155</v>
      </c>
      <c r="F189" s="52" t="s">
        <v>1435</v>
      </c>
      <c r="G189" s="52" t="s">
        <v>7571</v>
      </c>
      <c r="H189" s="52" t="s">
        <v>8950</v>
      </c>
      <c r="I189" s="52" t="s">
        <v>14372</v>
      </c>
      <c r="J189" s="51">
        <v>119834</v>
      </c>
      <c r="K189" s="51">
        <v>2139</v>
      </c>
      <c r="L189" s="52" t="s">
        <v>624</v>
      </c>
      <c r="M189" s="51">
        <v>114058</v>
      </c>
      <c r="N189" s="51">
        <v>114058</v>
      </c>
      <c r="O189" s="52" t="s">
        <v>14579</v>
      </c>
    </row>
    <row r="190" spans="1:15" ht="14.4" x14ac:dyDescent="0.25">
      <c r="A190" s="51">
        <v>2212</v>
      </c>
      <c r="B190" s="52" t="s">
        <v>1436</v>
      </c>
      <c r="C190" s="52" t="s">
        <v>1437</v>
      </c>
      <c r="D190" s="51">
        <v>8400</v>
      </c>
      <c r="E190" s="52" t="s">
        <v>155</v>
      </c>
      <c r="F190" s="52" t="s">
        <v>1438</v>
      </c>
      <c r="G190" s="52" t="s">
        <v>7571</v>
      </c>
      <c r="H190" s="52" t="s">
        <v>13864</v>
      </c>
      <c r="I190" s="52" t="s">
        <v>14372</v>
      </c>
      <c r="J190" s="51">
        <v>119834</v>
      </c>
      <c r="K190" s="51">
        <v>2139</v>
      </c>
      <c r="L190" s="52" t="s">
        <v>624</v>
      </c>
      <c r="M190" s="51">
        <v>114058</v>
      </c>
      <c r="N190" s="51">
        <v>114058</v>
      </c>
      <c r="O190" s="52" t="s">
        <v>14580</v>
      </c>
    </row>
    <row r="191" spans="1:15" ht="14.4" x14ac:dyDescent="0.25">
      <c r="A191" s="51">
        <v>2221</v>
      </c>
      <c r="B191" s="52" t="s">
        <v>8951</v>
      </c>
      <c r="C191" s="52" t="s">
        <v>1439</v>
      </c>
      <c r="D191" s="51">
        <v>8400</v>
      </c>
      <c r="E191" s="52" t="s">
        <v>155</v>
      </c>
      <c r="F191" s="52" t="s">
        <v>1440</v>
      </c>
      <c r="G191" s="52" t="s">
        <v>7571</v>
      </c>
      <c r="H191" s="52" t="s">
        <v>8952</v>
      </c>
      <c r="I191" s="52" t="s">
        <v>14372</v>
      </c>
      <c r="J191" s="51">
        <v>119834</v>
      </c>
      <c r="K191" s="51">
        <v>2139</v>
      </c>
      <c r="L191" s="52" t="s">
        <v>624</v>
      </c>
      <c r="M191" s="51">
        <v>114058</v>
      </c>
      <c r="N191" s="51">
        <v>114058</v>
      </c>
      <c r="O191" s="52" t="s">
        <v>22027</v>
      </c>
    </row>
    <row r="192" spans="1:15" ht="14.4" x14ac:dyDescent="0.25">
      <c r="A192" s="51">
        <v>2246</v>
      </c>
      <c r="B192" s="52" t="s">
        <v>1441</v>
      </c>
      <c r="C192" s="52" t="s">
        <v>1442</v>
      </c>
      <c r="D192" s="51">
        <v>8420</v>
      </c>
      <c r="E192" s="52" t="s">
        <v>16</v>
      </c>
      <c r="F192" s="52" t="s">
        <v>1443</v>
      </c>
      <c r="G192" s="52" t="s">
        <v>7571</v>
      </c>
      <c r="H192" s="52" t="s">
        <v>8953</v>
      </c>
      <c r="I192" s="52" t="s">
        <v>14372</v>
      </c>
      <c r="J192" s="51">
        <v>120634</v>
      </c>
      <c r="K192" s="51">
        <v>113621</v>
      </c>
      <c r="L192" s="52" t="s">
        <v>6835</v>
      </c>
      <c r="M192" s="51">
        <v>114041</v>
      </c>
      <c r="N192" s="51">
        <v>114041</v>
      </c>
      <c r="O192" s="52" t="s">
        <v>14581</v>
      </c>
    </row>
    <row r="193" spans="1:15" ht="14.4" x14ac:dyDescent="0.25">
      <c r="A193" s="51">
        <v>2261</v>
      </c>
      <c r="B193" s="52" t="s">
        <v>1444</v>
      </c>
      <c r="C193" s="52" t="s">
        <v>1445</v>
      </c>
      <c r="D193" s="51">
        <v>8620</v>
      </c>
      <c r="E193" s="52" t="s">
        <v>1446</v>
      </c>
      <c r="F193" s="52" t="s">
        <v>1447</v>
      </c>
      <c r="G193" s="52" t="s">
        <v>7571</v>
      </c>
      <c r="H193" s="52" t="s">
        <v>14582</v>
      </c>
      <c r="I193" s="52" t="s">
        <v>14372</v>
      </c>
      <c r="J193" s="51">
        <v>119826</v>
      </c>
      <c r="K193" s="51">
        <v>2279</v>
      </c>
      <c r="L193" s="52" t="s">
        <v>18956</v>
      </c>
      <c r="M193" s="51">
        <v>114066</v>
      </c>
      <c r="N193" s="51">
        <v>114066</v>
      </c>
      <c r="O193" s="52" t="s">
        <v>14583</v>
      </c>
    </row>
    <row r="194" spans="1:15" ht="14.4" x14ac:dyDescent="0.25">
      <c r="A194" s="51">
        <v>2279</v>
      </c>
      <c r="B194" s="52" t="s">
        <v>18956</v>
      </c>
      <c r="C194" s="52" t="s">
        <v>1448</v>
      </c>
      <c r="D194" s="51">
        <v>8670</v>
      </c>
      <c r="E194" s="52" t="s">
        <v>210</v>
      </c>
      <c r="F194" s="52" t="s">
        <v>211</v>
      </c>
      <c r="G194" s="52" t="s">
        <v>7571</v>
      </c>
      <c r="H194" s="52" t="s">
        <v>13865</v>
      </c>
      <c r="I194" s="52" t="s">
        <v>14372</v>
      </c>
      <c r="J194" s="51">
        <v>119826</v>
      </c>
      <c r="K194" s="51">
        <v>2279</v>
      </c>
      <c r="L194" s="52" t="s">
        <v>18956</v>
      </c>
      <c r="M194" s="51">
        <v>114066</v>
      </c>
      <c r="N194" s="51">
        <v>114066</v>
      </c>
      <c r="O194" s="52" t="s">
        <v>14584</v>
      </c>
    </row>
    <row r="195" spans="1:15" ht="14.4" x14ac:dyDescent="0.25">
      <c r="A195" s="51">
        <v>2287</v>
      </c>
      <c r="B195" s="52" t="s">
        <v>1449</v>
      </c>
      <c r="C195" s="52" t="s">
        <v>1450</v>
      </c>
      <c r="D195" s="51">
        <v>8660</v>
      </c>
      <c r="E195" s="52" t="s">
        <v>1451</v>
      </c>
      <c r="F195" s="52" t="s">
        <v>1452</v>
      </c>
      <c r="G195" s="52" t="s">
        <v>7571</v>
      </c>
      <c r="H195" s="52" t="s">
        <v>8954</v>
      </c>
      <c r="I195" s="52" t="s">
        <v>14372</v>
      </c>
      <c r="J195" s="51">
        <v>119826</v>
      </c>
      <c r="K195" s="51">
        <v>2279</v>
      </c>
      <c r="L195" s="52" t="s">
        <v>18956</v>
      </c>
      <c r="M195" s="51">
        <v>114066</v>
      </c>
      <c r="N195" s="51">
        <v>114066</v>
      </c>
      <c r="O195" s="52" t="s">
        <v>14585</v>
      </c>
    </row>
    <row r="196" spans="1:15" ht="14.4" x14ac:dyDescent="0.25">
      <c r="A196" s="51">
        <v>2295</v>
      </c>
      <c r="B196" s="52" t="s">
        <v>1453</v>
      </c>
      <c r="C196" s="52" t="s">
        <v>1454</v>
      </c>
      <c r="D196" s="51">
        <v>8630</v>
      </c>
      <c r="E196" s="52" t="s">
        <v>114</v>
      </c>
      <c r="F196" s="52" t="s">
        <v>1455</v>
      </c>
      <c r="G196" s="52" t="s">
        <v>7571</v>
      </c>
      <c r="H196" s="52" t="s">
        <v>14586</v>
      </c>
      <c r="I196" s="52" t="s">
        <v>14372</v>
      </c>
      <c r="J196" s="51">
        <v>119826</v>
      </c>
      <c r="K196" s="51">
        <v>2279</v>
      </c>
      <c r="L196" s="52" t="s">
        <v>18956</v>
      </c>
      <c r="M196" s="51">
        <v>114066</v>
      </c>
      <c r="N196" s="51">
        <v>114066</v>
      </c>
      <c r="O196" s="52" t="s">
        <v>14587</v>
      </c>
    </row>
    <row r="197" spans="1:15" ht="14.4" x14ac:dyDescent="0.25">
      <c r="A197" s="51">
        <v>2303</v>
      </c>
      <c r="B197" s="52" t="s">
        <v>1456</v>
      </c>
      <c r="C197" s="52" t="s">
        <v>1457</v>
      </c>
      <c r="D197" s="51">
        <v>8500</v>
      </c>
      <c r="E197" s="52" t="s">
        <v>276</v>
      </c>
      <c r="F197" s="52" t="s">
        <v>1458</v>
      </c>
      <c r="G197" s="52" t="s">
        <v>7571</v>
      </c>
      <c r="H197" s="52" t="s">
        <v>22028</v>
      </c>
      <c r="I197" s="52" t="s">
        <v>14372</v>
      </c>
      <c r="J197" s="51">
        <v>120873</v>
      </c>
      <c r="K197" s="51">
        <v>2311</v>
      </c>
      <c r="L197" s="52" t="s">
        <v>1459</v>
      </c>
      <c r="M197" s="51">
        <v>114082</v>
      </c>
      <c r="N197" s="51">
        <v>114082</v>
      </c>
      <c r="O197" s="52" t="s">
        <v>14588</v>
      </c>
    </row>
    <row r="198" spans="1:15" ht="14.4" x14ac:dyDescent="0.25">
      <c r="A198" s="51">
        <v>2311</v>
      </c>
      <c r="B198" s="52" t="s">
        <v>1459</v>
      </c>
      <c r="C198" s="52" t="s">
        <v>1460</v>
      </c>
      <c r="D198" s="51">
        <v>8510</v>
      </c>
      <c r="E198" s="52" t="s">
        <v>339</v>
      </c>
      <c r="F198" s="52" t="s">
        <v>1461</v>
      </c>
      <c r="G198" s="52" t="s">
        <v>7571</v>
      </c>
      <c r="H198" s="52" t="s">
        <v>8955</v>
      </c>
      <c r="I198" s="52" t="s">
        <v>14372</v>
      </c>
      <c r="J198" s="51">
        <v>120873</v>
      </c>
      <c r="K198" s="51">
        <v>2311</v>
      </c>
      <c r="L198" s="52" t="s">
        <v>1459</v>
      </c>
      <c r="M198" s="51">
        <v>114082</v>
      </c>
      <c r="N198" s="51">
        <v>114082</v>
      </c>
      <c r="O198" s="52" t="s">
        <v>14589</v>
      </c>
    </row>
    <row r="199" spans="1:15" ht="14.4" x14ac:dyDescent="0.25">
      <c r="A199" s="51">
        <v>2329</v>
      </c>
      <c r="B199" s="52" t="s">
        <v>1462</v>
      </c>
      <c r="C199" s="52" t="s">
        <v>1463</v>
      </c>
      <c r="D199" s="51">
        <v>8930</v>
      </c>
      <c r="E199" s="52" t="s">
        <v>158</v>
      </c>
      <c r="F199" s="52" t="s">
        <v>1464</v>
      </c>
      <c r="G199" s="52" t="s">
        <v>7571</v>
      </c>
      <c r="H199" s="52" t="s">
        <v>13866</v>
      </c>
      <c r="I199" s="52" t="s">
        <v>14372</v>
      </c>
      <c r="J199" s="51">
        <v>120873</v>
      </c>
      <c r="K199" s="51">
        <v>2311</v>
      </c>
      <c r="L199" s="52" t="s">
        <v>1459</v>
      </c>
      <c r="M199" s="51">
        <v>114082</v>
      </c>
      <c r="N199" s="51">
        <v>114082</v>
      </c>
      <c r="O199" s="52" t="s">
        <v>14590</v>
      </c>
    </row>
    <row r="200" spans="1:15" ht="14.4" x14ac:dyDescent="0.25">
      <c r="A200" s="51">
        <v>2345</v>
      </c>
      <c r="B200" s="52" t="s">
        <v>1465</v>
      </c>
      <c r="C200" s="52" t="s">
        <v>1466</v>
      </c>
      <c r="D200" s="51">
        <v>8550</v>
      </c>
      <c r="E200" s="52" t="s">
        <v>153</v>
      </c>
      <c r="F200" s="52" t="s">
        <v>1467</v>
      </c>
      <c r="G200" s="52" t="s">
        <v>7571</v>
      </c>
      <c r="H200" s="52" t="s">
        <v>13867</v>
      </c>
      <c r="I200" s="52" t="s">
        <v>14372</v>
      </c>
      <c r="J200" s="51">
        <v>120873</v>
      </c>
      <c r="K200" s="51">
        <v>2311</v>
      </c>
      <c r="L200" s="52" t="s">
        <v>1459</v>
      </c>
      <c r="M200" s="51">
        <v>114082</v>
      </c>
      <c r="N200" s="51">
        <v>114082</v>
      </c>
      <c r="O200" s="52" t="s">
        <v>14591</v>
      </c>
    </row>
    <row r="201" spans="1:15" ht="14.4" x14ac:dyDescent="0.25">
      <c r="A201" s="51">
        <v>2352</v>
      </c>
      <c r="B201" s="52" t="s">
        <v>1468</v>
      </c>
      <c r="C201" s="52" t="s">
        <v>1469</v>
      </c>
      <c r="D201" s="51">
        <v>8540</v>
      </c>
      <c r="E201" s="52" t="s">
        <v>500</v>
      </c>
      <c r="F201" s="52" t="s">
        <v>1470</v>
      </c>
      <c r="G201" s="52" t="s">
        <v>7571</v>
      </c>
      <c r="H201" s="52" t="s">
        <v>8956</v>
      </c>
      <c r="I201" s="52" t="s">
        <v>14372</v>
      </c>
      <c r="J201" s="51">
        <v>129031</v>
      </c>
      <c r="K201" s="51">
        <v>118596</v>
      </c>
      <c r="L201" s="52" t="s">
        <v>476</v>
      </c>
      <c r="M201" s="51">
        <v>114033</v>
      </c>
      <c r="N201" s="51">
        <v>114033</v>
      </c>
      <c r="O201" s="52" t="s">
        <v>14592</v>
      </c>
    </row>
    <row r="202" spans="1:15" ht="14.4" x14ac:dyDescent="0.25">
      <c r="A202" s="51">
        <v>2361</v>
      </c>
      <c r="B202" s="52" t="s">
        <v>1471</v>
      </c>
      <c r="C202" s="52" t="s">
        <v>1472</v>
      </c>
      <c r="D202" s="51">
        <v>8580</v>
      </c>
      <c r="E202" s="52" t="s">
        <v>1473</v>
      </c>
      <c r="F202" s="52" t="s">
        <v>1474</v>
      </c>
      <c r="G202" s="52" t="s">
        <v>7571</v>
      </c>
      <c r="H202" s="52" t="s">
        <v>8957</v>
      </c>
      <c r="I202" s="52" t="s">
        <v>14372</v>
      </c>
      <c r="J202" s="51">
        <v>121061</v>
      </c>
      <c r="K202" s="51">
        <v>3152</v>
      </c>
      <c r="L202" s="52" t="s">
        <v>805</v>
      </c>
      <c r="M202" s="51">
        <v>114009</v>
      </c>
      <c r="N202" s="51">
        <v>114009</v>
      </c>
      <c r="O202" s="52" t="s">
        <v>14593</v>
      </c>
    </row>
    <row r="203" spans="1:15" ht="14.4" x14ac:dyDescent="0.25">
      <c r="A203" s="51">
        <v>2394</v>
      </c>
      <c r="B203" s="52" t="s">
        <v>316</v>
      </c>
      <c r="C203" s="52" t="s">
        <v>1475</v>
      </c>
      <c r="D203" s="51">
        <v>8560</v>
      </c>
      <c r="E203" s="52" t="s">
        <v>209</v>
      </c>
      <c r="F203" s="52" t="s">
        <v>317</v>
      </c>
      <c r="G203" s="52" t="s">
        <v>7571</v>
      </c>
      <c r="H203" s="52" t="s">
        <v>13868</v>
      </c>
      <c r="I203" s="52" t="s">
        <v>14372</v>
      </c>
      <c r="J203" s="51">
        <v>120873</v>
      </c>
      <c r="K203" s="51">
        <v>2311</v>
      </c>
      <c r="L203" s="52" t="s">
        <v>1459</v>
      </c>
      <c r="M203" s="51">
        <v>114082</v>
      </c>
      <c r="N203" s="51">
        <v>114082</v>
      </c>
      <c r="O203" s="52" t="s">
        <v>14594</v>
      </c>
    </row>
    <row r="204" spans="1:15" ht="14.4" x14ac:dyDescent="0.25">
      <c r="A204" s="51">
        <v>2402</v>
      </c>
      <c r="B204" s="52" t="s">
        <v>1476</v>
      </c>
      <c r="C204" s="52" t="s">
        <v>1477</v>
      </c>
      <c r="D204" s="51">
        <v>8940</v>
      </c>
      <c r="E204" s="52" t="s">
        <v>486</v>
      </c>
      <c r="F204" s="52" t="s">
        <v>1478</v>
      </c>
      <c r="G204" s="52" t="s">
        <v>7571</v>
      </c>
      <c r="H204" s="52" t="s">
        <v>13869</v>
      </c>
      <c r="I204" s="52" t="s">
        <v>14372</v>
      </c>
      <c r="J204" s="51">
        <v>120873</v>
      </c>
      <c r="K204" s="51">
        <v>2311</v>
      </c>
      <c r="L204" s="52" t="s">
        <v>1459</v>
      </c>
      <c r="M204" s="51">
        <v>114082</v>
      </c>
      <c r="N204" s="51">
        <v>114082</v>
      </c>
      <c r="O204" s="52" t="s">
        <v>14595</v>
      </c>
    </row>
    <row r="205" spans="1:15" ht="14.4" x14ac:dyDescent="0.25">
      <c r="A205" s="51">
        <v>2411</v>
      </c>
      <c r="B205" s="52" t="s">
        <v>1479</v>
      </c>
      <c r="C205" s="52" t="s">
        <v>1480</v>
      </c>
      <c r="D205" s="51">
        <v>8920</v>
      </c>
      <c r="E205" s="52" t="s">
        <v>1481</v>
      </c>
      <c r="F205" s="52" t="s">
        <v>1482</v>
      </c>
      <c r="G205" s="52" t="s">
        <v>7571</v>
      </c>
      <c r="H205" s="52" t="s">
        <v>8958</v>
      </c>
      <c r="I205" s="52" t="s">
        <v>14372</v>
      </c>
      <c r="J205" s="51">
        <v>119826</v>
      </c>
      <c r="K205" s="51">
        <v>2279</v>
      </c>
      <c r="L205" s="52" t="s">
        <v>18956</v>
      </c>
      <c r="M205" s="51">
        <v>114066</v>
      </c>
      <c r="N205" s="51">
        <v>114066</v>
      </c>
      <c r="O205" s="52" t="s">
        <v>14596</v>
      </c>
    </row>
    <row r="206" spans="1:15" ht="14.4" x14ac:dyDescent="0.25">
      <c r="A206" s="51">
        <v>2428</v>
      </c>
      <c r="B206" s="52" t="s">
        <v>1483</v>
      </c>
      <c r="C206" s="52" t="s">
        <v>1484</v>
      </c>
      <c r="D206" s="51">
        <v>8880</v>
      </c>
      <c r="E206" s="52" t="s">
        <v>1485</v>
      </c>
      <c r="F206" s="52" t="s">
        <v>1486</v>
      </c>
      <c r="G206" s="52" t="s">
        <v>7571</v>
      </c>
      <c r="H206" s="52" t="s">
        <v>13870</v>
      </c>
      <c r="I206" s="52" t="s">
        <v>14372</v>
      </c>
      <c r="J206" s="51">
        <v>120881</v>
      </c>
      <c r="K206" s="51">
        <v>2519</v>
      </c>
      <c r="L206" s="52" t="s">
        <v>318</v>
      </c>
      <c r="M206" s="51">
        <v>114082</v>
      </c>
      <c r="N206" s="51">
        <v>114082</v>
      </c>
      <c r="O206" s="52" t="s">
        <v>14597</v>
      </c>
    </row>
    <row r="207" spans="1:15" ht="14.4" x14ac:dyDescent="0.25">
      <c r="A207" s="51">
        <v>2436</v>
      </c>
      <c r="B207" s="52" t="s">
        <v>1487</v>
      </c>
      <c r="C207" s="52" t="s">
        <v>1488</v>
      </c>
      <c r="D207" s="51">
        <v>8870</v>
      </c>
      <c r="E207" s="52" t="s">
        <v>160</v>
      </c>
      <c r="F207" s="52" t="s">
        <v>1489</v>
      </c>
      <c r="G207" s="52" t="s">
        <v>7571</v>
      </c>
      <c r="H207" s="52" t="s">
        <v>12570</v>
      </c>
      <c r="I207" s="52" t="s">
        <v>14372</v>
      </c>
      <c r="J207" s="51">
        <v>120881</v>
      </c>
      <c r="K207" s="51">
        <v>2519</v>
      </c>
      <c r="L207" s="52" t="s">
        <v>318</v>
      </c>
      <c r="M207" s="51">
        <v>114082</v>
      </c>
      <c r="N207" s="51">
        <v>114082</v>
      </c>
      <c r="O207" s="52" t="s">
        <v>14598</v>
      </c>
    </row>
    <row r="208" spans="1:15" ht="14.4" x14ac:dyDescent="0.25">
      <c r="A208" s="51">
        <v>2444</v>
      </c>
      <c r="B208" s="52" t="s">
        <v>8959</v>
      </c>
      <c r="C208" s="52" t="s">
        <v>1490</v>
      </c>
      <c r="D208" s="51">
        <v>8501</v>
      </c>
      <c r="E208" s="52" t="s">
        <v>1491</v>
      </c>
      <c r="F208" s="52" t="s">
        <v>1492</v>
      </c>
      <c r="G208" s="52" t="s">
        <v>7571</v>
      </c>
      <c r="H208" s="52" t="s">
        <v>8960</v>
      </c>
      <c r="I208" s="52" t="s">
        <v>14372</v>
      </c>
      <c r="J208" s="51">
        <v>120873</v>
      </c>
      <c r="K208" s="51">
        <v>2311</v>
      </c>
      <c r="L208" s="52" t="s">
        <v>1459</v>
      </c>
      <c r="M208" s="51">
        <v>114082</v>
      </c>
      <c r="N208" s="51">
        <v>114082</v>
      </c>
      <c r="O208" s="52" t="s">
        <v>14599</v>
      </c>
    </row>
    <row r="209" spans="1:15" ht="14.4" x14ac:dyDescent="0.25">
      <c r="A209" s="51">
        <v>2451</v>
      </c>
      <c r="B209" s="52" t="s">
        <v>1372</v>
      </c>
      <c r="C209" s="52" t="s">
        <v>1493</v>
      </c>
      <c r="D209" s="51">
        <v>8520</v>
      </c>
      <c r="E209" s="52" t="s">
        <v>150</v>
      </c>
      <c r="F209" s="52" t="s">
        <v>1494</v>
      </c>
      <c r="G209" s="52" t="s">
        <v>7571</v>
      </c>
      <c r="H209" s="52" t="s">
        <v>13871</v>
      </c>
      <c r="I209" s="52" t="s">
        <v>14372</v>
      </c>
      <c r="J209" s="51">
        <v>120881</v>
      </c>
      <c r="K209" s="51">
        <v>2519</v>
      </c>
      <c r="L209" s="52" t="s">
        <v>318</v>
      </c>
      <c r="M209" s="51">
        <v>114082</v>
      </c>
      <c r="N209" s="51">
        <v>114082</v>
      </c>
      <c r="O209" s="52" t="s">
        <v>14600</v>
      </c>
    </row>
    <row r="210" spans="1:15" ht="14.4" x14ac:dyDescent="0.25">
      <c r="A210" s="51">
        <v>2469</v>
      </c>
      <c r="B210" s="52" t="s">
        <v>1495</v>
      </c>
      <c r="C210" s="52" t="s">
        <v>1496</v>
      </c>
      <c r="D210" s="51">
        <v>8530</v>
      </c>
      <c r="E210" s="52" t="s">
        <v>166</v>
      </c>
      <c r="F210" s="52" t="s">
        <v>1497</v>
      </c>
      <c r="G210" s="52" t="s">
        <v>7571</v>
      </c>
      <c r="H210" s="52" t="s">
        <v>22029</v>
      </c>
      <c r="I210" s="52" t="s">
        <v>14372</v>
      </c>
      <c r="J210" s="51">
        <v>120873</v>
      </c>
      <c r="K210" s="51">
        <v>2311</v>
      </c>
      <c r="L210" s="52" t="s">
        <v>1459</v>
      </c>
      <c r="M210" s="51">
        <v>114082</v>
      </c>
      <c r="N210" s="51">
        <v>114082</v>
      </c>
      <c r="O210" s="52" t="s">
        <v>14601</v>
      </c>
    </row>
    <row r="211" spans="1:15" ht="14.4" x14ac:dyDescent="0.25">
      <c r="A211" s="51">
        <v>2485</v>
      </c>
      <c r="B211" s="52" t="s">
        <v>1498</v>
      </c>
      <c r="C211" s="52" t="s">
        <v>1499</v>
      </c>
      <c r="D211" s="51">
        <v>8770</v>
      </c>
      <c r="E211" s="52" t="s">
        <v>1500</v>
      </c>
      <c r="F211" s="52" t="s">
        <v>1501</v>
      </c>
      <c r="G211" s="52" t="s">
        <v>7571</v>
      </c>
      <c r="H211" s="52" t="s">
        <v>13872</v>
      </c>
      <c r="I211" s="52" t="s">
        <v>14372</v>
      </c>
      <c r="J211" s="51">
        <v>120881</v>
      </c>
      <c r="K211" s="51">
        <v>2519</v>
      </c>
      <c r="L211" s="52" t="s">
        <v>318</v>
      </c>
      <c r="M211" s="51">
        <v>114082</v>
      </c>
      <c r="N211" s="51">
        <v>114082</v>
      </c>
      <c r="O211" s="52" t="s">
        <v>14602</v>
      </c>
    </row>
    <row r="212" spans="1:15" ht="14.4" x14ac:dyDescent="0.25">
      <c r="A212" s="51">
        <v>2501</v>
      </c>
      <c r="B212" s="52" t="s">
        <v>1502</v>
      </c>
      <c r="C212" s="52" t="s">
        <v>1503</v>
      </c>
      <c r="D212" s="51">
        <v>8790</v>
      </c>
      <c r="E212" s="52" t="s">
        <v>268</v>
      </c>
      <c r="F212" s="52" t="s">
        <v>1504</v>
      </c>
      <c r="G212" s="52" t="s">
        <v>7571</v>
      </c>
      <c r="H212" s="52" t="s">
        <v>14603</v>
      </c>
      <c r="I212" s="52" t="s">
        <v>14372</v>
      </c>
      <c r="J212" s="51">
        <v>129031</v>
      </c>
      <c r="K212" s="51">
        <v>118596</v>
      </c>
      <c r="L212" s="52" t="s">
        <v>476</v>
      </c>
      <c r="M212" s="51">
        <v>114033</v>
      </c>
      <c r="N212" s="51">
        <v>114033</v>
      </c>
      <c r="O212" s="52" t="s">
        <v>14604</v>
      </c>
    </row>
    <row r="213" spans="1:15" ht="14.4" x14ac:dyDescent="0.25">
      <c r="A213" s="51">
        <v>2519</v>
      </c>
      <c r="B213" s="52" t="s">
        <v>318</v>
      </c>
      <c r="C213" s="52" t="s">
        <v>1505</v>
      </c>
      <c r="D213" s="51">
        <v>8800</v>
      </c>
      <c r="E213" s="52" t="s">
        <v>266</v>
      </c>
      <c r="F213" s="52" t="s">
        <v>319</v>
      </c>
      <c r="G213" s="52" t="s">
        <v>7571</v>
      </c>
      <c r="H213" s="52" t="s">
        <v>13873</v>
      </c>
      <c r="I213" s="52" t="s">
        <v>14372</v>
      </c>
      <c r="J213" s="51">
        <v>120881</v>
      </c>
      <c r="K213" s="51">
        <v>2519</v>
      </c>
      <c r="L213" s="52" t="s">
        <v>318</v>
      </c>
      <c r="M213" s="51">
        <v>114082</v>
      </c>
      <c r="N213" s="51">
        <v>114082</v>
      </c>
      <c r="O213" s="52" t="s">
        <v>14605</v>
      </c>
    </row>
    <row r="214" spans="1:15" ht="14.4" x14ac:dyDescent="0.25">
      <c r="A214" s="51">
        <v>2527</v>
      </c>
      <c r="B214" s="52" t="s">
        <v>22030</v>
      </c>
      <c r="C214" s="52" t="s">
        <v>1506</v>
      </c>
      <c r="D214" s="51">
        <v>8800</v>
      </c>
      <c r="E214" s="52" t="s">
        <v>266</v>
      </c>
      <c r="F214" s="52" t="s">
        <v>1507</v>
      </c>
      <c r="G214" s="52" t="s">
        <v>7571</v>
      </c>
      <c r="H214" s="52" t="s">
        <v>13874</v>
      </c>
      <c r="I214" s="52" t="s">
        <v>14372</v>
      </c>
      <c r="J214" s="51">
        <v>120881</v>
      </c>
      <c r="K214" s="51">
        <v>2519</v>
      </c>
      <c r="L214" s="52" t="s">
        <v>318</v>
      </c>
      <c r="M214" s="51">
        <v>114082</v>
      </c>
      <c r="N214" s="51">
        <v>114082</v>
      </c>
      <c r="O214" s="52" t="s">
        <v>14606</v>
      </c>
    </row>
    <row r="215" spans="1:15" ht="14.4" x14ac:dyDescent="0.25">
      <c r="A215" s="51">
        <v>2535</v>
      </c>
      <c r="B215" s="52" t="s">
        <v>1508</v>
      </c>
      <c r="C215" s="52" t="s">
        <v>1509</v>
      </c>
      <c r="D215" s="51">
        <v>8800</v>
      </c>
      <c r="E215" s="52" t="s">
        <v>1510</v>
      </c>
      <c r="F215" s="52" t="s">
        <v>1511</v>
      </c>
      <c r="G215" s="52" t="s">
        <v>7571</v>
      </c>
      <c r="H215" s="52" t="s">
        <v>13875</v>
      </c>
      <c r="I215" s="52" t="s">
        <v>14372</v>
      </c>
      <c r="J215" s="51">
        <v>120881</v>
      </c>
      <c r="K215" s="51">
        <v>2519</v>
      </c>
      <c r="L215" s="52" t="s">
        <v>318</v>
      </c>
      <c r="M215" s="51">
        <v>114082</v>
      </c>
      <c r="N215" s="51">
        <v>114082</v>
      </c>
      <c r="O215" s="52" t="s">
        <v>14607</v>
      </c>
    </row>
    <row r="216" spans="1:15" ht="14.4" x14ac:dyDescent="0.25">
      <c r="A216" s="51">
        <v>2543</v>
      </c>
      <c r="B216" s="52" t="s">
        <v>13876</v>
      </c>
      <c r="C216" s="52" t="s">
        <v>1512</v>
      </c>
      <c r="D216" s="51">
        <v>8700</v>
      </c>
      <c r="E216" s="52" t="s">
        <v>1513</v>
      </c>
      <c r="F216" s="52" t="s">
        <v>1514</v>
      </c>
      <c r="G216" s="52" t="s">
        <v>7571</v>
      </c>
      <c r="H216" s="52" t="s">
        <v>8961</v>
      </c>
      <c r="I216" s="52" t="s">
        <v>14372</v>
      </c>
      <c r="J216" s="51">
        <v>129031</v>
      </c>
      <c r="K216" s="51">
        <v>118596</v>
      </c>
      <c r="L216" s="52" t="s">
        <v>476</v>
      </c>
      <c r="M216" s="51">
        <v>114033</v>
      </c>
      <c r="N216" s="51">
        <v>114033</v>
      </c>
      <c r="O216" s="52" t="s">
        <v>14608</v>
      </c>
    </row>
    <row r="217" spans="1:15" ht="14.4" x14ac:dyDescent="0.25">
      <c r="A217" s="51">
        <v>2551</v>
      </c>
      <c r="B217" s="52" t="s">
        <v>1515</v>
      </c>
      <c r="C217" s="52" t="s">
        <v>1516</v>
      </c>
      <c r="D217" s="51">
        <v>8900</v>
      </c>
      <c r="E217" s="52" t="s">
        <v>320</v>
      </c>
      <c r="F217" s="52" t="s">
        <v>1517</v>
      </c>
      <c r="G217" s="52" t="s">
        <v>7571</v>
      </c>
      <c r="H217" s="52" t="s">
        <v>8962</v>
      </c>
      <c r="I217" s="52" t="s">
        <v>14372</v>
      </c>
      <c r="J217" s="51">
        <v>119826</v>
      </c>
      <c r="K217" s="51">
        <v>2279</v>
      </c>
      <c r="L217" s="52" t="s">
        <v>18956</v>
      </c>
      <c r="M217" s="51">
        <v>114066</v>
      </c>
      <c r="N217" s="51">
        <v>114066</v>
      </c>
      <c r="O217" s="52" t="s">
        <v>14609</v>
      </c>
    </row>
    <row r="218" spans="1:15" ht="14.4" x14ac:dyDescent="0.25">
      <c r="A218" s="51">
        <v>2576</v>
      </c>
      <c r="B218" s="52" t="s">
        <v>1518</v>
      </c>
      <c r="C218" s="52" t="s">
        <v>1519</v>
      </c>
      <c r="D218" s="51">
        <v>8953</v>
      </c>
      <c r="E218" s="52" t="s">
        <v>1520</v>
      </c>
      <c r="F218" s="52" t="s">
        <v>1521</v>
      </c>
      <c r="G218" s="52" t="s">
        <v>7571</v>
      </c>
      <c r="H218" s="52" t="s">
        <v>14610</v>
      </c>
      <c r="I218" s="52" t="s">
        <v>14372</v>
      </c>
      <c r="J218" s="51">
        <v>119826</v>
      </c>
      <c r="K218" s="51">
        <v>2279</v>
      </c>
      <c r="L218" s="52" t="s">
        <v>18956</v>
      </c>
      <c r="M218" s="51">
        <v>114066</v>
      </c>
      <c r="N218" s="51">
        <v>114066</v>
      </c>
      <c r="O218" s="52" t="s">
        <v>14611</v>
      </c>
    </row>
    <row r="219" spans="1:15" ht="14.4" x14ac:dyDescent="0.25">
      <c r="A219" s="51">
        <v>2584</v>
      </c>
      <c r="B219" s="52" t="s">
        <v>1522</v>
      </c>
      <c r="C219" s="52" t="s">
        <v>1523</v>
      </c>
      <c r="D219" s="51">
        <v>8908</v>
      </c>
      <c r="E219" s="52" t="s">
        <v>1524</v>
      </c>
      <c r="F219" s="52" t="s">
        <v>1525</v>
      </c>
      <c r="G219" s="52" t="s">
        <v>7571</v>
      </c>
      <c r="H219" s="52" t="s">
        <v>8963</v>
      </c>
      <c r="I219" s="52" t="s">
        <v>14372</v>
      </c>
      <c r="J219" s="51">
        <v>119826</v>
      </c>
      <c r="K219" s="51">
        <v>2279</v>
      </c>
      <c r="L219" s="52" t="s">
        <v>18956</v>
      </c>
      <c r="M219" s="51">
        <v>114066</v>
      </c>
      <c r="N219" s="51">
        <v>114066</v>
      </c>
      <c r="O219" s="52" t="s">
        <v>14612</v>
      </c>
    </row>
    <row r="220" spans="1:15" ht="14.4" x14ac:dyDescent="0.25">
      <c r="A220" s="51">
        <v>2592</v>
      </c>
      <c r="B220" s="52" t="s">
        <v>22031</v>
      </c>
      <c r="C220" s="52" t="s">
        <v>22032</v>
      </c>
      <c r="D220" s="51">
        <v>8970</v>
      </c>
      <c r="E220" s="52" t="s">
        <v>278</v>
      </c>
      <c r="F220" s="52" t="s">
        <v>1526</v>
      </c>
      <c r="G220" s="52" t="s">
        <v>7571</v>
      </c>
      <c r="H220" s="52" t="s">
        <v>22033</v>
      </c>
      <c r="I220" s="52" t="s">
        <v>14372</v>
      </c>
      <c r="J220" s="51">
        <v>119826</v>
      </c>
      <c r="K220" s="51">
        <v>2279</v>
      </c>
      <c r="L220" s="52" t="s">
        <v>18956</v>
      </c>
      <c r="M220" s="51">
        <v>114066</v>
      </c>
      <c r="N220" s="51">
        <v>114066</v>
      </c>
      <c r="O220" s="52" t="s">
        <v>14613</v>
      </c>
    </row>
    <row r="221" spans="1:15" ht="14.4" x14ac:dyDescent="0.25">
      <c r="A221" s="51">
        <v>2601</v>
      </c>
      <c r="B221" s="52" t="s">
        <v>1527</v>
      </c>
      <c r="C221" s="52" t="s">
        <v>1528</v>
      </c>
      <c r="D221" s="51">
        <v>9000</v>
      </c>
      <c r="E221" s="52" t="s">
        <v>299</v>
      </c>
      <c r="F221" s="52" t="s">
        <v>1529</v>
      </c>
      <c r="G221" s="52" t="s">
        <v>7571</v>
      </c>
      <c r="H221" s="52" t="s">
        <v>8964</v>
      </c>
      <c r="I221" s="52" t="s">
        <v>14372</v>
      </c>
      <c r="J221" s="51">
        <v>125526</v>
      </c>
      <c r="K221" s="51">
        <v>2626</v>
      </c>
      <c r="L221" s="52" t="s">
        <v>8965</v>
      </c>
      <c r="M221" s="51">
        <v>114017</v>
      </c>
      <c r="N221" s="51">
        <v>114017</v>
      </c>
      <c r="O221" s="52" t="s">
        <v>14614</v>
      </c>
    </row>
    <row r="222" spans="1:15" ht="14.4" x14ac:dyDescent="0.25">
      <c r="A222" s="51">
        <v>2618</v>
      </c>
      <c r="B222" s="52" t="s">
        <v>1530</v>
      </c>
      <c r="C222" s="52" t="s">
        <v>1531</v>
      </c>
      <c r="D222" s="51">
        <v>9000</v>
      </c>
      <c r="E222" s="52" t="s">
        <v>299</v>
      </c>
      <c r="F222" s="52" t="s">
        <v>1532</v>
      </c>
      <c r="G222" s="52" t="s">
        <v>7571</v>
      </c>
      <c r="H222" s="52" t="s">
        <v>13877</v>
      </c>
      <c r="I222" s="52" t="s">
        <v>14372</v>
      </c>
      <c r="J222" s="51">
        <v>125526</v>
      </c>
      <c r="K222" s="51">
        <v>2626</v>
      </c>
      <c r="L222" s="52" t="s">
        <v>8965</v>
      </c>
      <c r="M222" s="51">
        <v>114017</v>
      </c>
      <c r="N222" s="51">
        <v>114017</v>
      </c>
      <c r="O222" s="52" t="s">
        <v>14615</v>
      </c>
    </row>
    <row r="223" spans="1:15" ht="14.4" x14ac:dyDescent="0.25">
      <c r="A223" s="51">
        <v>2626</v>
      </c>
      <c r="B223" s="52" t="s">
        <v>8965</v>
      </c>
      <c r="C223" s="52" t="s">
        <v>1533</v>
      </c>
      <c r="D223" s="51">
        <v>9041</v>
      </c>
      <c r="E223" s="52" t="s">
        <v>328</v>
      </c>
      <c r="F223" s="52" t="s">
        <v>654</v>
      </c>
      <c r="G223" s="52" t="s">
        <v>7571</v>
      </c>
      <c r="H223" s="52" t="s">
        <v>8966</v>
      </c>
      <c r="I223" s="52" t="s">
        <v>14372</v>
      </c>
      <c r="J223" s="51">
        <v>125526</v>
      </c>
      <c r="K223" s="51">
        <v>2626</v>
      </c>
      <c r="L223" s="52" t="s">
        <v>8965</v>
      </c>
      <c r="M223" s="51">
        <v>114017</v>
      </c>
      <c r="N223" s="51">
        <v>114017</v>
      </c>
      <c r="O223" s="52" t="s">
        <v>14616</v>
      </c>
    </row>
    <row r="224" spans="1:15" ht="14.4" x14ac:dyDescent="0.25">
      <c r="A224" s="51">
        <v>2642</v>
      </c>
      <c r="B224" s="52" t="s">
        <v>1534</v>
      </c>
      <c r="C224" s="52" t="s">
        <v>1535</v>
      </c>
      <c r="D224" s="51">
        <v>9940</v>
      </c>
      <c r="E224" s="52" t="s">
        <v>126</v>
      </c>
      <c r="F224" s="52" t="s">
        <v>1536</v>
      </c>
      <c r="G224" s="52" t="s">
        <v>7571</v>
      </c>
      <c r="H224" s="52" t="s">
        <v>8967</v>
      </c>
      <c r="I224" s="52" t="s">
        <v>14372</v>
      </c>
      <c r="J224" s="51">
        <v>125526</v>
      </c>
      <c r="K224" s="51">
        <v>2626</v>
      </c>
      <c r="L224" s="52" t="s">
        <v>8965</v>
      </c>
      <c r="M224" s="51">
        <v>114017</v>
      </c>
      <c r="N224" s="51">
        <v>114017</v>
      </c>
      <c r="O224" s="52" t="s">
        <v>14617</v>
      </c>
    </row>
    <row r="225" spans="1:15" ht="14.4" x14ac:dyDescent="0.25">
      <c r="A225" s="51">
        <v>2659</v>
      </c>
      <c r="B225" s="52" t="s">
        <v>1537</v>
      </c>
      <c r="C225" s="52" t="s">
        <v>1538</v>
      </c>
      <c r="D225" s="51">
        <v>9060</v>
      </c>
      <c r="E225" s="52" t="s">
        <v>378</v>
      </c>
      <c r="F225" s="52" t="s">
        <v>1539</v>
      </c>
      <c r="G225" s="52" t="s">
        <v>7571</v>
      </c>
      <c r="H225" s="52" t="s">
        <v>8968</v>
      </c>
      <c r="I225" s="52" t="s">
        <v>14372</v>
      </c>
      <c r="J225" s="51">
        <v>121301</v>
      </c>
      <c r="K225" s="51">
        <v>3269</v>
      </c>
      <c r="L225" s="52" t="s">
        <v>9002</v>
      </c>
      <c r="M225" s="51">
        <v>114025</v>
      </c>
      <c r="N225" s="51">
        <v>114025</v>
      </c>
      <c r="O225" s="52" t="s">
        <v>14618</v>
      </c>
    </row>
    <row r="226" spans="1:15" ht="14.4" x14ac:dyDescent="0.25">
      <c r="A226" s="51">
        <v>2667</v>
      </c>
      <c r="B226" s="52" t="s">
        <v>972</v>
      </c>
      <c r="C226" s="52" t="s">
        <v>1540</v>
      </c>
      <c r="D226" s="51">
        <v>9940</v>
      </c>
      <c r="E226" s="52" t="s">
        <v>1541</v>
      </c>
      <c r="F226" s="52" t="s">
        <v>1542</v>
      </c>
      <c r="G226" s="52" t="s">
        <v>7571</v>
      </c>
      <c r="H226" s="52" t="s">
        <v>8969</v>
      </c>
      <c r="I226" s="52" t="s">
        <v>14372</v>
      </c>
      <c r="J226" s="51">
        <v>121301</v>
      </c>
      <c r="K226" s="51">
        <v>3269</v>
      </c>
      <c r="L226" s="52" t="s">
        <v>9002</v>
      </c>
      <c r="M226" s="51">
        <v>114025</v>
      </c>
      <c r="N226" s="51">
        <v>114025</v>
      </c>
      <c r="O226" s="52" t="s">
        <v>14619</v>
      </c>
    </row>
    <row r="227" spans="1:15" ht="14.4" x14ac:dyDescent="0.25">
      <c r="A227" s="51">
        <v>2675</v>
      </c>
      <c r="B227" s="52" t="s">
        <v>1543</v>
      </c>
      <c r="C227" s="52" t="s">
        <v>1544</v>
      </c>
      <c r="D227" s="51">
        <v>9185</v>
      </c>
      <c r="E227" s="52" t="s">
        <v>1545</v>
      </c>
      <c r="F227" s="52" t="s">
        <v>1546</v>
      </c>
      <c r="G227" s="52" t="s">
        <v>7571</v>
      </c>
      <c r="H227" s="52" t="s">
        <v>8970</v>
      </c>
      <c r="I227" s="52" t="s">
        <v>14372</v>
      </c>
      <c r="J227" s="51">
        <v>121301</v>
      </c>
      <c r="K227" s="51">
        <v>3269</v>
      </c>
      <c r="L227" s="52" t="s">
        <v>9002</v>
      </c>
      <c r="M227" s="51">
        <v>114025</v>
      </c>
      <c r="N227" s="51">
        <v>114025</v>
      </c>
      <c r="O227" s="52" t="s">
        <v>14620</v>
      </c>
    </row>
    <row r="228" spans="1:15" ht="14.4" x14ac:dyDescent="0.25">
      <c r="A228" s="51">
        <v>2683</v>
      </c>
      <c r="B228" s="52" t="s">
        <v>1547</v>
      </c>
      <c r="C228" s="52" t="s">
        <v>1548</v>
      </c>
      <c r="D228" s="51">
        <v>9190</v>
      </c>
      <c r="E228" s="52" t="s">
        <v>124</v>
      </c>
      <c r="F228" s="52" t="s">
        <v>1549</v>
      </c>
      <c r="G228" s="52" t="s">
        <v>7571</v>
      </c>
      <c r="H228" s="52" t="s">
        <v>8971</v>
      </c>
      <c r="I228" s="52" t="s">
        <v>14372</v>
      </c>
      <c r="J228" s="51">
        <v>121384</v>
      </c>
      <c r="K228" s="51">
        <v>115907</v>
      </c>
      <c r="L228" s="52" t="s">
        <v>373</v>
      </c>
      <c r="M228" s="51">
        <v>113969</v>
      </c>
      <c r="N228" s="51">
        <v>113969</v>
      </c>
      <c r="O228" s="52" t="s">
        <v>14621</v>
      </c>
    </row>
    <row r="229" spans="1:15" ht="14.4" x14ac:dyDescent="0.25">
      <c r="A229" s="51">
        <v>2691</v>
      </c>
      <c r="B229" s="52" t="s">
        <v>1550</v>
      </c>
      <c r="C229" s="52" t="s">
        <v>13878</v>
      </c>
      <c r="D229" s="51">
        <v>9160</v>
      </c>
      <c r="E229" s="52" t="s">
        <v>140</v>
      </c>
      <c r="F229" s="52" t="s">
        <v>1551</v>
      </c>
      <c r="G229" s="52" t="s">
        <v>7571</v>
      </c>
      <c r="H229" s="52" t="s">
        <v>14622</v>
      </c>
      <c r="I229" s="52" t="s">
        <v>14372</v>
      </c>
      <c r="J229" s="51">
        <v>121251</v>
      </c>
      <c r="K229" s="51">
        <v>2758</v>
      </c>
      <c r="L229" s="52" t="s">
        <v>1563</v>
      </c>
      <c r="M229" s="51">
        <v>113977</v>
      </c>
      <c r="N229" s="51">
        <v>113977</v>
      </c>
      <c r="O229" s="52" t="s">
        <v>14623</v>
      </c>
    </row>
    <row r="230" spans="1:15" ht="14.4" x14ac:dyDescent="0.25">
      <c r="A230" s="51">
        <v>2709</v>
      </c>
      <c r="B230" s="52" t="s">
        <v>1319</v>
      </c>
      <c r="C230" s="52" t="s">
        <v>1552</v>
      </c>
      <c r="D230" s="51">
        <v>9160</v>
      </c>
      <c r="E230" s="52" t="s">
        <v>140</v>
      </c>
      <c r="F230" s="52" t="s">
        <v>1553</v>
      </c>
      <c r="G230" s="52" t="s">
        <v>7571</v>
      </c>
      <c r="H230" s="52" t="s">
        <v>13879</v>
      </c>
      <c r="I230" s="52" t="s">
        <v>14372</v>
      </c>
      <c r="J230" s="51">
        <v>121251</v>
      </c>
      <c r="K230" s="51">
        <v>2758</v>
      </c>
      <c r="L230" s="52" t="s">
        <v>1563</v>
      </c>
      <c r="M230" s="51">
        <v>113977</v>
      </c>
      <c r="N230" s="51">
        <v>113977</v>
      </c>
      <c r="O230" s="52" t="s">
        <v>14624</v>
      </c>
    </row>
    <row r="231" spans="1:15" ht="14.4" x14ac:dyDescent="0.25">
      <c r="A231" s="51">
        <v>2717</v>
      </c>
      <c r="B231" s="52" t="s">
        <v>1554</v>
      </c>
      <c r="C231" s="52" t="s">
        <v>1555</v>
      </c>
      <c r="D231" s="51">
        <v>9080</v>
      </c>
      <c r="E231" s="52" t="s">
        <v>1556</v>
      </c>
      <c r="F231" s="52" t="s">
        <v>1557</v>
      </c>
      <c r="G231" s="52" t="s">
        <v>7571</v>
      </c>
      <c r="H231" s="52" t="s">
        <v>13880</v>
      </c>
      <c r="I231" s="52" t="s">
        <v>14372</v>
      </c>
      <c r="J231" s="51">
        <v>125526</v>
      </c>
      <c r="K231" s="51">
        <v>2626</v>
      </c>
      <c r="L231" s="52" t="s">
        <v>8965</v>
      </c>
      <c r="M231" s="51">
        <v>114017</v>
      </c>
      <c r="N231" s="51">
        <v>114017</v>
      </c>
      <c r="O231" s="52" t="s">
        <v>14625</v>
      </c>
    </row>
    <row r="232" spans="1:15" ht="14.4" x14ac:dyDescent="0.25">
      <c r="A232" s="51">
        <v>2725</v>
      </c>
      <c r="B232" s="52" t="s">
        <v>1558</v>
      </c>
      <c r="C232" s="52" t="s">
        <v>1559</v>
      </c>
      <c r="D232" s="51">
        <v>9040</v>
      </c>
      <c r="E232" s="52" t="s">
        <v>337</v>
      </c>
      <c r="F232" s="52" t="s">
        <v>1560</v>
      </c>
      <c r="G232" s="52" t="s">
        <v>7571</v>
      </c>
      <c r="H232" s="52" t="s">
        <v>8972</v>
      </c>
      <c r="I232" s="52" t="s">
        <v>14372</v>
      </c>
      <c r="J232" s="51">
        <v>125526</v>
      </c>
      <c r="K232" s="51">
        <v>2626</v>
      </c>
      <c r="L232" s="52" t="s">
        <v>8965</v>
      </c>
      <c r="M232" s="51">
        <v>114017</v>
      </c>
      <c r="N232" s="51">
        <v>114017</v>
      </c>
      <c r="O232" s="52" t="s">
        <v>14626</v>
      </c>
    </row>
    <row r="233" spans="1:15" ht="14.4" x14ac:dyDescent="0.25">
      <c r="A233" s="51">
        <v>2741</v>
      </c>
      <c r="B233" s="52" t="s">
        <v>3138</v>
      </c>
      <c r="C233" s="52" t="s">
        <v>13881</v>
      </c>
      <c r="D233" s="51">
        <v>9160</v>
      </c>
      <c r="E233" s="52" t="s">
        <v>140</v>
      </c>
      <c r="F233" s="52" t="s">
        <v>13882</v>
      </c>
      <c r="G233" s="52" t="s">
        <v>7571</v>
      </c>
      <c r="H233" s="52" t="s">
        <v>14627</v>
      </c>
      <c r="I233" s="52" t="s">
        <v>14372</v>
      </c>
      <c r="J233" s="51">
        <v>121251</v>
      </c>
      <c r="K233" s="51">
        <v>2758</v>
      </c>
      <c r="L233" s="52" t="s">
        <v>1563</v>
      </c>
      <c r="M233" s="51">
        <v>113977</v>
      </c>
      <c r="N233" s="51">
        <v>113977</v>
      </c>
      <c r="O233" s="52" t="s">
        <v>14628</v>
      </c>
    </row>
    <row r="234" spans="1:15" ht="14.4" x14ac:dyDescent="0.25">
      <c r="A234" s="51">
        <v>2758</v>
      </c>
      <c r="B234" s="52" t="s">
        <v>1563</v>
      </c>
      <c r="C234" s="52" t="s">
        <v>1564</v>
      </c>
      <c r="D234" s="51">
        <v>9220</v>
      </c>
      <c r="E234" s="52" t="s">
        <v>362</v>
      </c>
      <c r="F234" s="52" t="s">
        <v>1565</v>
      </c>
      <c r="G234" s="52" t="s">
        <v>7571</v>
      </c>
      <c r="H234" s="52" t="s">
        <v>14629</v>
      </c>
      <c r="I234" s="52" t="s">
        <v>14372</v>
      </c>
      <c r="J234" s="51">
        <v>121251</v>
      </c>
      <c r="K234" s="51">
        <v>2758</v>
      </c>
      <c r="L234" s="52" t="s">
        <v>1563</v>
      </c>
      <c r="M234" s="51">
        <v>113977</v>
      </c>
      <c r="N234" s="51">
        <v>113977</v>
      </c>
      <c r="O234" s="52" t="s">
        <v>14630</v>
      </c>
    </row>
    <row r="235" spans="1:15" ht="14.4" x14ac:dyDescent="0.25">
      <c r="A235" s="51">
        <v>2766</v>
      </c>
      <c r="B235" s="52" t="s">
        <v>1566</v>
      </c>
      <c r="C235" s="52" t="s">
        <v>1567</v>
      </c>
      <c r="D235" s="51">
        <v>9250</v>
      </c>
      <c r="E235" s="52" t="s">
        <v>1568</v>
      </c>
      <c r="F235" s="52" t="s">
        <v>1569</v>
      </c>
      <c r="G235" s="52" t="s">
        <v>7571</v>
      </c>
      <c r="H235" s="52" t="s">
        <v>8974</v>
      </c>
      <c r="I235" s="52" t="s">
        <v>14372</v>
      </c>
      <c r="J235" s="51">
        <v>121384</v>
      </c>
      <c r="K235" s="51">
        <v>115907</v>
      </c>
      <c r="L235" s="52" t="s">
        <v>373</v>
      </c>
      <c r="M235" s="51">
        <v>113969</v>
      </c>
      <c r="N235" s="51">
        <v>113969</v>
      </c>
      <c r="O235" s="52" t="s">
        <v>14631</v>
      </c>
    </row>
    <row r="236" spans="1:15" ht="14.4" x14ac:dyDescent="0.25">
      <c r="A236" s="51">
        <v>2774</v>
      </c>
      <c r="B236" s="52" t="s">
        <v>1570</v>
      </c>
      <c r="C236" s="52" t="s">
        <v>1571</v>
      </c>
      <c r="D236" s="51">
        <v>9230</v>
      </c>
      <c r="E236" s="52" t="s">
        <v>344</v>
      </c>
      <c r="F236" s="52" t="s">
        <v>1572</v>
      </c>
      <c r="G236" s="52" t="s">
        <v>7571</v>
      </c>
      <c r="H236" s="52" t="s">
        <v>8975</v>
      </c>
      <c r="I236" s="52" t="s">
        <v>14372</v>
      </c>
      <c r="J236" s="51">
        <v>121251</v>
      </c>
      <c r="K236" s="51">
        <v>2758</v>
      </c>
      <c r="L236" s="52" t="s">
        <v>1563</v>
      </c>
      <c r="M236" s="51">
        <v>113977</v>
      </c>
      <c r="N236" s="51">
        <v>113977</v>
      </c>
      <c r="O236" s="52" t="s">
        <v>14632</v>
      </c>
    </row>
    <row r="237" spans="1:15" ht="14.4" x14ac:dyDescent="0.25">
      <c r="A237" s="51">
        <v>2782</v>
      </c>
      <c r="B237" s="52" t="s">
        <v>1573</v>
      </c>
      <c r="C237" s="52" t="s">
        <v>1574</v>
      </c>
      <c r="D237" s="51">
        <v>9070</v>
      </c>
      <c r="E237" s="52" t="s">
        <v>1575</v>
      </c>
      <c r="F237" s="52" t="s">
        <v>1576</v>
      </c>
      <c r="G237" s="52" t="s">
        <v>7571</v>
      </c>
      <c r="H237" s="52" t="s">
        <v>8976</v>
      </c>
      <c r="I237" s="52" t="s">
        <v>14372</v>
      </c>
      <c r="J237" s="51">
        <v>125526</v>
      </c>
      <c r="K237" s="51">
        <v>2626</v>
      </c>
      <c r="L237" s="52" t="s">
        <v>8965</v>
      </c>
      <c r="M237" s="51">
        <v>114017</v>
      </c>
      <c r="N237" s="51">
        <v>114017</v>
      </c>
      <c r="O237" s="52" t="s">
        <v>14633</v>
      </c>
    </row>
    <row r="238" spans="1:15" ht="14.4" x14ac:dyDescent="0.25">
      <c r="A238" s="51">
        <v>2791</v>
      </c>
      <c r="B238" s="52" t="s">
        <v>1577</v>
      </c>
      <c r="C238" s="52" t="s">
        <v>1578</v>
      </c>
      <c r="D238" s="51">
        <v>9050</v>
      </c>
      <c r="E238" s="52" t="s">
        <v>1579</v>
      </c>
      <c r="F238" s="52" t="s">
        <v>1580</v>
      </c>
      <c r="G238" s="52" t="s">
        <v>7571</v>
      </c>
      <c r="H238" s="52" t="s">
        <v>8977</v>
      </c>
      <c r="I238" s="52" t="s">
        <v>14372</v>
      </c>
      <c r="J238" s="51">
        <v>125526</v>
      </c>
      <c r="K238" s="51">
        <v>2626</v>
      </c>
      <c r="L238" s="52" t="s">
        <v>8965</v>
      </c>
      <c r="M238" s="51">
        <v>114017</v>
      </c>
      <c r="N238" s="51">
        <v>114017</v>
      </c>
      <c r="O238" s="52" t="s">
        <v>14634</v>
      </c>
    </row>
    <row r="239" spans="1:15" ht="14.4" x14ac:dyDescent="0.25">
      <c r="A239" s="51">
        <v>2808</v>
      </c>
      <c r="B239" s="52" t="s">
        <v>1581</v>
      </c>
      <c r="C239" s="52" t="s">
        <v>1582</v>
      </c>
      <c r="D239" s="51">
        <v>9820</v>
      </c>
      <c r="E239" s="52" t="s">
        <v>366</v>
      </c>
      <c r="F239" s="52" t="s">
        <v>1583</v>
      </c>
      <c r="G239" s="52" t="s">
        <v>7571</v>
      </c>
      <c r="H239" s="52" t="s">
        <v>8978</v>
      </c>
      <c r="I239" s="52" t="s">
        <v>14372</v>
      </c>
      <c r="J239" s="51">
        <v>125526</v>
      </c>
      <c r="K239" s="51">
        <v>2626</v>
      </c>
      <c r="L239" s="52" t="s">
        <v>8965</v>
      </c>
      <c r="M239" s="51">
        <v>114017</v>
      </c>
      <c r="N239" s="51">
        <v>114017</v>
      </c>
      <c r="O239" s="52" t="s">
        <v>14635</v>
      </c>
    </row>
    <row r="240" spans="1:15" ht="14.4" x14ac:dyDescent="0.25">
      <c r="A240" s="51">
        <v>2824</v>
      </c>
      <c r="B240" s="52" t="s">
        <v>1584</v>
      </c>
      <c r="C240" s="52" t="s">
        <v>1585</v>
      </c>
      <c r="D240" s="51">
        <v>9860</v>
      </c>
      <c r="E240" s="52" t="s">
        <v>1586</v>
      </c>
      <c r="F240" s="52" t="s">
        <v>1587</v>
      </c>
      <c r="G240" s="52" t="s">
        <v>7571</v>
      </c>
      <c r="H240" s="52" t="s">
        <v>13883</v>
      </c>
      <c r="I240" s="52" t="s">
        <v>14372</v>
      </c>
      <c r="J240" s="51">
        <v>121251</v>
      </c>
      <c r="K240" s="51">
        <v>2758</v>
      </c>
      <c r="L240" s="52" t="s">
        <v>1563</v>
      </c>
      <c r="M240" s="51">
        <v>113977</v>
      </c>
      <c r="N240" s="51">
        <v>113977</v>
      </c>
      <c r="O240" s="52" t="s">
        <v>14636</v>
      </c>
    </row>
    <row r="241" spans="1:15" ht="14.4" x14ac:dyDescent="0.25">
      <c r="A241" s="51">
        <v>2841</v>
      </c>
      <c r="B241" s="52" t="s">
        <v>1588</v>
      </c>
      <c r="C241" s="52" t="s">
        <v>13884</v>
      </c>
      <c r="D241" s="51">
        <v>9230</v>
      </c>
      <c r="E241" s="52" t="s">
        <v>344</v>
      </c>
      <c r="F241" s="52" t="s">
        <v>14637</v>
      </c>
      <c r="G241" s="52" t="s">
        <v>7571</v>
      </c>
      <c r="H241" s="52" t="s">
        <v>14232</v>
      </c>
      <c r="I241" s="52" t="s">
        <v>14372</v>
      </c>
      <c r="J241" s="51">
        <v>121251</v>
      </c>
      <c r="K241" s="51">
        <v>2758</v>
      </c>
      <c r="L241" s="52" t="s">
        <v>1563</v>
      </c>
      <c r="M241" s="51">
        <v>113977</v>
      </c>
      <c r="N241" s="51">
        <v>113977</v>
      </c>
      <c r="O241" s="52" t="s">
        <v>14638</v>
      </c>
    </row>
    <row r="242" spans="1:15" ht="14.4" x14ac:dyDescent="0.25">
      <c r="A242" s="51">
        <v>2857</v>
      </c>
      <c r="B242" s="52" t="s">
        <v>1592</v>
      </c>
      <c r="C242" s="52" t="s">
        <v>1593</v>
      </c>
      <c r="D242" s="51">
        <v>9290</v>
      </c>
      <c r="E242" s="52" t="s">
        <v>1594</v>
      </c>
      <c r="F242" s="52" t="s">
        <v>1595</v>
      </c>
      <c r="G242" s="52" t="s">
        <v>7571</v>
      </c>
      <c r="H242" s="52" t="s">
        <v>8979</v>
      </c>
      <c r="I242" s="52" t="s">
        <v>14372</v>
      </c>
      <c r="J242" s="51">
        <v>121012</v>
      </c>
      <c r="K242" s="51">
        <v>299</v>
      </c>
      <c r="L242" s="52" t="s">
        <v>334</v>
      </c>
      <c r="M242" s="51">
        <v>113985</v>
      </c>
      <c r="N242" s="51">
        <v>113985</v>
      </c>
      <c r="O242" s="52" t="s">
        <v>14639</v>
      </c>
    </row>
    <row r="243" spans="1:15" ht="14.4" x14ac:dyDescent="0.25">
      <c r="A243" s="51">
        <v>2865</v>
      </c>
      <c r="B243" s="52" t="s">
        <v>1596</v>
      </c>
      <c r="C243" s="52" t="s">
        <v>1597</v>
      </c>
      <c r="D243" s="51">
        <v>9300</v>
      </c>
      <c r="E243" s="52" t="s">
        <v>639</v>
      </c>
      <c r="F243" s="52" t="s">
        <v>1598</v>
      </c>
      <c r="G243" s="52" t="s">
        <v>7571</v>
      </c>
      <c r="H243" s="52" t="s">
        <v>8980</v>
      </c>
      <c r="I243" s="52" t="s">
        <v>14372</v>
      </c>
      <c r="J243" s="51">
        <v>121012</v>
      </c>
      <c r="K243" s="51">
        <v>299</v>
      </c>
      <c r="L243" s="52" t="s">
        <v>334</v>
      </c>
      <c r="M243" s="51">
        <v>113985</v>
      </c>
      <c r="N243" s="51">
        <v>113985</v>
      </c>
      <c r="O243" s="52" t="s">
        <v>14640</v>
      </c>
    </row>
    <row r="244" spans="1:15" ht="14.4" x14ac:dyDescent="0.25">
      <c r="A244" s="51">
        <v>2873</v>
      </c>
      <c r="B244" s="52" t="s">
        <v>1599</v>
      </c>
      <c r="C244" s="52" t="s">
        <v>1600</v>
      </c>
      <c r="D244" s="51">
        <v>9300</v>
      </c>
      <c r="E244" s="52" t="s">
        <v>639</v>
      </c>
      <c r="F244" s="52" t="s">
        <v>13885</v>
      </c>
      <c r="G244" s="52" t="s">
        <v>7571</v>
      </c>
      <c r="H244" s="52" t="s">
        <v>8981</v>
      </c>
      <c r="I244" s="52" t="s">
        <v>14372</v>
      </c>
      <c r="J244" s="51">
        <v>121012</v>
      </c>
      <c r="K244" s="51">
        <v>299</v>
      </c>
      <c r="L244" s="52" t="s">
        <v>334</v>
      </c>
      <c r="M244" s="51">
        <v>113985</v>
      </c>
      <c r="N244" s="51">
        <v>113985</v>
      </c>
      <c r="O244" s="52" t="s">
        <v>14641</v>
      </c>
    </row>
    <row r="245" spans="1:15" ht="14.4" x14ac:dyDescent="0.25">
      <c r="A245" s="51">
        <v>2881</v>
      </c>
      <c r="B245" s="52" t="s">
        <v>1601</v>
      </c>
      <c r="C245" s="52" t="s">
        <v>1602</v>
      </c>
      <c r="D245" s="51">
        <v>9300</v>
      </c>
      <c r="E245" s="52" t="s">
        <v>639</v>
      </c>
      <c r="F245" s="52" t="s">
        <v>1603</v>
      </c>
      <c r="G245" s="52" t="s">
        <v>7571</v>
      </c>
      <c r="H245" s="52" t="s">
        <v>8982</v>
      </c>
      <c r="I245" s="52" t="s">
        <v>14372</v>
      </c>
      <c r="J245" s="51">
        <v>121012</v>
      </c>
      <c r="K245" s="51">
        <v>299</v>
      </c>
      <c r="L245" s="52" t="s">
        <v>334</v>
      </c>
      <c r="M245" s="51">
        <v>113985</v>
      </c>
      <c r="N245" s="51">
        <v>113985</v>
      </c>
      <c r="O245" s="52" t="s">
        <v>14642</v>
      </c>
    </row>
    <row r="246" spans="1:15" ht="14.4" x14ac:dyDescent="0.25">
      <c r="A246" s="51">
        <v>2907</v>
      </c>
      <c r="B246" s="52" t="s">
        <v>875</v>
      </c>
      <c r="C246" s="52" t="s">
        <v>1604</v>
      </c>
      <c r="D246" s="51">
        <v>9340</v>
      </c>
      <c r="E246" s="52" t="s">
        <v>350</v>
      </c>
      <c r="F246" s="52" t="s">
        <v>1605</v>
      </c>
      <c r="G246" s="52" t="s">
        <v>7571</v>
      </c>
      <c r="H246" s="52" t="s">
        <v>8983</v>
      </c>
      <c r="I246" s="52" t="s">
        <v>14372</v>
      </c>
      <c r="J246" s="51">
        <v>121012</v>
      </c>
      <c r="K246" s="51">
        <v>299</v>
      </c>
      <c r="L246" s="52" t="s">
        <v>334</v>
      </c>
      <c r="M246" s="51">
        <v>113985</v>
      </c>
      <c r="N246" s="51">
        <v>113985</v>
      </c>
      <c r="O246" s="52" t="s">
        <v>14643</v>
      </c>
    </row>
    <row r="247" spans="1:15" ht="14.4" x14ac:dyDescent="0.25">
      <c r="A247" s="51">
        <v>2923</v>
      </c>
      <c r="B247" s="52" t="s">
        <v>807</v>
      </c>
      <c r="C247" s="52" t="s">
        <v>1606</v>
      </c>
      <c r="D247" s="51">
        <v>9200</v>
      </c>
      <c r="E247" s="52" t="s">
        <v>637</v>
      </c>
      <c r="F247" s="52" t="s">
        <v>859</v>
      </c>
      <c r="G247" s="52" t="s">
        <v>7571</v>
      </c>
      <c r="H247" s="52" t="s">
        <v>8984</v>
      </c>
      <c r="I247" s="52" t="s">
        <v>14372</v>
      </c>
      <c r="J247" s="51">
        <v>121251</v>
      </c>
      <c r="K247" s="51">
        <v>2758</v>
      </c>
      <c r="L247" s="52" t="s">
        <v>1563</v>
      </c>
      <c r="M247" s="51">
        <v>113977</v>
      </c>
      <c r="N247" s="51">
        <v>113977</v>
      </c>
      <c r="O247" s="52" t="s">
        <v>14644</v>
      </c>
    </row>
    <row r="248" spans="1:15" ht="14.4" x14ac:dyDescent="0.25">
      <c r="A248" s="51">
        <v>2931</v>
      </c>
      <c r="B248" s="52" t="s">
        <v>1607</v>
      </c>
      <c r="C248" s="52" t="s">
        <v>1608</v>
      </c>
      <c r="D248" s="51">
        <v>9200</v>
      </c>
      <c r="E248" s="52" t="s">
        <v>799</v>
      </c>
      <c r="F248" s="52" t="s">
        <v>1609</v>
      </c>
      <c r="G248" s="52" t="s">
        <v>7571</v>
      </c>
      <c r="H248" s="52" t="s">
        <v>8985</v>
      </c>
      <c r="I248" s="52" t="s">
        <v>14372</v>
      </c>
      <c r="J248" s="51">
        <v>121251</v>
      </c>
      <c r="K248" s="51">
        <v>2758</v>
      </c>
      <c r="L248" s="52" t="s">
        <v>1563</v>
      </c>
      <c r="M248" s="51">
        <v>113977</v>
      </c>
      <c r="N248" s="51">
        <v>113977</v>
      </c>
      <c r="O248" s="52" t="s">
        <v>14645</v>
      </c>
    </row>
    <row r="249" spans="1:15" ht="14.4" x14ac:dyDescent="0.25">
      <c r="A249" s="51">
        <v>2949</v>
      </c>
      <c r="B249" s="52" t="s">
        <v>1610</v>
      </c>
      <c r="C249" s="52" t="s">
        <v>1611</v>
      </c>
      <c r="D249" s="51">
        <v>9255</v>
      </c>
      <c r="E249" s="52" t="s">
        <v>1612</v>
      </c>
      <c r="F249" s="52" t="s">
        <v>1613</v>
      </c>
      <c r="G249" s="52" t="s">
        <v>7571</v>
      </c>
      <c r="H249" s="52" t="s">
        <v>14646</v>
      </c>
      <c r="I249" s="52" t="s">
        <v>14372</v>
      </c>
      <c r="J249" s="51">
        <v>121251</v>
      </c>
      <c r="K249" s="51">
        <v>2758</v>
      </c>
      <c r="L249" s="52" t="s">
        <v>1563</v>
      </c>
      <c r="M249" s="51">
        <v>113977</v>
      </c>
      <c r="N249" s="51">
        <v>113977</v>
      </c>
      <c r="O249" s="52" t="s">
        <v>14647</v>
      </c>
    </row>
    <row r="250" spans="1:15" ht="14.4" x14ac:dyDescent="0.25">
      <c r="A250" s="51">
        <v>2956</v>
      </c>
      <c r="B250" s="52" t="s">
        <v>1614</v>
      </c>
      <c r="C250" s="52" t="s">
        <v>1615</v>
      </c>
      <c r="D250" s="51">
        <v>9280</v>
      </c>
      <c r="E250" s="52" t="s">
        <v>369</v>
      </c>
      <c r="F250" s="52" t="s">
        <v>1616</v>
      </c>
      <c r="G250" s="52" t="s">
        <v>7571</v>
      </c>
      <c r="H250" s="52" t="s">
        <v>13886</v>
      </c>
      <c r="I250" s="52" t="s">
        <v>14372</v>
      </c>
      <c r="J250" s="51">
        <v>121251</v>
      </c>
      <c r="K250" s="51">
        <v>2758</v>
      </c>
      <c r="L250" s="52" t="s">
        <v>1563</v>
      </c>
      <c r="M250" s="51">
        <v>113977</v>
      </c>
      <c r="N250" s="51">
        <v>113977</v>
      </c>
      <c r="O250" s="52" t="s">
        <v>14648</v>
      </c>
    </row>
    <row r="251" spans="1:15" ht="14.4" x14ac:dyDescent="0.25">
      <c r="A251" s="51">
        <v>2964</v>
      </c>
      <c r="B251" s="52" t="s">
        <v>1617</v>
      </c>
      <c r="C251" s="52" t="s">
        <v>1618</v>
      </c>
      <c r="D251" s="51">
        <v>9310</v>
      </c>
      <c r="E251" s="52" t="s">
        <v>1619</v>
      </c>
      <c r="F251" s="52" t="s">
        <v>1620</v>
      </c>
      <c r="G251" s="52" t="s">
        <v>7571</v>
      </c>
      <c r="H251" s="52" t="s">
        <v>8986</v>
      </c>
      <c r="I251" s="52" t="s">
        <v>14372</v>
      </c>
      <c r="J251" s="51">
        <v>121012</v>
      </c>
      <c r="K251" s="51">
        <v>299</v>
      </c>
      <c r="L251" s="52" t="s">
        <v>334</v>
      </c>
      <c r="M251" s="51">
        <v>113985</v>
      </c>
      <c r="N251" s="51">
        <v>113985</v>
      </c>
      <c r="O251" s="52" t="s">
        <v>14649</v>
      </c>
    </row>
    <row r="252" spans="1:15" ht="14.4" x14ac:dyDescent="0.25">
      <c r="A252" s="51">
        <v>2972</v>
      </c>
      <c r="B252" s="52" t="s">
        <v>1621</v>
      </c>
      <c r="C252" s="52" t="s">
        <v>1622</v>
      </c>
      <c r="D252" s="51">
        <v>9400</v>
      </c>
      <c r="E252" s="52" t="s">
        <v>1623</v>
      </c>
      <c r="F252" s="52" t="s">
        <v>1624</v>
      </c>
      <c r="G252" s="52" t="s">
        <v>7571</v>
      </c>
      <c r="H252" s="52" t="s">
        <v>8987</v>
      </c>
      <c r="I252" s="52" t="s">
        <v>14372</v>
      </c>
      <c r="J252" s="51">
        <v>121012</v>
      </c>
      <c r="K252" s="51">
        <v>299</v>
      </c>
      <c r="L252" s="52" t="s">
        <v>334</v>
      </c>
      <c r="M252" s="51">
        <v>113985</v>
      </c>
      <c r="N252" s="51">
        <v>113985</v>
      </c>
      <c r="O252" s="52" t="s">
        <v>14650</v>
      </c>
    </row>
    <row r="253" spans="1:15" ht="14.4" x14ac:dyDescent="0.25">
      <c r="A253" s="51">
        <v>2981</v>
      </c>
      <c r="B253" s="52" t="s">
        <v>1625</v>
      </c>
      <c r="C253" s="52" t="s">
        <v>1626</v>
      </c>
      <c r="D253" s="51">
        <v>9402</v>
      </c>
      <c r="E253" s="52" t="s">
        <v>1627</v>
      </c>
      <c r="F253" s="52" t="s">
        <v>1628</v>
      </c>
      <c r="G253" s="52" t="s">
        <v>7571</v>
      </c>
      <c r="H253" s="52" t="s">
        <v>8988</v>
      </c>
      <c r="I253" s="52" t="s">
        <v>14372</v>
      </c>
      <c r="J253" s="51">
        <v>121012</v>
      </c>
      <c r="K253" s="51">
        <v>299</v>
      </c>
      <c r="L253" s="52" t="s">
        <v>334</v>
      </c>
      <c r="M253" s="51">
        <v>113985</v>
      </c>
      <c r="N253" s="51">
        <v>113985</v>
      </c>
      <c r="O253" s="52" t="s">
        <v>14651</v>
      </c>
    </row>
    <row r="254" spans="1:15" ht="14.4" x14ac:dyDescent="0.25">
      <c r="A254" s="51">
        <v>3004</v>
      </c>
      <c r="B254" s="52" t="s">
        <v>1629</v>
      </c>
      <c r="C254" s="52" t="s">
        <v>1630</v>
      </c>
      <c r="D254" s="51">
        <v>9320</v>
      </c>
      <c r="E254" s="52" t="s">
        <v>174</v>
      </c>
      <c r="F254" s="52" t="s">
        <v>1631</v>
      </c>
      <c r="G254" s="52" t="s">
        <v>7571</v>
      </c>
      <c r="H254" s="52" t="s">
        <v>8989</v>
      </c>
      <c r="I254" s="52" t="s">
        <v>14372</v>
      </c>
      <c r="J254" s="51">
        <v>121012</v>
      </c>
      <c r="K254" s="51">
        <v>299</v>
      </c>
      <c r="L254" s="52" t="s">
        <v>334</v>
      </c>
      <c r="M254" s="51">
        <v>113985</v>
      </c>
      <c r="N254" s="51">
        <v>113985</v>
      </c>
      <c r="O254" s="52" t="s">
        <v>14652</v>
      </c>
    </row>
    <row r="255" spans="1:15" ht="14.4" x14ac:dyDescent="0.25">
      <c r="A255" s="51">
        <v>3012</v>
      </c>
      <c r="B255" s="52" t="s">
        <v>1632</v>
      </c>
      <c r="C255" s="52" t="s">
        <v>1633</v>
      </c>
      <c r="D255" s="51">
        <v>9450</v>
      </c>
      <c r="E255" s="52" t="s">
        <v>1634</v>
      </c>
      <c r="F255" s="52" t="s">
        <v>1635</v>
      </c>
      <c r="G255" s="52" t="s">
        <v>7571</v>
      </c>
      <c r="H255" s="52" t="s">
        <v>13887</v>
      </c>
      <c r="I255" s="52" t="s">
        <v>14372</v>
      </c>
      <c r="J255" s="51">
        <v>121012</v>
      </c>
      <c r="K255" s="51">
        <v>299</v>
      </c>
      <c r="L255" s="52" t="s">
        <v>334</v>
      </c>
      <c r="M255" s="51">
        <v>113985</v>
      </c>
      <c r="N255" s="51">
        <v>113985</v>
      </c>
      <c r="O255" s="52" t="s">
        <v>14653</v>
      </c>
    </row>
    <row r="256" spans="1:15" ht="14.4" x14ac:dyDescent="0.25">
      <c r="A256" s="51">
        <v>3021</v>
      </c>
      <c r="B256" s="52" t="s">
        <v>1636</v>
      </c>
      <c r="C256" s="52" t="s">
        <v>1637</v>
      </c>
      <c r="D256" s="51">
        <v>9470</v>
      </c>
      <c r="E256" s="52" t="s">
        <v>509</v>
      </c>
      <c r="F256" s="52" t="s">
        <v>14654</v>
      </c>
      <c r="G256" s="52" t="s">
        <v>7571</v>
      </c>
      <c r="H256" s="52" t="s">
        <v>8990</v>
      </c>
      <c r="I256" s="52" t="s">
        <v>14372</v>
      </c>
      <c r="J256" s="51">
        <v>121012</v>
      </c>
      <c r="K256" s="51">
        <v>299</v>
      </c>
      <c r="L256" s="52" t="s">
        <v>334</v>
      </c>
      <c r="M256" s="51">
        <v>113985</v>
      </c>
      <c r="N256" s="51">
        <v>113985</v>
      </c>
      <c r="O256" s="52" t="s">
        <v>14655</v>
      </c>
    </row>
    <row r="257" spans="1:15" ht="14.4" x14ac:dyDescent="0.25">
      <c r="A257" s="51">
        <v>3038</v>
      </c>
      <c r="B257" s="52" t="s">
        <v>1638</v>
      </c>
      <c r="C257" s="52" t="s">
        <v>1639</v>
      </c>
      <c r="D257" s="51">
        <v>9450</v>
      </c>
      <c r="E257" s="52" t="s">
        <v>1640</v>
      </c>
      <c r="F257" s="52" t="s">
        <v>1641</v>
      </c>
      <c r="G257" s="52" t="s">
        <v>7571</v>
      </c>
      <c r="H257" s="52" t="s">
        <v>8991</v>
      </c>
      <c r="I257" s="52" t="s">
        <v>14372</v>
      </c>
      <c r="J257" s="51">
        <v>121012</v>
      </c>
      <c r="K257" s="51">
        <v>299</v>
      </c>
      <c r="L257" s="52" t="s">
        <v>334</v>
      </c>
      <c r="M257" s="51">
        <v>113985</v>
      </c>
      <c r="N257" s="51">
        <v>113985</v>
      </c>
      <c r="O257" s="52" t="s">
        <v>14656</v>
      </c>
    </row>
    <row r="258" spans="1:15" ht="14.4" x14ac:dyDescent="0.25">
      <c r="A258" s="51">
        <v>3046</v>
      </c>
      <c r="B258" s="52" t="s">
        <v>1642</v>
      </c>
      <c r="C258" s="52" t="s">
        <v>1643</v>
      </c>
      <c r="D258" s="51">
        <v>9500</v>
      </c>
      <c r="E258" s="52" t="s">
        <v>229</v>
      </c>
      <c r="F258" s="52" t="s">
        <v>1644</v>
      </c>
      <c r="G258" s="52" t="s">
        <v>7571</v>
      </c>
      <c r="H258" s="52" t="s">
        <v>8992</v>
      </c>
      <c r="I258" s="52" t="s">
        <v>14372</v>
      </c>
      <c r="J258" s="51">
        <v>121327</v>
      </c>
      <c r="K258" s="51">
        <v>3111</v>
      </c>
      <c r="L258" s="52" t="s">
        <v>860</v>
      </c>
      <c r="M258" s="51">
        <v>113993</v>
      </c>
      <c r="N258" s="51">
        <v>113993</v>
      </c>
      <c r="O258" s="52" t="s">
        <v>14657</v>
      </c>
    </row>
    <row r="259" spans="1:15" ht="14.4" x14ac:dyDescent="0.25">
      <c r="A259" s="51">
        <v>3053</v>
      </c>
      <c r="B259" s="52" t="s">
        <v>1645</v>
      </c>
      <c r="C259" s="52" t="s">
        <v>1646</v>
      </c>
      <c r="D259" s="51">
        <v>9500</v>
      </c>
      <c r="E259" s="52" t="s">
        <v>229</v>
      </c>
      <c r="F259" s="52" t="s">
        <v>1647</v>
      </c>
      <c r="G259" s="52" t="s">
        <v>7571</v>
      </c>
      <c r="H259" s="52" t="s">
        <v>8993</v>
      </c>
      <c r="I259" s="52" t="s">
        <v>14372</v>
      </c>
      <c r="J259" s="51">
        <v>121327</v>
      </c>
      <c r="K259" s="51">
        <v>3111</v>
      </c>
      <c r="L259" s="52" t="s">
        <v>860</v>
      </c>
      <c r="M259" s="51">
        <v>113993</v>
      </c>
      <c r="N259" s="51">
        <v>113993</v>
      </c>
      <c r="O259" s="52" t="s">
        <v>14658</v>
      </c>
    </row>
    <row r="260" spans="1:15" ht="14.4" x14ac:dyDescent="0.25">
      <c r="A260" s="51">
        <v>3061</v>
      </c>
      <c r="B260" s="52" t="s">
        <v>1648</v>
      </c>
      <c r="C260" s="52" t="s">
        <v>1649</v>
      </c>
      <c r="D260" s="51">
        <v>9520</v>
      </c>
      <c r="E260" s="52" t="s">
        <v>1650</v>
      </c>
      <c r="F260" s="52" t="s">
        <v>1651</v>
      </c>
      <c r="G260" s="52" t="s">
        <v>7571</v>
      </c>
      <c r="H260" s="52" t="s">
        <v>22034</v>
      </c>
      <c r="I260" s="52" t="s">
        <v>14372</v>
      </c>
      <c r="J260" s="51">
        <v>121327</v>
      </c>
      <c r="K260" s="51">
        <v>3111</v>
      </c>
      <c r="L260" s="52" t="s">
        <v>860</v>
      </c>
      <c r="M260" s="51">
        <v>113993</v>
      </c>
      <c r="N260" s="51">
        <v>113993</v>
      </c>
      <c r="O260" s="52" t="s">
        <v>14659</v>
      </c>
    </row>
    <row r="261" spans="1:15" ht="14.4" x14ac:dyDescent="0.25">
      <c r="A261" s="51">
        <v>3079</v>
      </c>
      <c r="B261" s="52" t="s">
        <v>1652</v>
      </c>
      <c r="C261" s="52" t="s">
        <v>1653</v>
      </c>
      <c r="D261" s="51">
        <v>9550</v>
      </c>
      <c r="E261" s="52" t="s">
        <v>346</v>
      </c>
      <c r="F261" s="52" t="s">
        <v>1654</v>
      </c>
      <c r="G261" s="52" t="s">
        <v>7571</v>
      </c>
      <c r="H261" s="52" t="s">
        <v>8994</v>
      </c>
      <c r="I261" s="52" t="s">
        <v>14372</v>
      </c>
      <c r="J261" s="51">
        <v>121327</v>
      </c>
      <c r="K261" s="51">
        <v>3111</v>
      </c>
      <c r="L261" s="52" t="s">
        <v>860</v>
      </c>
      <c r="M261" s="51">
        <v>113993</v>
      </c>
      <c r="N261" s="51">
        <v>113993</v>
      </c>
      <c r="O261" s="52" t="s">
        <v>14660</v>
      </c>
    </row>
    <row r="262" spans="1:15" ht="14.4" x14ac:dyDescent="0.25">
      <c r="A262" s="51">
        <v>3087</v>
      </c>
      <c r="B262" s="52" t="s">
        <v>1655</v>
      </c>
      <c r="C262" s="52" t="s">
        <v>1656</v>
      </c>
      <c r="D262" s="51">
        <v>9506</v>
      </c>
      <c r="E262" s="52" t="s">
        <v>1657</v>
      </c>
      <c r="F262" s="52" t="s">
        <v>1658</v>
      </c>
      <c r="G262" s="52" t="s">
        <v>7571</v>
      </c>
      <c r="H262" s="52" t="s">
        <v>8995</v>
      </c>
      <c r="I262" s="52" t="s">
        <v>14372</v>
      </c>
      <c r="J262" s="51">
        <v>121327</v>
      </c>
      <c r="K262" s="51">
        <v>3111</v>
      </c>
      <c r="L262" s="52" t="s">
        <v>860</v>
      </c>
      <c r="M262" s="51">
        <v>113993</v>
      </c>
      <c r="N262" s="51">
        <v>113993</v>
      </c>
      <c r="O262" s="52" t="s">
        <v>14661</v>
      </c>
    </row>
    <row r="263" spans="1:15" ht="14.4" x14ac:dyDescent="0.25">
      <c r="A263" s="51">
        <v>3095</v>
      </c>
      <c r="B263" s="52" t="s">
        <v>1659</v>
      </c>
      <c r="C263" s="52" t="s">
        <v>1660</v>
      </c>
      <c r="D263" s="51">
        <v>9600</v>
      </c>
      <c r="E263" s="52" t="s">
        <v>341</v>
      </c>
      <c r="F263" s="52" t="s">
        <v>1661</v>
      </c>
      <c r="G263" s="52" t="s">
        <v>7571</v>
      </c>
      <c r="H263" s="52" t="s">
        <v>14662</v>
      </c>
      <c r="I263" s="52" t="s">
        <v>14372</v>
      </c>
      <c r="J263" s="51">
        <v>121061</v>
      </c>
      <c r="K263" s="51">
        <v>3152</v>
      </c>
      <c r="L263" s="52" t="s">
        <v>805</v>
      </c>
      <c r="M263" s="51">
        <v>114009</v>
      </c>
      <c r="N263" s="51">
        <v>114009</v>
      </c>
      <c r="O263" s="52" t="s">
        <v>14663</v>
      </c>
    </row>
    <row r="264" spans="1:15" ht="14.4" x14ac:dyDescent="0.25">
      <c r="A264" s="51">
        <v>3103</v>
      </c>
      <c r="B264" s="52" t="s">
        <v>1662</v>
      </c>
      <c r="C264" s="52" t="s">
        <v>1663</v>
      </c>
      <c r="D264" s="51">
        <v>9620</v>
      </c>
      <c r="E264" s="52" t="s">
        <v>289</v>
      </c>
      <c r="F264" s="52" t="s">
        <v>1664</v>
      </c>
      <c r="G264" s="52" t="s">
        <v>7571</v>
      </c>
      <c r="H264" s="52" t="s">
        <v>8996</v>
      </c>
      <c r="I264" s="52" t="s">
        <v>14372</v>
      </c>
      <c r="J264" s="51">
        <v>121327</v>
      </c>
      <c r="K264" s="51">
        <v>3111</v>
      </c>
      <c r="L264" s="52" t="s">
        <v>860</v>
      </c>
      <c r="M264" s="51">
        <v>113993</v>
      </c>
      <c r="N264" s="51">
        <v>113993</v>
      </c>
      <c r="O264" s="52" t="s">
        <v>14664</v>
      </c>
    </row>
    <row r="265" spans="1:15" ht="14.4" x14ac:dyDescent="0.25">
      <c r="A265" s="51">
        <v>3111</v>
      </c>
      <c r="B265" s="52" t="s">
        <v>860</v>
      </c>
      <c r="C265" s="52" t="s">
        <v>1665</v>
      </c>
      <c r="D265" s="51">
        <v>9620</v>
      </c>
      <c r="E265" s="52" t="s">
        <v>289</v>
      </c>
      <c r="F265" s="52" t="s">
        <v>368</v>
      </c>
      <c r="G265" s="52" t="s">
        <v>7571</v>
      </c>
      <c r="H265" s="52" t="s">
        <v>8458</v>
      </c>
      <c r="I265" s="52" t="s">
        <v>14372</v>
      </c>
      <c r="J265" s="51">
        <v>121327</v>
      </c>
      <c r="K265" s="51">
        <v>3111</v>
      </c>
      <c r="L265" s="52" t="s">
        <v>860</v>
      </c>
      <c r="M265" s="51">
        <v>113993</v>
      </c>
      <c r="N265" s="51">
        <v>113993</v>
      </c>
      <c r="O265" s="52" t="s">
        <v>14665</v>
      </c>
    </row>
    <row r="266" spans="1:15" ht="14.4" x14ac:dyDescent="0.25">
      <c r="A266" s="51">
        <v>3129</v>
      </c>
      <c r="B266" s="52" t="s">
        <v>1666</v>
      </c>
      <c r="C266" s="52" t="s">
        <v>1667</v>
      </c>
      <c r="D266" s="51">
        <v>9630</v>
      </c>
      <c r="E266" s="52" t="s">
        <v>1668</v>
      </c>
      <c r="F266" s="52" t="s">
        <v>1669</v>
      </c>
      <c r="G266" s="52" t="s">
        <v>7571</v>
      </c>
      <c r="H266" s="52" t="s">
        <v>8997</v>
      </c>
      <c r="I266" s="52" t="s">
        <v>14372</v>
      </c>
      <c r="J266" s="51">
        <v>121327</v>
      </c>
      <c r="K266" s="51">
        <v>3111</v>
      </c>
      <c r="L266" s="52" t="s">
        <v>860</v>
      </c>
      <c r="M266" s="51">
        <v>113993</v>
      </c>
      <c r="N266" s="51">
        <v>113993</v>
      </c>
      <c r="O266" s="52" t="s">
        <v>14666</v>
      </c>
    </row>
    <row r="267" spans="1:15" ht="14.4" x14ac:dyDescent="0.25">
      <c r="A267" s="51">
        <v>3137</v>
      </c>
      <c r="B267" s="52" t="s">
        <v>1670</v>
      </c>
      <c r="C267" s="52" t="s">
        <v>1671</v>
      </c>
      <c r="D267" s="51">
        <v>9660</v>
      </c>
      <c r="E267" s="52" t="s">
        <v>1672</v>
      </c>
      <c r="F267" s="52" t="s">
        <v>1673</v>
      </c>
      <c r="G267" s="52" t="s">
        <v>7571</v>
      </c>
      <c r="H267" s="52" t="s">
        <v>8998</v>
      </c>
      <c r="I267" s="52" t="s">
        <v>14372</v>
      </c>
      <c r="J267" s="51">
        <v>121327</v>
      </c>
      <c r="K267" s="51">
        <v>3111</v>
      </c>
      <c r="L267" s="52" t="s">
        <v>860</v>
      </c>
      <c r="M267" s="51">
        <v>113993</v>
      </c>
      <c r="N267" s="51">
        <v>113993</v>
      </c>
      <c r="O267" s="52" t="s">
        <v>14667</v>
      </c>
    </row>
    <row r="268" spans="1:15" ht="14.4" x14ac:dyDescent="0.25">
      <c r="A268" s="51">
        <v>3145</v>
      </c>
      <c r="B268" s="52" t="s">
        <v>1674</v>
      </c>
      <c r="C268" s="52" t="s">
        <v>1215</v>
      </c>
      <c r="D268" s="51">
        <v>9688</v>
      </c>
      <c r="E268" s="52" t="s">
        <v>1675</v>
      </c>
      <c r="F268" s="52" t="s">
        <v>1676</v>
      </c>
      <c r="G268" s="52" t="s">
        <v>7571</v>
      </c>
      <c r="H268" s="52" t="s">
        <v>13888</v>
      </c>
      <c r="I268" s="52" t="s">
        <v>14372</v>
      </c>
      <c r="J268" s="51">
        <v>121061</v>
      </c>
      <c r="K268" s="51">
        <v>3152</v>
      </c>
      <c r="L268" s="52" t="s">
        <v>805</v>
      </c>
      <c r="M268" s="51">
        <v>114009</v>
      </c>
      <c r="N268" s="51">
        <v>114009</v>
      </c>
      <c r="O268" s="52" t="s">
        <v>14668</v>
      </c>
    </row>
    <row r="269" spans="1:15" ht="14.4" x14ac:dyDescent="0.25">
      <c r="A269" s="51">
        <v>3152</v>
      </c>
      <c r="B269" s="52" t="s">
        <v>805</v>
      </c>
      <c r="C269" s="52" t="s">
        <v>1677</v>
      </c>
      <c r="D269" s="51">
        <v>9700</v>
      </c>
      <c r="E269" s="52" t="s">
        <v>335</v>
      </c>
      <c r="F269" s="52" t="s">
        <v>472</v>
      </c>
      <c r="G269" s="52" t="s">
        <v>7571</v>
      </c>
      <c r="H269" s="52" t="s">
        <v>7898</v>
      </c>
      <c r="I269" s="52" t="s">
        <v>14372</v>
      </c>
      <c r="J269" s="51">
        <v>121061</v>
      </c>
      <c r="K269" s="51">
        <v>3152</v>
      </c>
      <c r="L269" s="52" t="s">
        <v>805</v>
      </c>
      <c r="M269" s="51">
        <v>114009</v>
      </c>
      <c r="N269" s="51">
        <v>114009</v>
      </c>
      <c r="O269" s="52" t="s">
        <v>14669</v>
      </c>
    </row>
    <row r="270" spans="1:15" ht="14.4" x14ac:dyDescent="0.25">
      <c r="A270" s="51">
        <v>3161</v>
      </c>
      <c r="B270" s="52" t="s">
        <v>1678</v>
      </c>
      <c r="C270" s="52" t="s">
        <v>1679</v>
      </c>
      <c r="D270" s="51">
        <v>9840</v>
      </c>
      <c r="E270" s="52" t="s">
        <v>851</v>
      </c>
      <c r="F270" s="52" t="s">
        <v>1680</v>
      </c>
      <c r="G270" s="52" t="s">
        <v>7571</v>
      </c>
      <c r="H270" s="52" t="s">
        <v>8999</v>
      </c>
      <c r="I270" s="52" t="s">
        <v>14372</v>
      </c>
      <c r="J270" s="51">
        <v>129031</v>
      </c>
      <c r="K270" s="51">
        <v>118596</v>
      </c>
      <c r="L270" s="52" t="s">
        <v>476</v>
      </c>
      <c r="M270" s="51">
        <v>114033</v>
      </c>
      <c r="N270" s="51">
        <v>114033</v>
      </c>
      <c r="O270" s="52" t="s">
        <v>14670</v>
      </c>
    </row>
    <row r="271" spans="1:15" ht="14.4" x14ac:dyDescent="0.25">
      <c r="A271" s="51">
        <v>3178</v>
      </c>
      <c r="B271" s="52" t="s">
        <v>1681</v>
      </c>
      <c r="C271" s="52" t="s">
        <v>1682</v>
      </c>
      <c r="D271" s="51">
        <v>9810</v>
      </c>
      <c r="E271" s="52" t="s">
        <v>1683</v>
      </c>
      <c r="F271" s="52" t="s">
        <v>1684</v>
      </c>
      <c r="G271" s="52" t="s">
        <v>7571</v>
      </c>
      <c r="H271" s="52" t="s">
        <v>9000</v>
      </c>
      <c r="I271" s="52" t="s">
        <v>14372</v>
      </c>
      <c r="J271" s="51">
        <v>129031</v>
      </c>
      <c r="K271" s="51">
        <v>118596</v>
      </c>
      <c r="L271" s="52" t="s">
        <v>476</v>
      </c>
      <c r="M271" s="51">
        <v>114033</v>
      </c>
      <c r="N271" s="51">
        <v>114033</v>
      </c>
      <c r="O271" s="52" t="s">
        <v>14671</v>
      </c>
    </row>
    <row r="272" spans="1:15" ht="14.4" x14ac:dyDescent="0.25">
      <c r="A272" s="51">
        <v>3194</v>
      </c>
      <c r="B272" s="52" t="s">
        <v>1685</v>
      </c>
      <c r="C272" s="52" t="s">
        <v>1686</v>
      </c>
      <c r="D272" s="51">
        <v>9770</v>
      </c>
      <c r="E272" s="52" t="s">
        <v>865</v>
      </c>
      <c r="F272" s="52" t="s">
        <v>1687</v>
      </c>
      <c r="G272" s="52" t="s">
        <v>7571</v>
      </c>
      <c r="H272" s="52" t="s">
        <v>14672</v>
      </c>
      <c r="I272" s="52" t="s">
        <v>14372</v>
      </c>
      <c r="J272" s="51">
        <v>129031</v>
      </c>
      <c r="K272" s="51">
        <v>118596</v>
      </c>
      <c r="L272" s="52" t="s">
        <v>476</v>
      </c>
      <c r="M272" s="51">
        <v>114033</v>
      </c>
      <c r="N272" s="51">
        <v>114033</v>
      </c>
      <c r="O272" s="52" t="s">
        <v>14673</v>
      </c>
    </row>
    <row r="273" spans="1:15" ht="14.4" x14ac:dyDescent="0.25">
      <c r="A273" s="51">
        <v>3211</v>
      </c>
      <c r="B273" s="52" t="s">
        <v>1688</v>
      </c>
      <c r="C273" s="52" t="s">
        <v>1689</v>
      </c>
      <c r="D273" s="51">
        <v>9800</v>
      </c>
      <c r="E273" s="52" t="s">
        <v>41</v>
      </c>
      <c r="F273" s="52" t="s">
        <v>1690</v>
      </c>
      <c r="G273" s="52" t="s">
        <v>7571</v>
      </c>
      <c r="H273" s="52" t="s">
        <v>18957</v>
      </c>
      <c r="I273" s="52" t="s">
        <v>14372</v>
      </c>
      <c r="J273" s="51">
        <v>129031</v>
      </c>
      <c r="K273" s="51">
        <v>118596</v>
      </c>
      <c r="L273" s="52" t="s">
        <v>476</v>
      </c>
      <c r="M273" s="51">
        <v>114033</v>
      </c>
      <c r="N273" s="51">
        <v>114033</v>
      </c>
      <c r="O273" s="52" t="s">
        <v>14674</v>
      </c>
    </row>
    <row r="274" spans="1:15" ht="14.4" x14ac:dyDescent="0.25">
      <c r="A274" s="51">
        <v>3228</v>
      </c>
      <c r="B274" s="52" t="s">
        <v>1691</v>
      </c>
      <c r="C274" s="52" t="s">
        <v>1692</v>
      </c>
      <c r="D274" s="51">
        <v>9031</v>
      </c>
      <c r="E274" s="52" t="s">
        <v>1693</v>
      </c>
      <c r="F274" s="52" t="s">
        <v>1694</v>
      </c>
      <c r="G274" s="52" t="s">
        <v>7571</v>
      </c>
      <c r="H274" s="52" t="s">
        <v>14675</v>
      </c>
      <c r="I274" s="52" t="s">
        <v>14372</v>
      </c>
      <c r="J274" s="51">
        <v>125526</v>
      </c>
      <c r="K274" s="51">
        <v>2626</v>
      </c>
      <c r="L274" s="52" t="s">
        <v>8965</v>
      </c>
      <c r="M274" s="51">
        <v>114017</v>
      </c>
      <c r="N274" s="51">
        <v>114017</v>
      </c>
      <c r="O274" s="52" t="s">
        <v>14676</v>
      </c>
    </row>
    <row r="275" spans="1:15" ht="14.4" x14ac:dyDescent="0.25">
      <c r="A275" s="51">
        <v>3244</v>
      </c>
      <c r="B275" s="52" t="s">
        <v>1695</v>
      </c>
      <c r="C275" s="52" t="s">
        <v>1696</v>
      </c>
      <c r="D275" s="51">
        <v>9880</v>
      </c>
      <c r="E275" s="52" t="s">
        <v>376</v>
      </c>
      <c r="F275" s="52" t="s">
        <v>1697</v>
      </c>
      <c r="G275" s="52" t="s">
        <v>7571</v>
      </c>
      <c r="H275" s="52" t="s">
        <v>9001</v>
      </c>
      <c r="I275" s="52" t="s">
        <v>14372</v>
      </c>
      <c r="J275" s="51">
        <v>129031</v>
      </c>
      <c r="K275" s="51">
        <v>118596</v>
      </c>
      <c r="L275" s="52" t="s">
        <v>476</v>
      </c>
      <c r="M275" s="51">
        <v>114033</v>
      </c>
      <c r="N275" s="51">
        <v>114033</v>
      </c>
      <c r="O275" s="52" t="s">
        <v>14677</v>
      </c>
    </row>
    <row r="276" spans="1:15" ht="14.4" x14ac:dyDescent="0.25">
      <c r="A276" s="51">
        <v>3251</v>
      </c>
      <c r="B276" s="52" t="s">
        <v>1698</v>
      </c>
      <c r="C276" s="52" t="s">
        <v>1699</v>
      </c>
      <c r="D276" s="51">
        <v>9910</v>
      </c>
      <c r="E276" s="52" t="s">
        <v>376</v>
      </c>
      <c r="F276" s="52" t="s">
        <v>1700</v>
      </c>
      <c r="G276" s="52" t="s">
        <v>7571</v>
      </c>
      <c r="H276" s="52" t="s">
        <v>22035</v>
      </c>
      <c r="I276" s="52" t="s">
        <v>14372</v>
      </c>
      <c r="J276" s="51">
        <v>121301</v>
      </c>
      <c r="K276" s="51">
        <v>3269</v>
      </c>
      <c r="L276" s="52" t="s">
        <v>9002</v>
      </c>
      <c r="M276" s="51">
        <v>114025</v>
      </c>
      <c r="N276" s="51">
        <v>114025</v>
      </c>
      <c r="O276" s="52" t="s">
        <v>14678</v>
      </c>
    </row>
    <row r="277" spans="1:15" ht="14.4" x14ac:dyDescent="0.25">
      <c r="A277" s="51">
        <v>3269</v>
      </c>
      <c r="B277" s="52" t="s">
        <v>9002</v>
      </c>
      <c r="C277" s="52" t="s">
        <v>1701</v>
      </c>
      <c r="D277" s="51">
        <v>9900</v>
      </c>
      <c r="E277" s="52" t="s">
        <v>343</v>
      </c>
      <c r="F277" s="52" t="s">
        <v>511</v>
      </c>
      <c r="G277" s="52" t="s">
        <v>7571</v>
      </c>
      <c r="H277" s="52" t="s">
        <v>8425</v>
      </c>
      <c r="I277" s="52" t="s">
        <v>14372</v>
      </c>
      <c r="J277" s="51">
        <v>121301</v>
      </c>
      <c r="K277" s="51">
        <v>3269</v>
      </c>
      <c r="L277" s="52" t="s">
        <v>9002</v>
      </c>
      <c r="M277" s="51">
        <v>114025</v>
      </c>
      <c r="N277" s="51">
        <v>114025</v>
      </c>
      <c r="O277" s="52" t="s">
        <v>14679</v>
      </c>
    </row>
    <row r="278" spans="1:15" ht="14.4" x14ac:dyDescent="0.25">
      <c r="A278" s="51">
        <v>3277</v>
      </c>
      <c r="B278" s="52" t="s">
        <v>1702</v>
      </c>
      <c r="C278" s="52" t="s">
        <v>1703</v>
      </c>
      <c r="D278" s="51">
        <v>9030</v>
      </c>
      <c r="E278" s="52" t="s">
        <v>1704</v>
      </c>
      <c r="F278" s="52" t="s">
        <v>1705</v>
      </c>
      <c r="G278" s="52" t="s">
        <v>7571</v>
      </c>
      <c r="H278" s="52" t="s">
        <v>9003</v>
      </c>
      <c r="I278" s="52" t="s">
        <v>14372</v>
      </c>
      <c r="J278" s="51">
        <v>125526</v>
      </c>
      <c r="K278" s="51">
        <v>2626</v>
      </c>
      <c r="L278" s="52" t="s">
        <v>8965</v>
      </c>
      <c r="M278" s="51">
        <v>114017</v>
      </c>
      <c r="N278" s="51">
        <v>114017</v>
      </c>
      <c r="O278" s="52" t="s">
        <v>14680</v>
      </c>
    </row>
    <row r="279" spans="1:15" ht="14.4" x14ac:dyDescent="0.25">
      <c r="A279" s="51">
        <v>3285</v>
      </c>
      <c r="B279" s="52" t="s">
        <v>1706</v>
      </c>
      <c r="C279" s="52" t="s">
        <v>1707</v>
      </c>
      <c r="D279" s="51">
        <v>9930</v>
      </c>
      <c r="E279" s="52" t="s">
        <v>853</v>
      </c>
      <c r="F279" s="52" t="s">
        <v>1708</v>
      </c>
      <c r="G279" s="52" t="s">
        <v>7571</v>
      </c>
      <c r="H279" s="52" t="s">
        <v>13889</v>
      </c>
      <c r="I279" s="52" t="s">
        <v>14372</v>
      </c>
      <c r="J279" s="51">
        <v>121301</v>
      </c>
      <c r="K279" s="51">
        <v>3269</v>
      </c>
      <c r="L279" s="52" t="s">
        <v>9002</v>
      </c>
      <c r="M279" s="51">
        <v>114025</v>
      </c>
      <c r="N279" s="51">
        <v>114025</v>
      </c>
      <c r="O279" s="52" t="s">
        <v>14681</v>
      </c>
    </row>
    <row r="280" spans="1:15" ht="14.4" x14ac:dyDescent="0.25">
      <c r="A280" s="51">
        <v>3293</v>
      </c>
      <c r="B280" s="52" t="s">
        <v>1709</v>
      </c>
      <c r="C280" s="52" t="s">
        <v>1710</v>
      </c>
      <c r="D280" s="51">
        <v>9990</v>
      </c>
      <c r="E280" s="52" t="s">
        <v>257</v>
      </c>
      <c r="F280" s="52" t="s">
        <v>1711</v>
      </c>
      <c r="G280" s="52" t="s">
        <v>7571</v>
      </c>
      <c r="H280" s="52" t="s">
        <v>9004</v>
      </c>
      <c r="I280" s="52" t="s">
        <v>14372</v>
      </c>
      <c r="J280" s="51">
        <v>121301</v>
      </c>
      <c r="K280" s="51">
        <v>3269</v>
      </c>
      <c r="L280" s="52" t="s">
        <v>9002</v>
      </c>
      <c r="M280" s="51">
        <v>114025</v>
      </c>
      <c r="N280" s="51">
        <v>114025</v>
      </c>
      <c r="O280" s="52" t="s">
        <v>14682</v>
      </c>
    </row>
    <row r="281" spans="1:15" ht="14.4" x14ac:dyDescent="0.25">
      <c r="A281" s="51">
        <v>3301</v>
      </c>
      <c r="B281" s="52" t="s">
        <v>1712</v>
      </c>
      <c r="C281" s="52" t="s">
        <v>1713</v>
      </c>
      <c r="D281" s="51">
        <v>1120</v>
      </c>
      <c r="E281" s="52" t="s">
        <v>829</v>
      </c>
      <c r="F281" s="52" t="s">
        <v>1714</v>
      </c>
      <c r="G281" s="52" t="s">
        <v>7571</v>
      </c>
      <c r="H281" s="52" t="s">
        <v>13890</v>
      </c>
      <c r="I281" s="52" t="s">
        <v>14372</v>
      </c>
      <c r="J281" s="51">
        <v>129049</v>
      </c>
      <c r="K281" s="51">
        <v>109</v>
      </c>
      <c r="L281" s="52" t="s">
        <v>515</v>
      </c>
      <c r="M281" s="51">
        <v>113878</v>
      </c>
      <c r="N281" s="51">
        <v>113878</v>
      </c>
      <c r="O281" s="52" t="s">
        <v>14683</v>
      </c>
    </row>
    <row r="282" spans="1:15" ht="14.4" x14ac:dyDescent="0.25">
      <c r="A282" s="51">
        <v>3319</v>
      </c>
      <c r="B282" s="52" t="s">
        <v>1715</v>
      </c>
      <c r="C282" s="52" t="s">
        <v>1716</v>
      </c>
      <c r="D282" s="51">
        <v>1750</v>
      </c>
      <c r="E282" s="52" t="s">
        <v>951</v>
      </c>
      <c r="F282" s="52" t="s">
        <v>1717</v>
      </c>
      <c r="G282" s="52" t="s">
        <v>7571</v>
      </c>
      <c r="H282" s="52" t="s">
        <v>9005</v>
      </c>
      <c r="I282" s="52" t="s">
        <v>14372</v>
      </c>
      <c r="J282" s="51">
        <v>119206</v>
      </c>
      <c r="K282" s="51">
        <v>208</v>
      </c>
      <c r="L282" s="52" t="s">
        <v>827</v>
      </c>
      <c r="M282" s="51">
        <v>113886</v>
      </c>
      <c r="N282" s="51">
        <v>113886</v>
      </c>
      <c r="O282" s="52" t="s">
        <v>14684</v>
      </c>
    </row>
    <row r="283" spans="1:15" ht="14.4" x14ac:dyDescent="0.25">
      <c r="A283" s="51">
        <v>3327</v>
      </c>
      <c r="B283" s="52" t="s">
        <v>1718</v>
      </c>
      <c r="C283" s="52" t="s">
        <v>1719</v>
      </c>
      <c r="D283" s="51">
        <v>1780</v>
      </c>
      <c r="E283" s="52" t="s">
        <v>131</v>
      </c>
      <c r="F283" s="52" t="s">
        <v>1720</v>
      </c>
      <c r="G283" s="52" t="s">
        <v>7571</v>
      </c>
      <c r="H283" s="52" t="s">
        <v>9006</v>
      </c>
      <c r="I283" s="52" t="s">
        <v>14372</v>
      </c>
      <c r="J283" s="51">
        <v>119206</v>
      </c>
      <c r="K283" s="51">
        <v>208</v>
      </c>
      <c r="L283" s="52" t="s">
        <v>827</v>
      </c>
      <c r="M283" s="51">
        <v>113886</v>
      </c>
      <c r="N283" s="51">
        <v>113886</v>
      </c>
      <c r="O283" s="52" t="s">
        <v>14685</v>
      </c>
    </row>
    <row r="284" spans="1:15" ht="14.4" x14ac:dyDescent="0.25">
      <c r="A284" s="51">
        <v>3335</v>
      </c>
      <c r="B284" s="52" t="s">
        <v>1721</v>
      </c>
      <c r="C284" s="52" t="s">
        <v>1722</v>
      </c>
      <c r="D284" s="51">
        <v>2920</v>
      </c>
      <c r="E284" s="52" t="s">
        <v>262</v>
      </c>
      <c r="F284" s="52" t="s">
        <v>1723</v>
      </c>
      <c r="G284" s="52" t="s">
        <v>7571</v>
      </c>
      <c r="H284" s="52" t="s">
        <v>9007</v>
      </c>
      <c r="I284" s="52" t="s">
        <v>14372</v>
      </c>
      <c r="J284" s="51">
        <v>121723</v>
      </c>
      <c r="K284" s="51">
        <v>448</v>
      </c>
      <c r="L284" s="52" t="s">
        <v>1005</v>
      </c>
      <c r="M284" s="51">
        <v>113803</v>
      </c>
      <c r="N284" s="51">
        <v>113803</v>
      </c>
      <c r="O284" s="52" t="s">
        <v>14686</v>
      </c>
    </row>
    <row r="285" spans="1:15" ht="14.4" x14ac:dyDescent="0.25">
      <c r="A285" s="51">
        <v>3343</v>
      </c>
      <c r="B285" s="52" t="s">
        <v>1724</v>
      </c>
      <c r="C285" s="52" t="s">
        <v>1725</v>
      </c>
      <c r="D285" s="51">
        <v>2970</v>
      </c>
      <c r="E285" s="52" t="s">
        <v>1726</v>
      </c>
      <c r="F285" s="52" t="s">
        <v>1727</v>
      </c>
      <c r="G285" s="52" t="s">
        <v>7571</v>
      </c>
      <c r="H285" s="52" t="s">
        <v>9008</v>
      </c>
      <c r="I285" s="52" t="s">
        <v>14372</v>
      </c>
      <c r="J285" s="51">
        <v>122093</v>
      </c>
      <c r="K285" s="51">
        <v>497</v>
      </c>
      <c r="L285" s="52" t="s">
        <v>814</v>
      </c>
      <c r="M285" s="51">
        <v>113829</v>
      </c>
      <c r="N285" s="51">
        <v>113829</v>
      </c>
      <c r="O285" s="52" t="s">
        <v>14687</v>
      </c>
    </row>
    <row r="286" spans="1:15" ht="14.4" x14ac:dyDescent="0.25">
      <c r="A286" s="51">
        <v>3368</v>
      </c>
      <c r="B286" s="52" t="s">
        <v>1728</v>
      </c>
      <c r="C286" s="52" t="s">
        <v>1729</v>
      </c>
      <c r="D286" s="51">
        <v>2460</v>
      </c>
      <c r="E286" s="52" t="s">
        <v>401</v>
      </c>
      <c r="F286" s="52" t="s">
        <v>1730</v>
      </c>
      <c r="G286" s="52" t="s">
        <v>7571</v>
      </c>
      <c r="H286" s="52" t="s">
        <v>9009</v>
      </c>
      <c r="I286" s="52" t="s">
        <v>14372</v>
      </c>
      <c r="J286" s="51">
        <v>120031</v>
      </c>
      <c r="K286" s="51">
        <v>687</v>
      </c>
      <c r="L286" s="52" t="s">
        <v>740</v>
      </c>
      <c r="M286" s="51">
        <v>113861</v>
      </c>
      <c r="N286" s="51">
        <v>113861</v>
      </c>
      <c r="O286" s="52" t="s">
        <v>14688</v>
      </c>
    </row>
    <row r="287" spans="1:15" ht="14.4" x14ac:dyDescent="0.25">
      <c r="A287" s="51">
        <v>3384</v>
      </c>
      <c r="B287" s="52" t="s">
        <v>1731</v>
      </c>
      <c r="C287" s="52" t="s">
        <v>1732</v>
      </c>
      <c r="D287" s="51">
        <v>2840</v>
      </c>
      <c r="E287" s="52" t="s">
        <v>136</v>
      </c>
      <c r="F287" s="52" t="s">
        <v>1733</v>
      </c>
      <c r="G287" s="52" t="s">
        <v>7571</v>
      </c>
      <c r="H287" s="52" t="s">
        <v>9010</v>
      </c>
      <c r="I287" s="52" t="s">
        <v>14372</v>
      </c>
      <c r="J287" s="51">
        <v>120485</v>
      </c>
      <c r="K287" s="51">
        <v>943</v>
      </c>
      <c r="L287" s="52" t="s">
        <v>683</v>
      </c>
      <c r="M287" s="51">
        <v>113852</v>
      </c>
      <c r="N287" s="51">
        <v>113852</v>
      </c>
      <c r="O287" s="52" t="s">
        <v>14689</v>
      </c>
    </row>
    <row r="288" spans="1:15" ht="14.4" x14ac:dyDescent="0.25">
      <c r="A288" s="51">
        <v>3392</v>
      </c>
      <c r="B288" s="52" t="s">
        <v>1734</v>
      </c>
      <c r="C288" s="52" t="s">
        <v>1735</v>
      </c>
      <c r="D288" s="51">
        <v>9100</v>
      </c>
      <c r="E288" s="52" t="s">
        <v>326</v>
      </c>
      <c r="F288" s="52" t="s">
        <v>1736</v>
      </c>
      <c r="G288" s="52" t="s">
        <v>7571</v>
      </c>
      <c r="H288" s="52" t="s">
        <v>9011</v>
      </c>
      <c r="I288" s="52" t="s">
        <v>14372</v>
      </c>
      <c r="J288" s="51">
        <v>121384</v>
      </c>
      <c r="K288" s="51">
        <v>115907</v>
      </c>
      <c r="L288" s="52" t="s">
        <v>373</v>
      </c>
      <c r="M288" s="51">
        <v>113969</v>
      </c>
      <c r="N288" s="51">
        <v>113969</v>
      </c>
      <c r="O288" s="52" t="s">
        <v>14690</v>
      </c>
    </row>
    <row r="289" spans="1:15" ht="14.4" x14ac:dyDescent="0.25">
      <c r="A289" s="51">
        <v>3401</v>
      </c>
      <c r="B289" s="52" t="s">
        <v>1737</v>
      </c>
      <c r="C289" s="52" t="s">
        <v>1738</v>
      </c>
      <c r="D289" s="51">
        <v>3001</v>
      </c>
      <c r="E289" s="52" t="s">
        <v>434</v>
      </c>
      <c r="F289" s="52" t="s">
        <v>1739</v>
      </c>
      <c r="G289" s="52" t="s">
        <v>7571</v>
      </c>
      <c r="H289" s="52" t="s">
        <v>9012</v>
      </c>
      <c r="I289" s="52" t="s">
        <v>14372</v>
      </c>
      <c r="J289" s="51">
        <v>120841</v>
      </c>
      <c r="K289" s="51">
        <v>13433</v>
      </c>
      <c r="L289" s="52" t="s">
        <v>801</v>
      </c>
      <c r="M289" s="51">
        <v>113902</v>
      </c>
      <c r="N289" s="51">
        <v>113902</v>
      </c>
      <c r="O289" s="52" t="s">
        <v>14691</v>
      </c>
    </row>
    <row r="290" spans="1:15" ht="14.4" x14ac:dyDescent="0.25">
      <c r="A290" s="51">
        <v>3426</v>
      </c>
      <c r="B290" s="52" t="s">
        <v>1740</v>
      </c>
      <c r="C290" s="52" t="s">
        <v>1741</v>
      </c>
      <c r="D290" s="51">
        <v>3800</v>
      </c>
      <c r="E290" s="52" t="s">
        <v>241</v>
      </c>
      <c r="F290" s="52" t="s">
        <v>1742</v>
      </c>
      <c r="G290" s="52" t="s">
        <v>7571</v>
      </c>
      <c r="H290" s="52" t="s">
        <v>13891</v>
      </c>
      <c r="I290" s="52" t="s">
        <v>14372</v>
      </c>
      <c r="J290" s="51">
        <v>138966</v>
      </c>
      <c r="K290" s="51">
        <v>125625</v>
      </c>
      <c r="L290" s="52" t="s">
        <v>7055</v>
      </c>
      <c r="M290" s="51">
        <v>113928</v>
      </c>
      <c r="N290" s="51">
        <v>113928</v>
      </c>
      <c r="O290" s="52" t="s">
        <v>14692</v>
      </c>
    </row>
    <row r="291" spans="1:15" ht="14.4" x14ac:dyDescent="0.25">
      <c r="A291" s="51">
        <v>3434</v>
      </c>
      <c r="B291" s="52" t="s">
        <v>1743</v>
      </c>
      <c r="C291" s="52" t="s">
        <v>1744</v>
      </c>
      <c r="D291" s="51">
        <v>3550</v>
      </c>
      <c r="E291" s="52" t="s">
        <v>1270</v>
      </c>
      <c r="F291" s="52" t="s">
        <v>1745</v>
      </c>
      <c r="G291" s="52" t="s">
        <v>7571</v>
      </c>
      <c r="H291" s="52" t="s">
        <v>9013</v>
      </c>
      <c r="I291" s="52" t="s">
        <v>14372</v>
      </c>
      <c r="J291" s="51">
        <v>120147</v>
      </c>
      <c r="K291" s="51">
        <v>123448</v>
      </c>
      <c r="L291" s="52" t="s">
        <v>841</v>
      </c>
      <c r="M291" s="51">
        <v>113951</v>
      </c>
      <c r="N291" s="51">
        <v>113951</v>
      </c>
      <c r="O291" s="52" t="s">
        <v>14693</v>
      </c>
    </row>
    <row r="292" spans="1:15" ht="14.4" x14ac:dyDescent="0.25">
      <c r="A292" s="51">
        <v>3442</v>
      </c>
      <c r="B292" s="52" t="s">
        <v>1746</v>
      </c>
      <c r="C292" s="52" t="s">
        <v>1747</v>
      </c>
      <c r="D292" s="51">
        <v>3600</v>
      </c>
      <c r="E292" s="52" t="s">
        <v>96</v>
      </c>
      <c r="F292" s="52" t="s">
        <v>1748</v>
      </c>
      <c r="G292" s="52" t="s">
        <v>7571</v>
      </c>
      <c r="H292" s="52" t="s">
        <v>14694</v>
      </c>
      <c r="I292" s="52" t="s">
        <v>14372</v>
      </c>
      <c r="J292" s="51">
        <v>139089</v>
      </c>
      <c r="K292" s="51">
        <v>1561</v>
      </c>
      <c r="L292" s="52" t="s">
        <v>878</v>
      </c>
      <c r="M292" s="51">
        <v>113936</v>
      </c>
      <c r="N292" s="51">
        <v>113936</v>
      </c>
      <c r="O292" s="52" t="s">
        <v>14695</v>
      </c>
    </row>
    <row r="293" spans="1:15" ht="14.4" x14ac:dyDescent="0.25">
      <c r="A293" s="51">
        <v>3459</v>
      </c>
      <c r="B293" s="52" t="s">
        <v>1749</v>
      </c>
      <c r="C293" s="52" t="s">
        <v>1750</v>
      </c>
      <c r="D293" s="51">
        <v>3630</v>
      </c>
      <c r="E293" s="52" t="s">
        <v>98</v>
      </c>
      <c r="F293" s="52" t="s">
        <v>1751</v>
      </c>
      <c r="G293" s="52" t="s">
        <v>7571</v>
      </c>
      <c r="H293" s="52" t="s">
        <v>22036</v>
      </c>
      <c r="I293" s="52" t="s">
        <v>14372</v>
      </c>
      <c r="J293" s="51">
        <v>139089</v>
      </c>
      <c r="K293" s="51">
        <v>1561</v>
      </c>
      <c r="L293" s="52" t="s">
        <v>878</v>
      </c>
      <c r="M293" s="51">
        <v>113936</v>
      </c>
      <c r="N293" s="51">
        <v>113936</v>
      </c>
      <c r="O293" s="52" t="s">
        <v>14696</v>
      </c>
    </row>
    <row r="294" spans="1:15" ht="14.4" x14ac:dyDescent="0.25">
      <c r="A294" s="51">
        <v>3467</v>
      </c>
      <c r="B294" s="52" t="s">
        <v>1752</v>
      </c>
      <c r="C294" s="52" t="s">
        <v>1753</v>
      </c>
      <c r="D294" s="51">
        <v>3720</v>
      </c>
      <c r="E294" s="52" t="s">
        <v>1754</v>
      </c>
      <c r="F294" s="52" t="s">
        <v>1755</v>
      </c>
      <c r="G294" s="52" t="s">
        <v>7571</v>
      </c>
      <c r="H294" s="52" t="s">
        <v>9014</v>
      </c>
      <c r="I294" s="52" t="s">
        <v>14372</v>
      </c>
      <c r="J294" s="51">
        <v>120147</v>
      </c>
      <c r="K294" s="51">
        <v>123448</v>
      </c>
      <c r="L294" s="52" t="s">
        <v>841</v>
      </c>
      <c r="M294" s="51">
        <v>113951</v>
      </c>
      <c r="N294" s="51">
        <v>113951</v>
      </c>
      <c r="O294" s="52" t="s">
        <v>14697</v>
      </c>
    </row>
    <row r="295" spans="1:15" ht="14.4" x14ac:dyDescent="0.25">
      <c r="A295" s="51">
        <v>3475</v>
      </c>
      <c r="B295" s="52" t="s">
        <v>1756</v>
      </c>
      <c r="C295" s="52" t="s">
        <v>1757</v>
      </c>
      <c r="D295" s="51">
        <v>3920</v>
      </c>
      <c r="E295" s="52" t="s">
        <v>85</v>
      </c>
      <c r="F295" s="52" t="s">
        <v>1758</v>
      </c>
      <c r="G295" s="52" t="s">
        <v>7571</v>
      </c>
      <c r="H295" s="52" t="s">
        <v>9015</v>
      </c>
      <c r="I295" s="52" t="s">
        <v>14372</v>
      </c>
      <c r="J295" s="51">
        <v>118828</v>
      </c>
      <c r="K295" s="51">
        <v>1479</v>
      </c>
      <c r="L295" s="52" t="s">
        <v>1279</v>
      </c>
      <c r="M295" s="51">
        <v>113944</v>
      </c>
      <c r="N295" s="51">
        <v>113944</v>
      </c>
      <c r="O295" s="52" t="s">
        <v>14698</v>
      </c>
    </row>
    <row r="296" spans="1:15" ht="14.4" x14ac:dyDescent="0.25">
      <c r="A296" s="51">
        <v>3491</v>
      </c>
      <c r="B296" s="52" t="s">
        <v>1759</v>
      </c>
      <c r="C296" s="52" t="s">
        <v>1760</v>
      </c>
      <c r="D296" s="51">
        <v>8670</v>
      </c>
      <c r="E296" s="52" t="s">
        <v>210</v>
      </c>
      <c r="F296" s="52" t="s">
        <v>1761</v>
      </c>
      <c r="G296" s="52" t="s">
        <v>7571</v>
      </c>
      <c r="H296" s="52" t="s">
        <v>9016</v>
      </c>
      <c r="I296" s="52" t="s">
        <v>14372</v>
      </c>
      <c r="J296" s="51">
        <v>119826</v>
      </c>
      <c r="K296" s="51">
        <v>2279</v>
      </c>
      <c r="L296" s="52" t="s">
        <v>18956</v>
      </c>
      <c r="M296" s="51">
        <v>114066</v>
      </c>
      <c r="N296" s="51">
        <v>114066</v>
      </c>
      <c r="O296" s="52" t="s">
        <v>14699</v>
      </c>
    </row>
    <row r="297" spans="1:15" ht="14.4" x14ac:dyDescent="0.25">
      <c r="A297" s="51">
        <v>3509</v>
      </c>
      <c r="B297" s="52" t="s">
        <v>1762</v>
      </c>
      <c r="C297" s="52" t="s">
        <v>1763</v>
      </c>
      <c r="D297" s="51">
        <v>8200</v>
      </c>
      <c r="E297" s="52" t="s">
        <v>302</v>
      </c>
      <c r="F297" s="52" t="s">
        <v>1764</v>
      </c>
      <c r="G297" s="52" t="s">
        <v>7571</v>
      </c>
      <c r="H297" s="52" t="s">
        <v>9017</v>
      </c>
      <c r="I297" s="52" t="s">
        <v>14372</v>
      </c>
      <c r="J297" s="51">
        <v>120634</v>
      </c>
      <c r="K297" s="51">
        <v>113621</v>
      </c>
      <c r="L297" s="52" t="s">
        <v>6835</v>
      </c>
      <c r="M297" s="51">
        <v>114041</v>
      </c>
      <c r="N297" s="51">
        <v>114041</v>
      </c>
      <c r="O297" s="52" t="s">
        <v>14700</v>
      </c>
    </row>
    <row r="298" spans="1:15" ht="14.4" x14ac:dyDescent="0.25">
      <c r="A298" s="51">
        <v>3517</v>
      </c>
      <c r="B298" s="52" t="s">
        <v>1765</v>
      </c>
      <c r="C298" s="52" t="s">
        <v>1766</v>
      </c>
      <c r="D298" s="51">
        <v>8730</v>
      </c>
      <c r="E298" s="52" t="s">
        <v>255</v>
      </c>
      <c r="F298" s="52" t="s">
        <v>1767</v>
      </c>
      <c r="G298" s="52" t="s">
        <v>7571</v>
      </c>
      <c r="H298" s="52" t="s">
        <v>9018</v>
      </c>
      <c r="I298" s="52" t="s">
        <v>14372</v>
      </c>
      <c r="J298" s="51">
        <v>120634</v>
      </c>
      <c r="K298" s="51">
        <v>113621</v>
      </c>
      <c r="L298" s="52" t="s">
        <v>6835</v>
      </c>
      <c r="M298" s="51">
        <v>114041</v>
      </c>
      <c r="N298" s="51">
        <v>114041</v>
      </c>
      <c r="O298" s="52" t="s">
        <v>14701</v>
      </c>
    </row>
    <row r="299" spans="1:15" ht="14.4" x14ac:dyDescent="0.25">
      <c r="A299" s="51">
        <v>3525</v>
      </c>
      <c r="B299" s="52" t="s">
        <v>1768</v>
      </c>
      <c r="C299" s="52" t="s">
        <v>1769</v>
      </c>
      <c r="D299" s="51">
        <v>8400</v>
      </c>
      <c r="E299" s="52" t="s">
        <v>155</v>
      </c>
      <c r="F299" s="52" t="s">
        <v>1770</v>
      </c>
      <c r="G299" s="52" t="s">
        <v>7571</v>
      </c>
      <c r="H299" s="52" t="s">
        <v>9019</v>
      </c>
      <c r="I299" s="52" t="s">
        <v>14372</v>
      </c>
      <c r="J299" s="51">
        <v>119834</v>
      </c>
      <c r="K299" s="51">
        <v>2139</v>
      </c>
      <c r="L299" s="52" t="s">
        <v>624</v>
      </c>
      <c r="M299" s="51">
        <v>114058</v>
      </c>
      <c r="N299" s="51">
        <v>114058</v>
      </c>
      <c r="O299" s="52" t="s">
        <v>14702</v>
      </c>
    </row>
    <row r="300" spans="1:15" ht="14.4" x14ac:dyDescent="0.25">
      <c r="A300" s="51">
        <v>3558</v>
      </c>
      <c r="B300" s="52" t="s">
        <v>1771</v>
      </c>
      <c r="C300" s="52" t="s">
        <v>1772</v>
      </c>
      <c r="D300" s="51">
        <v>8500</v>
      </c>
      <c r="E300" s="52" t="s">
        <v>276</v>
      </c>
      <c r="F300" s="52" t="s">
        <v>1773</v>
      </c>
      <c r="G300" s="52" t="s">
        <v>7571</v>
      </c>
      <c r="H300" s="52" t="s">
        <v>9020</v>
      </c>
      <c r="I300" s="52" t="s">
        <v>14372</v>
      </c>
      <c r="J300" s="51">
        <v>120873</v>
      </c>
      <c r="K300" s="51">
        <v>2311</v>
      </c>
      <c r="L300" s="52" t="s">
        <v>1459</v>
      </c>
      <c r="M300" s="51">
        <v>114082</v>
      </c>
      <c r="N300" s="51">
        <v>114082</v>
      </c>
      <c r="O300" s="52" t="s">
        <v>14703</v>
      </c>
    </row>
    <row r="301" spans="1:15" ht="14.4" x14ac:dyDescent="0.25">
      <c r="A301" s="51">
        <v>3566</v>
      </c>
      <c r="B301" s="52" t="s">
        <v>1774</v>
      </c>
      <c r="C301" s="52" t="s">
        <v>1775</v>
      </c>
      <c r="D301" s="51">
        <v>8940</v>
      </c>
      <c r="E301" s="52" t="s">
        <v>486</v>
      </c>
      <c r="F301" s="52" t="s">
        <v>1776</v>
      </c>
      <c r="G301" s="52" t="s">
        <v>7571</v>
      </c>
      <c r="H301" s="52" t="s">
        <v>9021</v>
      </c>
      <c r="I301" s="52" t="s">
        <v>14372</v>
      </c>
      <c r="J301" s="51">
        <v>120873</v>
      </c>
      <c r="K301" s="51">
        <v>2311</v>
      </c>
      <c r="L301" s="52" t="s">
        <v>1459</v>
      </c>
      <c r="M301" s="51">
        <v>114082</v>
      </c>
      <c r="N301" s="51">
        <v>114082</v>
      </c>
      <c r="O301" s="52" t="s">
        <v>14704</v>
      </c>
    </row>
    <row r="302" spans="1:15" ht="14.4" x14ac:dyDescent="0.25">
      <c r="A302" s="51">
        <v>3574</v>
      </c>
      <c r="B302" s="52" t="s">
        <v>1777</v>
      </c>
      <c r="C302" s="52" t="s">
        <v>1778</v>
      </c>
      <c r="D302" s="51">
        <v>8800</v>
      </c>
      <c r="E302" s="52" t="s">
        <v>1510</v>
      </c>
      <c r="F302" s="52" t="s">
        <v>1779</v>
      </c>
      <c r="G302" s="52" t="s">
        <v>7571</v>
      </c>
      <c r="H302" s="52" t="s">
        <v>13892</v>
      </c>
      <c r="I302" s="52" t="s">
        <v>14372</v>
      </c>
      <c r="J302" s="51">
        <v>120881</v>
      </c>
      <c r="K302" s="51">
        <v>2519</v>
      </c>
      <c r="L302" s="52" t="s">
        <v>318</v>
      </c>
      <c r="M302" s="51">
        <v>114082</v>
      </c>
      <c r="N302" s="51">
        <v>114082</v>
      </c>
      <c r="O302" s="52" t="s">
        <v>14705</v>
      </c>
    </row>
    <row r="303" spans="1:15" ht="14.4" x14ac:dyDescent="0.25">
      <c r="A303" s="51">
        <v>3582</v>
      </c>
      <c r="B303" s="52" t="s">
        <v>1780</v>
      </c>
      <c r="C303" s="52" t="s">
        <v>1781</v>
      </c>
      <c r="D303" s="51">
        <v>9000</v>
      </c>
      <c r="E303" s="52" t="s">
        <v>299</v>
      </c>
      <c r="F303" s="52" t="s">
        <v>1782</v>
      </c>
      <c r="G303" s="52" t="s">
        <v>7571</v>
      </c>
      <c r="H303" s="52" t="s">
        <v>9022</v>
      </c>
      <c r="I303" s="52" t="s">
        <v>14372</v>
      </c>
      <c r="J303" s="51">
        <v>125526</v>
      </c>
      <c r="K303" s="51">
        <v>2626</v>
      </c>
      <c r="L303" s="52" t="s">
        <v>8965</v>
      </c>
      <c r="M303" s="51">
        <v>114017</v>
      </c>
      <c r="N303" s="51">
        <v>114017</v>
      </c>
      <c r="O303" s="52" t="s">
        <v>14706</v>
      </c>
    </row>
    <row r="304" spans="1:15" ht="14.4" x14ac:dyDescent="0.25">
      <c r="A304" s="51">
        <v>3591</v>
      </c>
      <c r="B304" s="52" t="s">
        <v>1783</v>
      </c>
      <c r="C304" s="52" t="s">
        <v>1784</v>
      </c>
      <c r="D304" s="51">
        <v>9940</v>
      </c>
      <c r="E304" s="52" t="s">
        <v>126</v>
      </c>
      <c r="F304" s="52" t="s">
        <v>1785</v>
      </c>
      <c r="G304" s="52" t="s">
        <v>7571</v>
      </c>
      <c r="H304" s="52" t="s">
        <v>9023</v>
      </c>
      <c r="I304" s="52" t="s">
        <v>14372</v>
      </c>
      <c r="J304" s="51">
        <v>121301</v>
      </c>
      <c r="K304" s="51">
        <v>3269</v>
      </c>
      <c r="L304" s="52" t="s">
        <v>9002</v>
      </c>
      <c r="M304" s="51">
        <v>114025</v>
      </c>
      <c r="N304" s="51">
        <v>114025</v>
      </c>
      <c r="O304" s="52" t="s">
        <v>14707</v>
      </c>
    </row>
    <row r="305" spans="1:15" ht="14.4" x14ac:dyDescent="0.25">
      <c r="A305" s="51">
        <v>3608</v>
      </c>
      <c r="B305" s="52" t="s">
        <v>1786</v>
      </c>
      <c r="C305" s="52" t="s">
        <v>1787</v>
      </c>
      <c r="D305" s="51">
        <v>9160</v>
      </c>
      <c r="E305" s="52" t="s">
        <v>140</v>
      </c>
      <c r="F305" s="52" t="s">
        <v>1788</v>
      </c>
      <c r="G305" s="52" t="s">
        <v>7571</v>
      </c>
      <c r="H305" s="52" t="s">
        <v>13893</v>
      </c>
      <c r="I305" s="52" t="s">
        <v>14372</v>
      </c>
      <c r="J305" s="51">
        <v>121251</v>
      </c>
      <c r="K305" s="51">
        <v>2758</v>
      </c>
      <c r="L305" s="52" t="s">
        <v>1563</v>
      </c>
      <c r="M305" s="51">
        <v>113977</v>
      </c>
      <c r="N305" s="51">
        <v>113977</v>
      </c>
      <c r="O305" s="52" t="s">
        <v>14708</v>
      </c>
    </row>
    <row r="306" spans="1:15" ht="14.4" x14ac:dyDescent="0.25">
      <c r="A306" s="51">
        <v>3616</v>
      </c>
      <c r="B306" s="52" t="s">
        <v>1789</v>
      </c>
      <c r="C306" s="52" t="s">
        <v>1790</v>
      </c>
      <c r="D306" s="51">
        <v>9300</v>
      </c>
      <c r="E306" s="52" t="s">
        <v>639</v>
      </c>
      <c r="F306" s="52" t="s">
        <v>1791</v>
      </c>
      <c r="G306" s="52" t="s">
        <v>7571</v>
      </c>
      <c r="H306" s="52" t="s">
        <v>9024</v>
      </c>
      <c r="I306" s="52" t="s">
        <v>14372</v>
      </c>
      <c r="J306" s="51">
        <v>121012</v>
      </c>
      <c r="K306" s="51">
        <v>299</v>
      </c>
      <c r="L306" s="52" t="s">
        <v>334</v>
      </c>
      <c r="M306" s="51">
        <v>113985</v>
      </c>
      <c r="N306" s="51">
        <v>113985</v>
      </c>
      <c r="O306" s="52" t="s">
        <v>14709</v>
      </c>
    </row>
    <row r="307" spans="1:15" ht="14.4" x14ac:dyDescent="0.25">
      <c r="A307" s="51">
        <v>3624</v>
      </c>
      <c r="B307" s="52" t="s">
        <v>1792</v>
      </c>
      <c r="C307" s="52" t="s">
        <v>1793</v>
      </c>
      <c r="D307" s="51">
        <v>9420</v>
      </c>
      <c r="E307" s="52" t="s">
        <v>1794</v>
      </c>
      <c r="F307" s="52" t="s">
        <v>1795</v>
      </c>
      <c r="G307" s="52" t="s">
        <v>7571</v>
      </c>
      <c r="H307" s="52" t="s">
        <v>13894</v>
      </c>
      <c r="I307" s="52" t="s">
        <v>14372</v>
      </c>
      <c r="J307" s="51">
        <v>121012</v>
      </c>
      <c r="K307" s="51">
        <v>299</v>
      </c>
      <c r="L307" s="52" t="s">
        <v>334</v>
      </c>
      <c r="M307" s="51">
        <v>113985</v>
      </c>
      <c r="N307" s="51">
        <v>113985</v>
      </c>
      <c r="O307" s="52" t="s">
        <v>14710</v>
      </c>
    </row>
    <row r="308" spans="1:15" ht="14.4" x14ac:dyDescent="0.25">
      <c r="A308" s="51">
        <v>3632</v>
      </c>
      <c r="B308" s="52" t="s">
        <v>1796</v>
      </c>
      <c r="C308" s="52" t="s">
        <v>1797</v>
      </c>
      <c r="D308" s="51">
        <v>9500</v>
      </c>
      <c r="E308" s="52" t="s">
        <v>229</v>
      </c>
      <c r="F308" s="52" t="s">
        <v>1798</v>
      </c>
      <c r="G308" s="52" t="s">
        <v>7571</v>
      </c>
      <c r="H308" s="52" t="s">
        <v>9025</v>
      </c>
      <c r="I308" s="52" t="s">
        <v>14372</v>
      </c>
      <c r="J308" s="51">
        <v>121327</v>
      </c>
      <c r="K308" s="51">
        <v>3111</v>
      </c>
      <c r="L308" s="52" t="s">
        <v>860</v>
      </c>
      <c r="M308" s="51">
        <v>113993</v>
      </c>
      <c r="N308" s="51">
        <v>113993</v>
      </c>
      <c r="O308" s="52" t="s">
        <v>14711</v>
      </c>
    </row>
    <row r="309" spans="1:15" ht="14.4" x14ac:dyDescent="0.25">
      <c r="A309" s="51">
        <v>3641</v>
      </c>
      <c r="B309" s="52" t="s">
        <v>1799</v>
      </c>
      <c r="C309" s="52" t="s">
        <v>1800</v>
      </c>
      <c r="D309" s="51">
        <v>9700</v>
      </c>
      <c r="E309" s="52" t="s">
        <v>335</v>
      </c>
      <c r="F309" s="52" t="s">
        <v>1801</v>
      </c>
      <c r="G309" s="52" t="s">
        <v>7571</v>
      </c>
      <c r="H309" s="52" t="s">
        <v>9026</v>
      </c>
      <c r="I309" s="52" t="s">
        <v>14372</v>
      </c>
      <c r="J309" s="51">
        <v>121061</v>
      </c>
      <c r="K309" s="51">
        <v>3152</v>
      </c>
      <c r="L309" s="52" t="s">
        <v>805</v>
      </c>
      <c r="M309" s="51">
        <v>114009</v>
      </c>
      <c r="N309" s="51">
        <v>114009</v>
      </c>
      <c r="O309" s="52" t="s">
        <v>14712</v>
      </c>
    </row>
    <row r="310" spans="1:15" ht="14.4" x14ac:dyDescent="0.25">
      <c r="A310" s="51">
        <v>3657</v>
      </c>
      <c r="B310" s="52" t="s">
        <v>22037</v>
      </c>
      <c r="C310" s="52" t="s">
        <v>1802</v>
      </c>
      <c r="D310" s="51">
        <v>1000</v>
      </c>
      <c r="E310" s="52" t="s">
        <v>890</v>
      </c>
      <c r="F310" s="52" t="s">
        <v>1803</v>
      </c>
      <c r="G310" s="52" t="s">
        <v>7571</v>
      </c>
      <c r="H310" s="52" t="s">
        <v>9027</v>
      </c>
      <c r="I310" s="52" t="s">
        <v>14713</v>
      </c>
      <c r="J310" s="51">
        <v>119339</v>
      </c>
      <c r="K310" s="51">
        <v>106112</v>
      </c>
      <c r="L310" s="52" t="s">
        <v>6615</v>
      </c>
      <c r="M310" s="51">
        <v>132027</v>
      </c>
      <c r="N310" s="51">
        <v>0</v>
      </c>
      <c r="O310" s="52" t="s">
        <v>14714</v>
      </c>
    </row>
    <row r="311" spans="1:15" ht="14.4" x14ac:dyDescent="0.25">
      <c r="A311" s="51">
        <v>3673</v>
      </c>
      <c r="B311" s="52" t="s">
        <v>9028</v>
      </c>
      <c r="C311" s="52" t="s">
        <v>1805</v>
      </c>
      <c r="D311" s="51">
        <v>1000</v>
      </c>
      <c r="E311" s="52" t="s">
        <v>890</v>
      </c>
      <c r="F311" s="52" t="s">
        <v>1806</v>
      </c>
      <c r="G311" s="52" t="s">
        <v>7571</v>
      </c>
      <c r="H311" s="52" t="s">
        <v>9029</v>
      </c>
      <c r="I311" s="52" t="s">
        <v>14715</v>
      </c>
      <c r="J311" s="51">
        <v>122184</v>
      </c>
      <c r="K311" s="51">
        <v>61961</v>
      </c>
      <c r="L311" s="52" t="s">
        <v>10553</v>
      </c>
      <c r="M311" s="51">
        <v>960138</v>
      </c>
      <c r="N311" s="51">
        <v>0</v>
      </c>
      <c r="O311" s="52" t="s">
        <v>14716</v>
      </c>
    </row>
    <row r="312" spans="1:15" ht="14.4" x14ac:dyDescent="0.25">
      <c r="A312" s="51">
        <v>3681</v>
      </c>
      <c r="B312" s="52" t="s">
        <v>1807</v>
      </c>
      <c r="C312" s="52" t="s">
        <v>1808</v>
      </c>
      <c r="D312" s="51">
        <v>1000</v>
      </c>
      <c r="E312" s="52" t="s">
        <v>890</v>
      </c>
      <c r="F312" s="52" t="s">
        <v>1809</v>
      </c>
      <c r="G312" s="52" t="s">
        <v>7571</v>
      </c>
      <c r="H312" s="52" t="s">
        <v>9030</v>
      </c>
      <c r="I312" s="52" t="s">
        <v>14713</v>
      </c>
      <c r="J312" s="51">
        <v>121988</v>
      </c>
      <c r="K312" s="51">
        <v>3681</v>
      </c>
      <c r="L312" s="52" t="s">
        <v>1807</v>
      </c>
      <c r="M312" s="51">
        <v>55129</v>
      </c>
      <c r="N312" s="51">
        <v>0</v>
      </c>
      <c r="O312" s="52" t="s">
        <v>14717</v>
      </c>
    </row>
    <row r="313" spans="1:15" ht="28.8" x14ac:dyDescent="0.25">
      <c r="A313" s="51">
        <v>3699</v>
      </c>
      <c r="B313" s="52" t="s">
        <v>1810</v>
      </c>
      <c r="C313" s="52" t="s">
        <v>1811</v>
      </c>
      <c r="D313" s="51">
        <v>1000</v>
      </c>
      <c r="E313" s="52" t="s">
        <v>890</v>
      </c>
      <c r="F313" s="52" t="s">
        <v>1812</v>
      </c>
      <c r="G313" s="52" t="s">
        <v>7571</v>
      </c>
      <c r="H313" s="52" t="s">
        <v>9031</v>
      </c>
      <c r="I313" s="52" t="s">
        <v>14713</v>
      </c>
      <c r="J313" s="51">
        <v>121988</v>
      </c>
      <c r="K313" s="51">
        <v>3681</v>
      </c>
      <c r="L313" s="52" t="s">
        <v>1807</v>
      </c>
      <c r="M313" s="51">
        <v>961839</v>
      </c>
      <c r="N313" s="51">
        <v>0</v>
      </c>
      <c r="O313" s="52" t="s">
        <v>14718</v>
      </c>
    </row>
    <row r="314" spans="1:15" ht="14.4" x14ac:dyDescent="0.25">
      <c r="A314" s="51">
        <v>3707</v>
      </c>
      <c r="B314" s="52" t="s">
        <v>22038</v>
      </c>
      <c r="C314" s="52" t="s">
        <v>1813</v>
      </c>
      <c r="D314" s="51">
        <v>1120</v>
      </c>
      <c r="E314" s="52" t="s">
        <v>829</v>
      </c>
      <c r="F314" s="52" t="s">
        <v>1814</v>
      </c>
      <c r="G314" s="52" t="s">
        <v>7571</v>
      </c>
      <c r="H314" s="52" t="s">
        <v>8046</v>
      </c>
      <c r="I314" s="52" t="s">
        <v>14713</v>
      </c>
      <c r="J314" s="51">
        <v>119214</v>
      </c>
      <c r="K314" s="51">
        <v>3707</v>
      </c>
      <c r="L314" s="52" t="s">
        <v>22038</v>
      </c>
      <c r="M314" s="51">
        <v>961871</v>
      </c>
      <c r="N314" s="51">
        <v>0</v>
      </c>
      <c r="O314" s="52" t="s">
        <v>14719</v>
      </c>
    </row>
    <row r="315" spans="1:15" ht="14.4" x14ac:dyDescent="0.25">
      <c r="A315" s="51">
        <v>3715</v>
      </c>
      <c r="B315" s="52" t="s">
        <v>1815</v>
      </c>
      <c r="C315" s="52" t="s">
        <v>1816</v>
      </c>
      <c r="D315" s="51">
        <v>1020</v>
      </c>
      <c r="E315" s="52" t="s">
        <v>132</v>
      </c>
      <c r="F315" s="52" t="s">
        <v>1817</v>
      </c>
      <c r="G315" s="52" t="s">
        <v>7571</v>
      </c>
      <c r="H315" s="52" t="s">
        <v>9032</v>
      </c>
      <c r="I315" s="52" t="s">
        <v>14713</v>
      </c>
      <c r="J315" s="51">
        <v>119214</v>
      </c>
      <c r="K315" s="51">
        <v>3707</v>
      </c>
      <c r="L315" s="52" t="s">
        <v>22038</v>
      </c>
      <c r="M315" s="51">
        <v>961871</v>
      </c>
      <c r="N315" s="51">
        <v>0</v>
      </c>
      <c r="O315" s="52" t="s">
        <v>14720</v>
      </c>
    </row>
    <row r="316" spans="1:15" ht="14.4" x14ac:dyDescent="0.25">
      <c r="A316" s="51">
        <v>3756</v>
      </c>
      <c r="B316" s="52" t="s">
        <v>1818</v>
      </c>
      <c r="C316" s="52" t="s">
        <v>1819</v>
      </c>
      <c r="D316" s="51">
        <v>1080</v>
      </c>
      <c r="E316" s="52" t="s">
        <v>146</v>
      </c>
      <c r="F316" s="52" t="s">
        <v>1820</v>
      </c>
      <c r="G316" s="52" t="s">
        <v>7571</v>
      </c>
      <c r="H316" s="52" t="s">
        <v>9033</v>
      </c>
      <c r="I316" s="52" t="s">
        <v>14713</v>
      </c>
      <c r="J316" s="51">
        <v>129171</v>
      </c>
      <c r="K316" s="51">
        <v>4201</v>
      </c>
      <c r="L316" s="52" t="s">
        <v>1909</v>
      </c>
      <c r="M316" s="51">
        <v>117952</v>
      </c>
      <c r="N316" s="51">
        <v>0</v>
      </c>
      <c r="O316" s="52" t="s">
        <v>14721</v>
      </c>
    </row>
    <row r="317" spans="1:15" ht="14.4" x14ac:dyDescent="0.25">
      <c r="A317" s="51">
        <v>3764</v>
      </c>
      <c r="B317" s="52" t="s">
        <v>9034</v>
      </c>
      <c r="C317" s="52" t="s">
        <v>1821</v>
      </c>
      <c r="D317" s="51">
        <v>1020</v>
      </c>
      <c r="E317" s="52" t="s">
        <v>132</v>
      </c>
      <c r="F317" s="52" t="s">
        <v>1822</v>
      </c>
      <c r="G317" s="52" t="s">
        <v>7571</v>
      </c>
      <c r="H317" s="52" t="s">
        <v>9035</v>
      </c>
      <c r="I317" s="52" t="s">
        <v>14715</v>
      </c>
      <c r="J317" s="51">
        <v>122184</v>
      </c>
      <c r="K317" s="51">
        <v>61961</v>
      </c>
      <c r="L317" s="52" t="s">
        <v>10553</v>
      </c>
      <c r="M317" s="51">
        <v>960138</v>
      </c>
      <c r="N317" s="51">
        <v>0</v>
      </c>
      <c r="O317" s="52" t="s">
        <v>14722</v>
      </c>
    </row>
    <row r="318" spans="1:15" ht="14.4" x14ac:dyDescent="0.25">
      <c r="A318" s="51">
        <v>3772</v>
      </c>
      <c r="B318" s="52" t="s">
        <v>9036</v>
      </c>
      <c r="C318" s="52" t="s">
        <v>1823</v>
      </c>
      <c r="D318" s="51">
        <v>1020</v>
      </c>
      <c r="E318" s="52" t="s">
        <v>132</v>
      </c>
      <c r="F318" s="52" t="s">
        <v>1824</v>
      </c>
      <c r="G318" s="52" t="s">
        <v>7571</v>
      </c>
      <c r="H318" s="52" t="s">
        <v>9037</v>
      </c>
      <c r="I318" s="52" t="s">
        <v>14715</v>
      </c>
      <c r="J318" s="51">
        <v>122184</v>
      </c>
      <c r="K318" s="51">
        <v>61961</v>
      </c>
      <c r="L318" s="52" t="s">
        <v>10553</v>
      </c>
      <c r="M318" s="51">
        <v>960138</v>
      </c>
      <c r="N318" s="51">
        <v>0</v>
      </c>
      <c r="O318" s="52" t="s">
        <v>14723</v>
      </c>
    </row>
    <row r="319" spans="1:15" ht="14.4" x14ac:dyDescent="0.25">
      <c r="A319" s="51">
        <v>3781</v>
      </c>
      <c r="B319" s="52" t="s">
        <v>13895</v>
      </c>
      <c r="C319" s="52" t="s">
        <v>1825</v>
      </c>
      <c r="D319" s="51">
        <v>1130</v>
      </c>
      <c r="E319" s="52" t="s">
        <v>1826</v>
      </c>
      <c r="F319" s="52" t="s">
        <v>1827</v>
      </c>
      <c r="G319" s="52" t="s">
        <v>7571</v>
      </c>
      <c r="H319" s="52" t="s">
        <v>9038</v>
      </c>
      <c r="I319" s="52" t="s">
        <v>14715</v>
      </c>
      <c r="J319" s="51">
        <v>122184</v>
      </c>
      <c r="K319" s="51">
        <v>61961</v>
      </c>
      <c r="L319" s="52" t="s">
        <v>10553</v>
      </c>
      <c r="M319" s="51">
        <v>960138</v>
      </c>
      <c r="N319" s="51">
        <v>0</v>
      </c>
      <c r="O319" s="52" t="s">
        <v>14724</v>
      </c>
    </row>
    <row r="320" spans="1:15" ht="14.4" x14ac:dyDescent="0.25">
      <c r="A320" s="51">
        <v>3798</v>
      </c>
      <c r="B320" s="52" t="s">
        <v>1828</v>
      </c>
      <c r="C320" s="52" t="s">
        <v>1829</v>
      </c>
      <c r="D320" s="51">
        <v>1080</v>
      </c>
      <c r="E320" s="52" t="s">
        <v>146</v>
      </c>
      <c r="F320" s="52" t="s">
        <v>1830</v>
      </c>
      <c r="G320" s="52" t="s">
        <v>7571</v>
      </c>
      <c r="H320" s="52" t="s">
        <v>9039</v>
      </c>
      <c r="I320" s="52" t="s">
        <v>14715</v>
      </c>
      <c r="J320" s="51">
        <v>122051</v>
      </c>
      <c r="K320" s="51">
        <v>4135</v>
      </c>
      <c r="L320" s="52" t="s">
        <v>874</v>
      </c>
      <c r="M320" s="51">
        <v>960187</v>
      </c>
      <c r="N320" s="51">
        <v>0</v>
      </c>
      <c r="O320" s="52" t="s">
        <v>14725</v>
      </c>
    </row>
    <row r="321" spans="1:15" ht="14.4" x14ac:dyDescent="0.25">
      <c r="A321" s="51">
        <v>3831</v>
      </c>
      <c r="B321" s="52" t="s">
        <v>1831</v>
      </c>
      <c r="C321" s="52" t="s">
        <v>1832</v>
      </c>
      <c r="D321" s="51">
        <v>1210</v>
      </c>
      <c r="E321" s="52" t="s">
        <v>1833</v>
      </c>
      <c r="F321" s="52" t="s">
        <v>1834</v>
      </c>
      <c r="G321" s="52" t="s">
        <v>7571</v>
      </c>
      <c r="H321" s="52" t="s">
        <v>9040</v>
      </c>
      <c r="I321" s="52" t="s">
        <v>14715</v>
      </c>
      <c r="J321" s="51">
        <v>119693</v>
      </c>
      <c r="K321" s="51">
        <v>111914</v>
      </c>
      <c r="L321" s="52" t="s">
        <v>598</v>
      </c>
      <c r="M321" s="51">
        <v>960146</v>
      </c>
      <c r="N321" s="51">
        <v>0</v>
      </c>
      <c r="O321" s="52" t="s">
        <v>14726</v>
      </c>
    </row>
    <row r="322" spans="1:15" ht="14.4" x14ac:dyDescent="0.25">
      <c r="A322" s="51">
        <v>3848</v>
      </c>
      <c r="B322" s="52" t="s">
        <v>22039</v>
      </c>
      <c r="C322" s="52" t="s">
        <v>1835</v>
      </c>
      <c r="D322" s="51">
        <v>1030</v>
      </c>
      <c r="E322" s="52" t="s">
        <v>432</v>
      </c>
      <c r="F322" s="52" t="s">
        <v>1836</v>
      </c>
      <c r="G322" s="52" t="s">
        <v>7571</v>
      </c>
      <c r="H322" s="52" t="s">
        <v>9041</v>
      </c>
      <c r="I322" s="52" t="s">
        <v>14713</v>
      </c>
      <c r="J322" s="51">
        <v>121913</v>
      </c>
      <c r="K322" s="51">
        <v>3871</v>
      </c>
      <c r="L322" s="52" t="s">
        <v>578</v>
      </c>
      <c r="M322" s="51">
        <v>961921</v>
      </c>
      <c r="N322" s="51">
        <v>0</v>
      </c>
      <c r="O322" s="52" t="s">
        <v>14727</v>
      </c>
    </row>
    <row r="323" spans="1:15" ht="14.4" x14ac:dyDescent="0.25">
      <c r="A323" s="51">
        <v>3855</v>
      </c>
      <c r="B323" s="52" t="s">
        <v>9042</v>
      </c>
      <c r="C323" s="52" t="s">
        <v>9043</v>
      </c>
      <c r="D323" s="51">
        <v>1030</v>
      </c>
      <c r="E323" s="52" t="s">
        <v>432</v>
      </c>
      <c r="F323" s="52" t="s">
        <v>1837</v>
      </c>
      <c r="G323" s="52" t="s">
        <v>7571</v>
      </c>
      <c r="H323" s="52" t="s">
        <v>9044</v>
      </c>
      <c r="I323" s="52" t="s">
        <v>14713</v>
      </c>
      <c r="J323" s="51">
        <v>121988</v>
      </c>
      <c r="K323" s="51">
        <v>3681</v>
      </c>
      <c r="L323" s="52" t="s">
        <v>1807</v>
      </c>
      <c r="M323" s="51">
        <v>55129</v>
      </c>
      <c r="N323" s="51">
        <v>0</v>
      </c>
      <c r="O323" s="52" t="s">
        <v>14728</v>
      </c>
    </row>
    <row r="324" spans="1:15" ht="14.4" x14ac:dyDescent="0.25">
      <c r="A324" s="51">
        <v>3863</v>
      </c>
      <c r="B324" s="52" t="s">
        <v>22040</v>
      </c>
      <c r="C324" s="52" t="s">
        <v>1838</v>
      </c>
      <c r="D324" s="51">
        <v>1030</v>
      </c>
      <c r="E324" s="52" t="s">
        <v>432</v>
      </c>
      <c r="F324" s="52" t="s">
        <v>1839</v>
      </c>
      <c r="G324" s="52" t="s">
        <v>7571</v>
      </c>
      <c r="H324" s="52" t="s">
        <v>9045</v>
      </c>
      <c r="I324" s="52" t="s">
        <v>14713</v>
      </c>
      <c r="J324" s="51">
        <v>121913</v>
      </c>
      <c r="K324" s="51">
        <v>3871</v>
      </c>
      <c r="L324" s="52" t="s">
        <v>578</v>
      </c>
      <c r="M324" s="51">
        <v>961912</v>
      </c>
      <c r="N324" s="51">
        <v>0</v>
      </c>
      <c r="O324" s="52" t="s">
        <v>14729</v>
      </c>
    </row>
    <row r="325" spans="1:15" ht="14.4" x14ac:dyDescent="0.25">
      <c r="A325" s="51">
        <v>3871</v>
      </c>
      <c r="B325" s="52" t="s">
        <v>578</v>
      </c>
      <c r="C325" s="52" t="s">
        <v>1840</v>
      </c>
      <c r="D325" s="51">
        <v>1030</v>
      </c>
      <c r="E325" s="52" t="s">
        <v>432</v>
      </c>
      <c r="F325" s="52" t="s">
        <v>473</v>
      </c>
      <c r="G325" s="52" t="s">
        <v>7571</v>
      </c>
      <c r="H325" s="52" t="s">
        <v>8049</v>
      </c>
      <c r="I325" s="52" t="s">
        <v>14713</v>
      </c>
      <c r="J325" s="51">
        <v>121913</v>
      </c>
      <c r="K325" s="51">
        <v>3871</v>
      </c>
      <c r="L325" s="52" t="s">
        <v>578</v>
      </c>
      <c r="M325" s="51">
        <v>961904</v>
      </c>
      <c r="N325" s="51">
        <v>0</v>
      </c>
      <c r="O325" s="52" t="s">
        <v>14730</v>
      </c>
    </row>
    <row r="326" spans="1:15" ht="14.4" x14ac:dyDescent="0.25">
      <c r="A326" s="51">
        <v>3889</v>
      </c>
      <c r="B326" s="52" t="s">
        <v>22041</v>
      </c>
      <c r="C326" s="52" t="s">
        <v>1841</v>
      </c>
      <c r="D326" s="51">
        <v>1000</v>
      </c>
      <c r="E326" s="52" t="s">
        <v>890</v>
      </c>
      <c r="F326" s="52" t="s">
        <v>1842</v>
      </c>
      <c r="G326" s="52" t="s">
        <v>7571</v>
      </c>
      <c r="H326" s="52" t="s">
        <v>9046</v>
      </c>
      <c r="I326" s="52" t="s">
        <v>14713</v>
      </c>
      <c r="J326" s="51">
        <v>121913</v>
      </c>
      <c r="K326" s="51">
        <v>3871</v>
      </c>
      <c r="L326" s="52" t="s">
        <v>578</v>
      </c>
      <c r="M326" s="51">
        <v>961979</v>
      </c>
      <c r="N326" s="51">
        <v>0</v>
      </c>
      <c r="O326" s="52" t="s">
        <v>14731</v>
      </c>
    </row>
    <row r="327" spans="1:15" ht="14.4" x14ac:dyDescent="0.25">
      <c r="A327" s="51">
        <v>3897</v>
      </c>
      <c r="B327" s="52" t="s">
        <v>606</v>
      </c>
      <c r="C327" s="52" t="s">
        <v>1843</v>
      </c>
      <c r="D327" s="51">
        <v>1040</v>
      </c>
      <c r="E327" s="52" t="s">
        <v>443</v>
      </c>
      <c r="F327" s="52" t="s">
        <v>444</v>
      </c>
      <c r="G327" s="52" t="s">
        <v>7571</v>
      </c>
      <c r="H327" s="52" t="s">
        <v>9047</v>
      </c>
      <c r="I327" s="52" t="s">
        <v>14713</v>
      </c>
      <c r="J327" s="51">
        <v>122002</v>
      </c>
      <c r="K327" s="51">
        <v>4259</v>
      </c>
      <c r="L327" s="52" t="s">
        <v>22042</v>
      </c>
      <c r="M327" s="51">
        <v>117952</v>
      </c>
      <c r="N327" s="51">
        <v>0</v>
      </c>
      <c r="O327" s="52" t="s">
        <v>14732</v>
      </c>
    </row>
    <row r="328" spans="1:15" ht="14.4" x14ac:dyDescent="0.25">
      <c r="A328" s="51">
        <v>3905</v>
      </c>
      <c r="B328" s="52" t="s">
        <v>22043</v>
      </c>
      <c r="C328" s="52" t="s">
        <v>1844</v>
      </c>
      <c r="D328" s="51">
        <v>1050</v>
      </c>
      <c r="E328" s="52" t="s">
        <v>902</v>
      </c>
      <c r="F328" s="52" t="s">
        <v>1845</v>
      </c>
      <c r="G328" s="52" t="s">
        <v>7571</v>
      </c>
      <c r="H328" s="52" t="s">
        <v>22044</v>
      </c>
      <c r="I328" s="52" t="s">
        <v>14713</v>
      </c>
      <c r="J328" s="51">
        <v>121988</v>
      </c>
      <c r="K328" s="51">
        <v>3681</v>
      </c>
      <c r="L328" s="52" t="s">
        <v>1807</v>
      </c>
      <c r="M328" s="51">
        <v>55129</v>
      </c>
      <c r="N328" s="51">
        <v>0</v>
      </c>
      <c r="O328" s="52" t="s">
        <v>14733</v>
      </c>
    </row>
    <row r="329" spans="1:15" ht="14.4" x14ac:dyDescent="0.25">
      <c r="A329" s="51">
        <v>3913</v>
      </c>
      <c r="B329" s="52" t="s">
        <v>22045</v>
      </c>
      <c r="C329" s="52" t="s">
        <v>1846</v>
      </c>
      <c r="D329" s="51">
        <v>1060</v>
      </c>
      <c r="E329" s="52" t="s">
        <v>906</v>
      </c>
      <c r="F329" s="52" t="s">
        <v>1847</v>
      </c>
      <c r="G329" s="52" t="s">
        <v>7571</v>
      </c>
      <c r="H329" s="52" t="s">
        <v>9048</v>
      </c>
      <c r="I329" s="52" t="s">
        <v>14713</v>
      </c>
      <c r="J329" s="51">
        <v>119222</v>
      </c>
      <c r="K329" s="51">
        <v>3913</v>
      </c>
      <c r="L329" s="52" t="s">
        <v>22045</v>
      </c>
      <c r="M329" s="51">
        <v>55129</v>
      </c>
      <c r="N329" s="51">
        <v>0</v>
      </c>
      <c r="O329" s="52" t="s">
        <v>14734</v>
      </c>
    </row>
    <row r="330" spans="1:15" ht="14.4" x14ac:dyDescent="0.25">
      <c r="A330" s="51">
        <v>3921</v>
      </c>
      <c r="B330" s="52" t="s">
        <v>1848</v>
      </c>
      <c r="C330" s="52" t="s">
        <v>1849</v>
      </c>
      <c r="D330" s="51">
        <v>1080</v>
      </c>
      <c r="E330" s="52" t="s">
        <v>146</v>
      </c>
      <c r="F330" s="52" t="s">
        <v>1850</v>
      </c>
      <c r="G330" s="52" t="s">
        <v>7571</v>
      </c>
      <c r="H330" s="52" t="s">
        <v>13896</v>
      </c>
      <c r="I330" s="52" t="s">
        <v>14713</v>
      </c>
      <c r="J330" s="51">
        <v>121988</v>
      </c>
      <c r="K330" s="51">
        <v>3681</v>
      </c>
      <c r="L330" s="52" t="s">
        <v>1807</v>
      </c>
      <c r="M330" s="51">
        <v>55129</v>
      </c>
      <c r="N330" s="51">
        <v>0</v>
      </c>
      <c r="O330" s="52" t="s">
        <v>14735</v>
      </c>
    </row>
    <row r="331" spans="1:15" ht="14.4" x14ac:dyDescent="0.25">
      <c r="A331" s="51">
        <v>3939</v>
      </c>
      <c r="B331" s="52" t="s">
        <v>605</v>
      </c>
      <c r="C331" s="52" t="s">
        <v>1851</v>
      </c>
      <c r="D331" s="51">
        <v>1070</v>
      </c>
      <c r="E331" s="52" t="s">
        <v>133</v>
      </c>
      <c r="F331" s="52" t="s">
        <v>1852</v>
      </c>
      <c r="G331" s="52" t="s">
        <v>7571</v>
      </c>
      <c r="H331" s="52" t="s">
        <v>9049</v>
      </c>
      <c r="I331" s="52" t="s">
        <v>14713</v>
      </c>
      <c r="J331" s="51">
        <v>119222</v>
      </c>
      <c r="K331" s="51">
        <v>3913</v>
      </c>
      <c r="L331" s="52" t="s">
        <v>22045</v>
      </c>
      <c r="M331" s="51">
        <v>962043</v>
      </c>
      <c r="N331" s="51">
        <v>0</v>
      </c>
      <c r="O331" s="52" t="s">
        <v>14736</v>
      </c>
    </row>
    <row r="332" spans="1:15" ht="14.4" x14ac:dyDescent="0.25">
      <c r="A332" s="51">
        <v>3947</v>
      </c>
      <c r="B332" s="52" t="s">
        <v>1853</v>
      </c>
      <c r="C332" s="52" t="s">
        <v>1854</v>
      </c>
      <c r="D332" s="51">
        <v>1070</v>
      </c>
      <c r="E332" s="52" t="s">
        <v>133</v>
      </c>
      <c r="F332" s="52" t="s">
        <v>1855</v>
      </c>
      <c r="G332" s="52" t="s">
        <v>7571</v>
      </c>
      <c r="H332" s="52" t="s">
        <v>9050</v>
      </c>
      <c r="I332" s="52" t="s">
        <v>14713</v>
      </c>
      <c r="J332" s="51">
        <v>119222</v>
      </c>
      <c r="K332" s="51">
        <v>3913</v>
      </c>
      <c r="L332" s="52" t="s">
        <v>22045</v>
      </c>
      <c r="M332" s="51">
        <v>962043</v>
      </c>
      <c r="N332" s="51">
        <v>0</v>
      </c>
      <c r="O332" s="52" t="s">
        <v>14737</v>
      </c>
    </row>
    <row r="333" spans="1:15" ht="14.4" x14ac:dyDescent="0.25">
      <c r="A333" s="51">
        <v>3954</v>
      </c>
      <c r="B333" s="52" t="s">
        <v>558</v>
      </c>
      <c r="C333" s="52" t="s">
        <v>1856</v>
      </c>
      <c r="D333" s="51">
        <v>1070</v>
      </c>
      <c r="E333" s="52" t="s">
        <v>133</v>
      </c>
      <c r="F333" s="52" t="s">
        <v>1857</v>
      </c>
      <c r="G333" s="52" t="s">
        <v>7571</v>
      </c>
      <c r="H333" s="52" t="s">
        <v>9051</v>
      </c>
      <c r="I333" s="52" t="s">
        <v>14713</v>
      </c>
      <c r="J333" s="51">
        <v>129171</v>
      </c>
      <c r="K333" s="51">
        <v>4201</v>
      </c>
      <c r="L333" s="52" t="s">
        <v>1909</v>
      </c>
      <c r="M333" s="51">
        <v>117952</v>
      </c>
      <c r="N333" s="51">
        <v>0</v>
      </c>
      <c r="O333" s="52" t="s">
        <v>14738</v>
      </c>
    </row>
    <row r="334" spans="1:15" ht="14.4" x14ac:dyDescent="0.25">
      <c r="A334" s="51">
        <v>3962</v>
      </c>
      <c r="B334" s="52" t="s">
        <v>555</v>
      </c>
      <c r="C334" s="52" t="s">
        <v>1858</v>
      </c>
      <c r="D334" s="51">
        <v>1070</v>
      </c>
      <c r="E334" s="52" t="s">
        <v>133</v>
      </c>
      <c r="F334" s="52" t="s">
        <v>263</v>
      </c>
      <c r="G334" s="52" t="s">
        <v>7571</v>
      </c>
      <c r="H334" s="52" t="s">
        <v>8329</v>
      </c>
      <c r="I334" s="52" t="s">
        <v>14715</v>
      </c>
      <c r="J334" s="51">
        <v>120329</v>
      </c>
      <c r="K334" s="51">
        <v>3962</v>
      </c>
      <c r="L334" s="52" t="s">
        <v>555</v>
      </c>
      <c r="M334" s="51">
        <v>960153</v>
      </c>
      <c r="N334" s="51">
        <v>0</v>
      </c>
      <c r="O334" s="52" t="s">
        <v>14739</v>
      </c>
    </row>
    <row r="335" spans="1:15" ht="14.4" x14ac:dyDescent="0.25">
      <c r="A335" s="51">
        <v>3971</v>
      </c>
      <c r="B335" s="52" t="s">
        <v>1859</v>
      </c>
      <c r="C335" s="52" t="s">
        <v>1860</v>
      </c>
      <c r="D335" s="51">
        <v>1070</v>
      </c>
      <c r="E335" s="52" t="s">
        <v>133</v>
      </c>
      <c r="F335" s="52" t="s">
        <v>1861</v>
      </c>
      <c r="G335" s="52" t="s">
        <v>7571</v>
      </c>
      <c r="H335" s="52" t="s">
        <v>9052</v>
      </c>
      <c r="I335" s="52" t="s">
        <v>14715</v>
      </c>
      <c r="J335" s="51">
        <v>120329</v>
      </c>
      <c r="K335" s="51">
        <v>3962</v>
      </c>
      <c r="L335" s="52" t="s">
        <v>555</v>
      </c>
      <c r="M335" s="51">
        <v>960153</v>
      </c>
      <c r="N335" s="51">
        <v>0</v>
      </c>
      <c r="O335" s="52" t="s">
        <v>14740</v>
      </c>
    </row>
    <row r="336" spans="1:15" ht="14.4" x14ac:dyDescent="0.25">
      <c r="A336" s="51">
        <v>3988</v>
      </c>
      <c r="B336" s="52" t="s">
        <v>1862</v>
      </c>
      <c r="C336" s="52" t="s">
        <v>1863</v>
      </c>
      <c r="D336" s="51">
        <v>1070</v>
      </c>
      <c r="E336" s="52" t="s">
        <v>133</v>
      </c>
      <c r="F336" s="52" t="s">
        <v>1864</v>
      </c>
      <c r="G336" s="52" t="s">
        <v>7571</v>
      </c>
      <c r="H336" s="52" t="s">
        <v>9053</v>
      </c>
      <c r="I336" s="52" t="s">
        <v>14715</v>
      </c>
      <c r="J336" s="51">
        <v>120329</v>
      </c>
      <c r="K336" s="51">
        <v>3962</v>
      </c>
      <c r="L336" s="52" t="s">
        <v>555</v>
      </c>
      <c r="M336" s="51">
        <v>960153</v>
      </c>
      <c r="N336" s="51">
        <v>0</v>
      </c>
      <c r="O336" s="52" t="s">
        <v>14741</v>
      </c>
    </row>
    <row r="337" spans="1:15" ht="14.4" x14ac:dyDescent="0.25">
      <c r="A337" s="51">
        <v>3996</v>
      </c>
      <c r="B337" s="52" t="s">
        <v>1865</v>
      </c>
      <c r="C337" s="52" t="s">
        <v>1866</v>
      </c>
      <c r="D337" s="51">
        <v>1070</v>
      </c>
      <c r="E337" s="52" t="s">
        <v>133</v>
      </c>
      <c r="F337" s="52" t="s">
        <v>1867</v>
      </c>
      <c r="G337" s="52" t="s">
        <v>7571</v>
      </c>
      <c r="H337" s="52" t="s">
        <v>9054</v>
      </c>
      <c r="I337" s="52" t="s">
        <v>14715</v>
      </c>
      <c r="J337" s="51">
        <v>120329</v>
      </c>
      <c r="K337" s="51">
        <v>3962</v>
      </c>
      <c r="L337" s="52" t="s">
        <v>555</v>
      </c>
      <c r="M337" s="51">
        <v>960153</v>
      </c>
      <c r="N337" s="51">
        <v>0</v>
      </c>
      <c r="O337" s="52" t="s">
        <v>14742</v>
      </c>
    </row>
    <row r="338" spans="1:15" ht="14.4" x14ac:dyDescent="0.25">
      <c r="A338" s="51">
        <v>4002</v>
      </c>
      <c r="B338" s="52" t="s">
        <v>1868</v>
      </c>
      <c r="C338" s="52" t="s">
        <v>1869</v>
      </c>
      <c r="D338" s="51">
        <v>1070</v>
      </c>
      <c r="E338" s="52" t="s">
        <v>133</v>
      </c>
      <c r="F338" s="52" t="s">
        <v>1870</v>
      </c>
      <c r="G338" s="52" t="s">
        <v>7571</v>
      </c>
      <c r="H338" s="52" t="s">
        <v>9055</v>
      </c>
      <c r="I338" s="52" t="s">
        <v>14715</v>
      </c>
      <c r="J338" s="51">
        <v>120329</v>
      </c>
      <c r="K338" s="51">
        <v>3962</v>
      </c>
      <c r="L338" s="52" t="s">
        <v>555</v>
      </c>
      <c r="M338" s="51">
        <v>960153</v>
      </c>
      <c r="N338" s="51">
        <v>0</v>
      </c>
      <c r="O338" s="52" t="s">
        <v>14743</v>
      </c>
    </row>
    <row r="339" spans="1:15" ht="14.4" x14ac:dyDescent="0.25">
      <c r="A339" s="51">
        <v>4011</v>
      </c>
      <c r="B339" s="52" t="s">
        <v>533</v>
      </c>
      <c r="C339" s="52" t="s">
        <v>1871</v>
      </c>
      <c r="D339" s="51">
        <v>1070</v>
      </c>
      <c r="E339" s="52" t="s">
        <v>133</v>
      </c>
      <c r="F339" s="52" t="s">
        <v>134</v>
      </c>
      <c r="G339" s="52" t="s">
        <v>7571</v>
      </c>
      <c r="H339" s="52" t="s">
        <v>8047</v>
      </c>
      <c r="I339" s="52" t="s">
        <v>14713</v>
      </c>
      <c r="J339" s="51">
        <v>119222</v>
      </c>
      <c r="K339" s="51">
        <v>3913</v>
      </c>
      <c r="L339" s="52" t="s">
        <v>22045</v>
      </c>
      <c r="M339" s="51">
        <v>962043</v>
      </c>
      <c r="N339" s="51">
        <v>0</v>
      </c>
      <c r="O339" s="52" t="s">
        <v>14744</v>
      </c>
    </row>
    <row r="340" spans="1:15" ht="14.4" x14ac:dyDescent="0.25">
      <c r="A340" s="51">
        <v>4028</v>
      </c>
      <c r="B340" s="52" t="s">
        <v>1872</v>
      </c>
      <c r="C340" s="52" t="s">
        <v>1873</v>
      </c>
      <c r="D340" s="51">
        <v>1070</v>
      </c>
      <c r="E340" s="52" t="s">
        <v>133</v>
      </c>
      <c r="F340" s="52" t="s">
        <v>1857</v>
      </c>
      <c r="G340" s="52" t="s">
        <v>7571</v>
      </c>
      <c r="H340" s="52" t="s">
        <v>9051</v>
      </c>
      <c r="I340" s="52" t="s">
        <v>14713</v>
      </c>
      <c r="J340" s="51">
        <v>129171</v>
      </c>
      <c r="K340" s="51">
        <v>4201</v>
      </c>
      <c r="L340" s="52" t="s">
        <v>1909</v>
      </c>
      <c r="M340" s="51">
        <v>117952</v>
      </c>
      <c r="N340" s="51">
        <v>0</v>
      </c>
      <c r="O340" s="52" t="s">
        <v>14738</v>
      </c>
    </row>
    <row r="341" spans="1:15" ht="14.4" x14ac:dyDescent="0.25">
      <c r="A341" s="51">
        <v>4036</v>
      </c>
      <c r="B341" s="52" t="s">
        <v>1874</v>
      </c>
      <c r="C341" s="52" t="s">
        <v>1875</v>
      </c>
      <c r="D341" s="51">
        <v>1070</v>
      </c>
      <c r="E341" s="52" t="s">
        <v>133</v>
      </c>
      <c r="F341" s="52" t="s">
        <v>1876</v>
      </c>
      <c r="G341" s="52" t="s">
        <v>7571</v>
      </c>
      <c r="H341" s="52" t="s">
        <v>9056</v>
      </c>
      <c r="I341" s="52" t="s">
        <v>14713</v>
      </c>
      <c r="J341" s="51">
        <v>119222</v>
      </c>
      <c r="K341" s="51">
        <v>3913</v>
      </c>
      <c r="L341" s="52" t="s">
        <v>22045</v>
      </c>
      <c r="M341" s="51">
        <v>962043</v>
      </c>
      <c r="N341" s="51">
        <v>0</v>
      </c>
      <c r="O341" s="52" t="s">
        <v>14745</v>
      </c>
    </row>
    <row r="342" spans="1:15" ht="14.4" x14ac:dyDescent="0.25">
      <c r="A342" s="51">
        <v>4044</v>
      </c>
      <c r="B342" s="52" t="s">
        <v>536</v>
      </c>
      <c r="C342" s="52" t="s">
        <v>1877</v>
      </c>
      <c r="D342" s="51">
        <v>1070</v>
      </c>
      <c r="E342" s="52" t="s">
        <v>133</v>
      </c>
      <c r="F342" s="52" t="s">
        <v>480</v>
      </c>
      <c r="G342" s="52" t="s">
        <v>7571</v>
      </c>
      <c r="H342" s="52" t="s">
        <v>8048</v>
      </c>
      <c r="I342" s="52" t="s">
        <v>14713</v>
      </c>
      <c r="J342" s="51">
        <v>119339</v>
      </c>
      <c r="K342" s="51">
        <v>106112</v>
      </c>
      <c r="L342" s="52" t="s">
        <v>6615</v>
      </c>
      <c r="M342" s="51">
        <v>962035</v>
      </c>
      <c r="N342" s="51">
        <v>0</v>
      </c>
      <c r="O342" s="52" t="s">
        <v>14746</v>
      </c>
    </row>
    <row r="343" spans="1:15" ht="14.4" x14ac:dyDescent="0.25">
      <c r="A343" s="51">
        <v>4051</v>
      </c>
      <c r="B343" s="52" t="s">
        <v>1878</v>
      </c>
      <c r="C343" s="52" t="s">
        <v>1879</v>
      </c>
      <c r="D343" s="51">
        <v>1070</v>
      </c>
      <c r="E343" s="52" t="s">
        <v>133</v>
      </c>
      <c r="F343" s="52" t="s">
        <v>1880</v>
      </c>
      <c r="G343" s="52" t="s">
        <v>7571</v>
      </c>
      <c r="H343" s="52" t="s">
        <v>9057</v>
      </c>
      <c r="I343" s="52" t="s">
        <v>14713</v>
      </c>
      <c r="J343" s="51">
        <v>129171</v>
      </c>
      <c r="K343" s="51">
        <v>4201</v>
      </c>
      <c r="L343" s="52" t="s">
        <v>1909</v>
      </c>
      <c r="M343" s="51">
        <v>117952</v>
      </c>
      <c r="N343" s="51">
        <v>0</v>
      </c>
      <c r="O343" s="52" t="s">
        <v>14747</v>
      </c>
    </row>
    <row r="344" spans="1:15" ht="14.4" x14ac:dyDescent="0.25">
      <c r="A344" s="51">
        <v>4069</v>
      </c>
      <c r="B344" s="52" t="s">
        <v>1881</v>
      </c>
      <c r="C344" s="52" t="s">
        <v>1882</v>
      </c>
      <c r="D344" s="51">
        <v>1082</v>
      </c>
      <c r="E344" s="52" t="s">
        <v>916</v>
      </c>
      <c r="F344" s="52" t="s">
        <v>1885</v>
      </c>
      <c r="G344" s="52" t="s">
        <v>7571</v>
      </c>
      <c r="H344" s="52" t="s">
        <v>9058</v>
      </c>
      <c r="I344" s="52" t="s">
        <v>14713</v>
      </c>
      <c r="J344" s="51">
        <v>119339</v>
      </c>
      <c r="K344" s="51">
        <v>106112</v>
      </c>
      <c r="L344" s="52" t="s">
        <v>6615</v>
      </c>
      <c r="M344" s="51">
        <v>962134</v>
      </c>
      <c r="N344" s="51">
        <v>0</v>
      </c>
      <c r="O344" s="52" t="s">
        <v>14748</v>
      </c>
    </row>
    <row r="345" spans="1:15" ht="14.4" x14ac:dyDescent="0.25">
      <c r="A345" s="51">
        <v>4077</v>
      </c>
      <c r="B345" s="52" t="s">
        <v>1883</v>
      </c>
      <c r="C345" s="52" t="s">
        <v>1884</v>
      </c>
      <c r="D345" s="51">
        <v>1082</v>
      </c>
      <c r="E345" s="52" t="s">
        <v>916</v>
      </c>
      <c r="F345" s="52" t="s">
        <v>1885</v>
      </c>
      <c r="G345" s="52" t="s">
        <v>7571</v>
      </c>
      <c r="H345" s="52" t="s">
        <v>9058</v>
      </c>
      <c r="I345" s="52" t="s">
        <v>14713</v>
      </c>
      <c r="J345" s="51">
        <v>119339</v>
      </c>
      <c r="K345" s="51">
        <v>106112</v>
      </c>
      <c r="L345" s="52" t="s">
        <v>6615</v>
      </c>
      <c r="M345" s="51">
        <v>962134</v>
      </c>
      <c r="N345" s="51">
        <v>0</v>
      </c>
      <c r="O345" s="52" t="s">
        <v>14748</v>
      </c>
    </row>
    <row r="346" spans="1:15" ht="14.4" x14ac:dyDescent="0.25">
      <c r="A346" s="51">
        <v>4101</v>
      </c>
      <c r="B346" s="52" t="s">
        <v>22046</v>
      </c>
      <c r="C346" s="52" t="s">
        <v>1886</v>
      </c>
      <c r="D346" s="51">
        <v>1080</v>
      </c>
      <c r="E346" s="52" t="s">
        <v>146</v>
      </c>
      <c r="F346" s="52" t="s">
        <v>1850</v>
      </c>
      <c r="G346" s="52" t="s">
        <v>7571</v>
      </c>
      <c r="H346" s="52" t="s">
        <v>13896</v>
      </c>
      <c r="I346" s="52" t="s">
        <v>14713</v>
      </c>
      <c r="J346" s="51">
        <v>121988</v>
      </c>
      <c r="K346" s="51">
        <v>3681</v>
      </c>
      <c r="L346" s="52" t="s">
        <v>1807</v>
      </c>
      <c r="M346" s="51">
        <v>55129</v>
      </c>
      <c r="N346" s="51">
        <v>0</v>
      </c>
      <c r="O346" s="52" t="s">
        <v>14749</v>
      </c>
    </row>
    <row r="347" spans="1:15" ht="14.4" x14ac:dyDescent="0.25">
      <c r="A347" s="51">
        <v>4119</v>
      </c>
      <c r="B347" s="52" t="s">
        <v>1887</v>
      </c>
      <c r="C347" s="52" t="s">
        <v>1888</v>
      </c>
      <c r="D347" s="51">
        <v>1080</v>
      </c>
      <c r="E347" s="52" t="s">
        <v>146</v>
      </c>
      <c r="F347" s="52" t="s">
        <v>1889</v>
      </c>
      <c r="G347" s="52" t="s">
        <v>7571</v>
      </c>
      <c r="H347" s="52" t="s">
        <v>9059</v>
      </c>
      <c r="I347" s="52" t="s">
        <v>14713</v>
      </c>
      <c r="J347" s="51">
        <v>129171</v>
      </c>
      <c r="K347" s="51">
        <v>4201</v>
      </c>
      <c r="L347" s="52" t="s">
        <v>1909</v>
      </c>
      <c r="M347" s="51">
        <v>117952</v>
      </c>
      <c r="N347" s="51">
        <v>0</v>
      </c>
      <c r="O347" s="52" t="s">
        <v>14750</v>
      </c>
    </row>
    <row r="348" spans="1:15" ht="14.4" x14ac:dyDescent="0.25">
      <c r="A348" s="51">
        <v>4127</v>
      </c>
      <c r="B348" s="52" t="s">
        <v>1890</v>
      </c>
      <c r="C348" s="52" t="s">
        <v>1891</v>
      </c>
      <c r="D348" s="51">
        <v>1080</v>
      </c>
      <c r="E348" s="52" t="s">
        <v>146</v>
      </c>
      <c r="F348" s="52" t="s">
        <v>1892</v>
      </c>
      <c r="G348" s="52" t="s">
        <v>7571</v>
      </c>
      <c r="H348" s="52" t="s">
        <v>9060</v>
      </c>
      <c r="I348" s="52" t="s">
        <v>14713</v>
      </c>
      <c r="J348" s="51">
        <v>121988</v>
      </c>
      <c r="K348" s="51">
        <v>3681</v>
      </c>
      <c r="L348" s="52" t="s">
        <v>1807</v>
      </c>
      <c r="M348" s="51">
        <v>55129</v>
      </c>
      <c r="N348" s="51">
        <v>0</v>
      </c>
      <c r="O348" s="52" t="s">
        <v>14751</v>
      </c>
    </row>
    <row r="349" spans="1:15" ht="14.4" x14ac:dyDescent="0.25">
      <c r="A349" s="51">
        <v>4135</v>
      </c>
      <c r="B349" s="52" t="s">
        <v>874</v>
      </c>
      <c r="C349" s="52" t="s">
        <v>1893</v>
      </c>
      <c r="D349" s="51">
        <v>1080</v>
      </c>
      <c r="E349" s="52" t="s">
        <v>146</v>
      </c>
      <c r="F349" s="52" t="s">
        <v>7938</v>
      </c>
      <c r="G349" s="52" t="s">
        <v>7571</v>
      </c>
      <c r="H349" s="52" t="s">
        <v>9061</v>
      </c>
      <c r="I349" s="52" t="s">
        <v>14715</v>
      </c>
      <c r="J349" s="51">
        <v>122051</v>
      </c>
      <c r="K349" s="51">
        <v>4135</v>
      </c>
      <c r="L349" s="52" t="s">
        <v>874</v>
      </c>
      <c r="M349" s="51">
        <v>960187</v>
      </c>
      <c r="N349" s="51">
        <v>0</v>
      </c>
      <c r="O349" s="52" t="s">
        <v>14752</v>
      </c>
    </row>
    <row r="350" spans="1:15" ht="14.4" x14ac:dyDescent="0.25">
      <c r="A350" s="51">
        <v>4143</v>
      </c>
      <c r="B350" s="52" t="s">
        <v>1894</v>
      </c>
      <c r="C350" s="52" t="s">
        <v>1895</v>
      </c>
      <c r="D350" s="51">
        <v>1080</v>
      </c>
      <c r="E350" s="52" t="s">
        <v>146</v>
      </c>
      <c r="F350" s="52" t="s">
        <v>1896</v>
      </c>
      <c r="G350" s="52" t="s">
        <v>7571</v>
      </c>
      <c r="H350" s="52" t="s">
        <v>9062</v>
      </c>
      <c r="I350" s="52" t="s">
        <v>14715</v>
      </c>
      <c r="J350" s="51">
        <v>122051</v>
      </c>
      <c r="K350" s="51">
        <v>4135</v>
      </c>
      <c r="L350" s="52" t="s">
        <v>874</v>
      </c>
      <c r="M350" s="51">
        <v>960187</v>
      </c>
      <c r="N350" s="51">
        <v>0</v>
      </c>
      <c r="O350" s="52" t="s">
        <v>14753</v>
      </c>
    </row>
    <row r="351" spans="1:15" ht="14.4" x14ac:dyDescent="0.25">
      <c r="A351" s="51">
        <v>4151</v>
      </c>
      <c r="B351" s="52" t="s">
        <v>1897</v>
      </c>
      <c r="C351" s="52" t="s">
        <v>1898</v>
      </c>
      <c r="D351" s="51">
        <v>1080</v>
      </c>
      <c r="E351" s="52" t="s">
        <v>146</v>
      </c>
      <c r="F351" s="52" t="s">
        <v>1899</v>
      </c>
      <c r="G351" s="52" t="s">
        <v>7571</v>
      </c>
      <c r="H351" s="52" t="s">
        <v>9063</v>
      </c>
      <c r="I351" s="52" t="s">
        <v>14715</v>
      </c>
      <c r="J351" s="51">
        <v>122051</v>
      </c>
      <c r="K351" s="51">
        <v>4135</v>
      </c>
      <c r="L351" s="52" t="s">
        <v>874</v>
      </c>
      <c r="M351" s="51">
        <v>960187</v>
      </c>
      <c r="N351" s="51">
        <v>0</v>
      </c>
      <c r="O351" s="52" t="s">
        <v>14754</v>
      </c>
    </row>
    <row r="352" spans="1:15" ht="14.4" x14ac:dyDescent="0.25">
      <c r="A352" s="51">
        <v>4168</v>
      </c>
      <c r="B352" s="52" t="s">
        <v>1900</v>
      </c>
      <c r="C352" s="52" t="s">
        <v>1901</v>
      </c>
      <c r="D352" s="51">
        <v>1082</v>
      </c>
      <c r="E352" s="52" t="s">
        <v>916</v>
      </c>
      <c r="F352" s="52" t="s">
        <v>1902</v>
      </c>
      <c r="G352" s="52" t="s">
        <v>7571</v>
      </c>
      <c r="H352" s="52" t="s">
        <v>9064</v>
      </c>
      <c r="I352" s="52" t="s">
        <v>14715</v>
      </c>
      <c r="J352" s="51">
        <v>120221</v>
      </c>
      <c r="K352" s="51">
        <v>4184</v>
      </c>
      <c r="L352" s="52" t="s">
        <v>1906</v>
      </c>
      <c r="M352" s="51">
        <v>960179</v>
      </c>
      <c r="N352" s="51">
        <v>0</v>
      </c>
      <c r="O352" s="52" t="s">
        <v>14755</v>
      </c>
    </row>
    <row r="353" spans="1:15" ht="14.4" x14ac:dyDescent="0.25">
      <c r="A353" s="51">
        <v>4176</v>
      </c>
      <c r="B353" s="52" t="s">
        <v>1903</v>
      </c>
      <c r="C353" s="52" t="s">
        <v>1904</v>
      </c>
      <c r="D353" s="51">
        <v>1081</v>
      </c>
      <c r="E353" s="52" t="s">
        <v>779</v>
      </c>
      <c r="F353" s="52" t="s">
        <v>1905</v>
      </c>
      <c r="G353" s="52" t="s">
        <v>7571</v>
      </c>
      <c r="H353" s="52" t="s">
        <v>9065</v>
      </c>
      <c r="I353" s="52" t="s">
        <v>14713</v>
      </c>
      <c r="J353" s="51">
        <v>121988</v>
      </c>
      <c r="K353" s="51">
        <v>3681</v>
      </c>
      <c r="L353" s="52" t="s">
        <v>1807</v>
      </c>
      <c r="M353" s="51">
        <v>55129</v>
      </c>
      <c r="N353" s="51">
        <v>0</v>
      </c>
      <c r="O353" s="52" t="s">
        <v>14756</v>
      </c>
    </row>
    <row r="354" spans="1:15" ht="14.4" x14ac:dyDescent="0.25">
      <c r="A354" s="51">
        <v>4184</v>
      </c>
      <c r="B354" s="52" t="s">
        <v>1906</v>
      </c>
      <c r="C354" s="52" t="s">
        <v>1907</v>
      </c>
      <c r="D354" s="51">
        <v>1081</v>
      </c>
      <c r="E354" s="52" t="s">
        <v>779</v>
      </c>
      <c r="F354" s="52" t="s">
        <v>1908</v>
      </c>
      <c r="G354" s="52" t="s">
        <v>7571</v>
      </c>
      <c r="H354" s="52" t="s">
        <v>9066</v>
      </c>
      <c r="I354" s="52" t="s">
        <v>14715</v>
      </c>
      <c r="J354" s="51">
        <v>120221</v>
      </c>
      <c r="K354" s="51">
        <v>4184</v>
      </c>
      <c r="L354" s="52" t="s">
        <v>1906</v>
      </c>
      <c r="M354" s="51">
        <v>960161</v>
      </c>
      <c r="N354" s="51">
        <v>0</v>
      </c>
      <c r="O354" s="52" t="s">
        <v>14757</v>
      </c>
    </row>
    <row r="355" spans="1:15" ht="14.4" x14ac:dyDescent="0.25">
      <c r="A355" s="51">
        <v>4201</v>
      </c>
      <c r="B355" s="52" t="s">
        <v>1909</v>
      </c>
      <c r="C355" s="52" t="s">
        <v>1910</v>
      </c>
      <c r="D355" s="51">
        <v>1083</v>
      </c>
      <c r="E355" s="52" t="s">
        <v>47</v>
      </c>
      <c r="F355" s="52" t="s">
        <v>1911</v>
      </c>
      <c r="G355" s="52" t="s">
        <v>7571</v>
      </c>
      <c r="H355" s="52" t="s">
        <v>9067</v>
      </c>
      <c r="I355" s="52" t="s">
        <v>14713</v>
      </c>
      <c r="J355" s="51">
        <v>129171</v>
      </c>
      <c r="K355" s="51">
        <v>4201</v>
      </c>
      <c r="L355" s="52" t="s">
        <v>1909</v>
      </c>
      <c r="M355" s="51">
        <v>117952</v>
      </c>
      <c r="N355" s="51">
        <v>0</v>
      </c>
      <c r="O355" s="52" t="s">
        <v>14758</v>
      </c>
    </row>
    <row r="356" spans="1:15" ht="14.4" x14ac:dyDescent="0.25">
      <c r="A356" s="51">
        <v>4218</v>
      </c>
      <c r="B356" s="52" t="s">
        <v>587</v>
      </c>
      <c r="C356" s="52" t="s">
        <v>1912</v>
      </c>
      <c r="D356" s="51">
        <v>1083</v>
      </c>
      <c r="E356" s="52" t="s">
        <v>47</v>
      </c>
      <c r="F356" s="52" t="s">
        <v>48</v>
      </c>
      <c r="G356" s="52" t="s">
        <v>7571</v>
      </c>
      <c r="H356" s="52" t="s">
        <v>9068</v>
      </c>
      <c r="I356" s="52" t="s">
        <v>14713</v>
      </c>
      <c r="J356" s="51">
        <v>129171</v>
      </c>
      <c r="K356" s="51">
        <v>4201</v>
      </c>
      <c r="L356" s="52" t="s">
        <v>1909</v>
      </c>
      <c r="M356" s="51">
        <v>117952</v>
      </c>
      <c r="N356" s="51">
        <v>0</v>
      </c>
      <c r="O356" s="52" t="s">
        <v>14759</v>
      </c>
    </row>
    <row r="357" spans="1:15" ht="14.4" x14ac:dyDescent="0.25">
      <c r="A357" s="51">
        <v>4226</v>
      </c>
      <c r="B357" s="52" t="s">
        <v>1913</v>
      </c>
      <c r="C357" s="52" t="s">
        <v>1914</v>
      </c>
      <c r="D357" s="51">
        <v>1080</v>
      </c>
      <c r="E357" s="52" t="s">
        <v>146</v>
      </c>
      <c r="F357" s="52" t="s">
        <v>22047</v>
      </c>
      <c r="G357" s="52" t="s">
        <v>7571</v>
      </c>
      <c r="H357" s="52" t="s">
        <v>9069</v>
      </c>
      <c r="I357" s="52" t="s">
        <v>14713</v>
      </c>
      <c r="J357" s="51">
        <v>121913</v>
      </c>
      <c r="K357" s="51">
        <v>3871</v>
      </c>
      <c r="L357" s="52" t="s">
        <v>578</v>
      </c>
      <c r="M357" s="51">
        <v>55053</v>
      </c>
      <c r="N357" s="51">
        <v>0</v>
      </c>
      <c r="O357" s="52" t="s">
        <v>14760</v>
      </c>
    </row>
    <row r="358" spans="1:15" ht="14.4" x14ac:dyDescent="0.25">
      <c r="A358" s="51">
        <v>4234</v>
      </c>
      <c r="B358" s="52" t="s">
        <v>13897</v>
      </c>
      <c r="C358" s="52" t="s">
        <v>1916</v>
      </c>
      <c r="D358" s="51">
        <v>1090</v>
      </c>
      <c r="E358" s="52" t="s">
        <v>250</v>
      </c>
      <c r="F358" s="52" t="s">
        <v>1917</v>
      </c>
      <c r="G358" s="52" t="s">
        <v>7571</v>
      </c>
      <c r="H358" s="52" t="s">
        <v>9070</v>
      </c>
      <c r="I358" s="52" t="s">
        <v>14715</v>
      </c>
      <c r="J358" s="51">
        <v>120221</v>
      </c>
      <c r="K358" s="51">
        <v>4184</v>
      </c>
      <c r="L358" s="52" t="s">
        <v>1906</v>
      </c>
      <c r="M358" s="51">
        <v>960195</v>
      </c>
      <c r="N358" s="51">
        <v>0</v>
      </c>
      <c r="O358" s="52" t="s">
        <v>14761</v>
      </c>
    </row>
    <row r="359" spans="1:15" ht="14.4" x14ac:dyDescent="0.25">
      <c r="A359" s="51">
        <v>4242</v>
      </c>
      <c r="B359" s="52" t="s">
        <v>1918</v>
      </c>
      <c r="C359" s="52" t="s">
        <v>1919</v>
      </c>
      <c r="D359" s="51">
        <v>1090</v>
      </c>
      <c r="E359" s="52" t="s">
        <v>250</v>
      </c>
      <c r="F359" s="52" t="s">
        <v>1920</v>
      </c>
      <c r="G359" s="52" t="s">
        <v>7571</v>
      </c>
      <c r="H359" s="52" t="s">
        <v>9071</v>
      </c>
      <c r="I359" s="52" t="s">
        <v>14715</v>
      </c>
      <c r="J359" s="51">
        <v>120221</v>
      </c>
      <c r="K359" s="51">
        <v>4184</v>
      </c>
      <c r="L359" s="52" t="s">
        <v>1906</v>
      </c>
      <c r="M359" s="51">
        <v>960195</v>
      </c>
      <c r="N359" s="51">
        <v>0</v>
      </c>
      <c r="O359" s="52" t="s">
        <v>14762</v>
      </c>
    </row>
    <row r="360" spans="1:15" ht="14.4" x14ac:dyDescent="0.25">
      <c r="A360" s="51">
        <v>4259</v>
      </c>
      <c r="B360" s="52" t="s">
        <v>22042</v>
      </c>
      <c r="C360" s="52" t="s">
        <v>1921</v>
      </c>
      <c r="D360" s="51">
        <v>1090</v>
      </c>
      <c r="E360" s="52" t="s">
        <v>250</v>
      </c>
      <c r="F360" s="52" t="s">
        <v>1922</v>
      </c>
      <c r="G360" s="52" t="s">
        <v>7571</v>
      </c>
      <c r="H360" s="52" t="s">
        <v>9072</v>
      </c>
      <c r="I360" s="52" t="s">
        <v>14713</v>
      </c>
      <c r="J360" s="51">
        <v>122002</v>
      </c>
      <c r="K360" s="51">
        <v>4259</v>
      </c>
      <c r="L360" s="52" t="s">
        <v>22042</v>
      </c>
      <c r="M360" s="51">
        <v>117952</v>
      </c>
      <c r="N360" s="51">
        <v>0</v>
      </c>
      <c r="O360" s="52" t="s">
        <v>14763</v>
      </c>
    </row>
    <row r="361" spans="1:15" ht="14.4" x14ac:dyDescent="0.25">
      <c r="A361" s="51">
        <v>4275</v>
      </c>
      <c r="B361" s="52" t="s">
        <v>1923</v>
      </c>
      <c r="C361" s="52" t="s">
        <v>1924</v>
      </c>
      <c r="D361" s="51">
        <v>1090</v>
      </c>
      <c r="E361" s="52" t="s">
        <v>250</v>
      </c>
      <c r="F361" s="52" t="s">
        <v>1925</v>
      </c>
      <c r="G361" s="52" t="s">
        <v>7571</v>
      </c>
      <c r="H361" s="52" t="s">
        <v>9073</v>
      </c>
      <c r="I361" s="52" t="s">
        <v>14713</v>
      </c>
      <c r="J361" s="51">
        <v>122002</v>
      </c>
      <c r="K361" s="51">
        <v>4259</v>
      </c>
      <c r="L361" s="52" t="s">
        <v>22042</v>
      </c>
      <c r="M361" s="51">
        <v>117952</v>
      </c>
      <c r="N361" s="51">
        <v>0</v>
      </c>
      <c r="O361" s="52" t="s">
        <v>14764</v>
      </c>
    </row>
    <row r="362" spans="1:15" ht="14.4" x14ac:dyDescent="0.25">
      <c r="A362" s="51">
        <v>4283</v>
      </c>
      <c r="B362" s="52" t="s">
        <v>22048</v>
      </c>
      <c r="C362" s="52" t="s">
        <v>1926</v>
      </c>
      <c r="D362" s="51">
        <v>1090</v>
      </c>
      <c r="E362" s="52" t="s">
        <v>250</v>
      </c>
      <c r="F362" s="52" t="s">
        <v>1927</v>
      </c>
      <c r="G362" s="52" t="s">
        <v>7571</v>
      </c>
      <c r="H362" s="52" t="s">
        <v>9074</v>
      </c>
      <c r="I362" s="52" t="s">
        <v>14713</v>
      </c>
      <c r="J362" s="51">
        <v>122002</v>
      </c>
      <c r="K362" s="51">
        <v>4259</v>
      </c>
      <c r="L362" s="52" t="s">
        <v>22042</v>
      </c>
      <c r="M362" s="51">
        <v>117952</v>
      </c>
      <c r="N362" s="51">
        <v>0</v>
      </c>
      <c r="O362" s="52" t="s">
        <v>14765</v>
      </c>
    </row>
    <row r="363" spans="1:15" ht="14.4" x14ac:dyDescent="0.25">
      <c r="A363" s="51">
        <v>4291</v>
      </c>
      <c r="B363" s="52" t="s">
        <v>9075</v>
      </c>
      <c r="C363" s="52" t="s">
        <v>1928</v>
      </c>
      <c r="D363" s="51">
        <v>1120</v>
      </c>
      <c r="E363" s="52" t="s">
        <v>829</v>
      </c>
      <c r="F363" s="52" t="s">
        <v>1929</v>
      </c>
      <c r="G363" s="52" t="s">
        <v>7571</v>
      </c>
      <c r="H363" s="52" t="s">
        <v>9076</v>
      </c>
      <c r="I363" s="52" t="s">
        <v>14715</v>
      </c>
      <c r="J363" s="51">
        <v>122184</v>
      </c>
      <c r="K363" s="51">
        <v>61961</v>
      </c>
      <c r="L363" s="52" t="s">
        <v>10553</v>
      </c>
      <c r="M363" s="51">
        <v>960138</v>
      </c>
      <c r="N363" s="51">
        <v>0</v>
      </c>
      <c r="O363" s="52" t="s">
        <v>14766</v>
      </c>
    </row>
    <row r="364" spans="1:15" ht="14.4" x14ac:dyDescent="0.25">
      <c r="A364" s="51">
        <v>4317</v>
      </c>
      <c r="B364" s="52" t="s">
        <v>1930</v>
      </c>
      <c r="C364" s="52" t="s">
        <v>1931</v>
      </c>
      <c r="D364" s="51">
        <v>1130</v>
      </c>
      <c r="E364" s="52" t="s">
        <v>1826</v>
      </c>
      <c r="F364" s="52" t="s">
        <v>1932</v>
      </c>
      <c r="G364" s="52" t="s">
        <v>7571</v>
      </c>
      <c r="H364" s="52" t="s">
        <v>9077</v>
      </c>
      <c r="I364" s="52" t="s">
        <v>14713</v>
      </c>
      <c r="J364" s="51">
        <v>121913</v>
      </c>
      <c r="K364" s="51">
        <v>3871</v>
      </c>
      <c r="L364" s="52" t="s">
        <v>578</v>
      </c>
      <c r="M364" s="51">
        <v>961871</v>
      </c>
      <c r="N364" s="51">
        <v>0</v>
      </c>
      <c r="O364" s="52" t="s">
        <v>14767</v>
      </c>
    </row>
    <row r="365" spans="1:15" ht="14.4" x14ac:dyDescent="0.25">
      <c r="A365" s="51">
        <v>4325</v>
      </c>
      <c r="B365" s="52" t="s">
        <v>1933</v>
      </c>
      <c r="C365" s="52" t="s">
        <v>1934</v>
      </c>
      <c r="D365" s="51">
        <v>1140</v>
      </c>
      <c r="E365" s="52" t="s">
        <v>923</v>
      </c>
      <c r="F365" s="52" t="s">
        <v>1935</v>
      </c>
      <c r="G365" s="52" t="s">
        <v>7571</v>
      </c>
      <c r="H365" s="52" t="s">
        <v>9078</v>
      </c>
      <c r="I365" s="52" t="s">
        <v>14715</v>
      </c>
      <c r="J365" s="51">
        <v>119693</v>
      </c>
      <c r="K365" s="51">
        <v>111914</v>
      </c>
      <c r="L365" s="52" t="s">
        <v>598</v>
      </c>
      <c r="M365" s="51">
        <v>960203</v>
      </c>
      <c r="N365" s="51">
        <v>0</v>
      </c>
      <c r="O365" s="52" t="s">
        <v>14768</v>
      </c>
    </row>
    <row r="366" spans="1:15" ht="14.4" x14ac:dyDescent="0.25">
      <c r="A366" s="51">
        <v>4333</v>
      </c>
      <c r="B366" s="52" t="s">
        <v>22049</v>
      </c>
      <c r="C366" s="52" t="s">
        <v>1936</v>
      </c>
      <c r="D366" s="51">
        <v>1140</v>
      </c>
      <c r="E366" s="52" t="s">
        <v>923</v>
      </c>
      <c r="F366" s="52" t="s">
        <v>1937</v>
      </c>
      <c r="G366" s="52" t="s">
        <v>7571</v>
      </c>
      <c r="H366" s="52" t="s">
        <v>9079</v>
      </c>
      <c r="I366" s="52" t="s">
        <v>14713</v>
      </c>
      <c r="J366" s="51">
        <v>121913</v>
      </c>
      <c r="K366" s="51">
        <v>3871</v>
      </c>
      <c r="L366" s="52" t="s">
        <v>578</v>
      </c>
      <c r="M366" s="51">
        <v>962167</v>
      </c>
      <c r="N366" s="51">
        <v>0</v>
      </c>
      <c r="O366" s="52" t="s">
        <v>14769</v>
      </c>
    </row>
    <row r="367" spans="1:15" ht="14.4" x14ac:dyDescent="0.25">
      <c r="A367" s="51">
        <v>4341</v>
      </c>
      <c r="B367" s="52" t="s">
        <v>1938</v>
      </c>
      <c r="C367" s="52" t="s">
        <v>1939</v>
      </c>
      <c r="D367" s="51">
        <v>1140</v>
      </c>
      <c r="E367" s="52" t="s">
        <v>923</v>
      </c>
      <c r="F367" s="52" t="s">
        <v>1940</v>
      </c>
      <c r="G367" s="52" t="s">
        <v>7571</v>
      </c>
      <c r="H367" s="52" t="s">
        <v>9080</v>
      </c>
      <c r="I367" s="52" t="s">
        <v>14713</v>
      </c>
      <c r="J367" s="51">
        <v>121913</v>
      </c>
      <c r="K367" s="51">
        <v>3871</v>
      </c>
      <c r="L367" s="52" t="s">
        <v>578</v>
      </c>
      <c r="M367" s="51">
        <v>962175</v>
      </c>
      <c r="N367" s="51">
        <v>0</v>
      </c>
      <c r="O367" s="52" t="s">
        <v>14770</v>
      </c>
    </row>
    <row r="368" spans="1:15" ht="14.4" x14ac:dyDescent="0.25">
      <c r="A368" s="51">
        <v>4358</v>
      </c>
      <c r="B368" s="52" t="s">
        <v>22050</v>
      </c>
      <c r="C368" s="52" t="s">
        <v>1941</v>
      </c>
      <c r="D368" s="51">
        <v>1140</v>
      </c>
      <c r="E368" s="52" t="s">
        <v>923</v>
      </c>
      <c r="F368" s="52" t="s">
        <v>1942</v>
      </c>
      <c r="G368" s="52" t="s">
        <v>7571</v>
      </c>
      <c r="H368" s="52" t="s">
        <v>9081</v>
      </c>
      <c r="I368" s="52" t="s">
        <v>14713</v>
      </c>
      <c r="J368" s="51">
        <v>121913</v>
      </c>
      <c r="K368" s="51">
        <v>3871</v>
      </c>
      <c r="L368" s="52" t="s">
        <v>578</v>
      </c>
      <c r="M368" s="51">
        <v>962167</v>
      </c>
      <c r="N368" s="51">
        <v>0</v>
      </c>
      <c r="O368" s="52" t="s">
        <v>14771</v>
      </c>
    </row>
    <row r="369" spans="1:15" ht="14.4" x14ac:dyDescent="0.25">
      <c r="A369" s="51">
        <v>4366</v>
      </c>
      <c r="B369" s="52" t="s">
        <v>1943</v>
      </c>
      <c r="C369" s="52" t="s">
        <v>1944</v>
      </c>
      <c r="D369" s="51">
        <v>1150</v>
      </c>
      <c r="E369" s="52" t="s">
        <v>197</v>
      </c>
      <c r="F369" s="52" t="s">
        <v>1945</v>
      </c>
      <c r="G369" s="52" t="s">
        <v>7571</v>
      </c>
      <c r="H369" s="52" t="s">
        <v>9082</v>
      </c>
      <c r="I369" s="52" t="s">
        <v>14715</v>
      </c>
      <c r="J369" s="51">
        <v>119693</v>
      </c>
      <c r="K369" s="51">
        <v>111914</v>
      </c>
      <c r="L369" s="52" t="s">
        <v>598</v>
      </c>
      <c r="M369" s="51">
        <v>960211</v>
      </c>
      <c r="N369" s="51">
        <v>0</v>
      </c>
      <c r="O369" s="52" t="s">
        <v>14772</v>
      </c>
    </row>
    <row r="370" spans="1:15" ht="14.4" x14ac:dyDescent="0.25">
      <c r="A370" s="51">
        <v>4374</v>
      </c>
      <c r="B370" s="52" t="s">
        <v>3639</v>
      </c>
      <c r="C370" s="52" t="s">
        <v>1946</v>
      </c>
      <c r="D370" s="51">
        <v>1150</v>
      </c>
      <c r="E370" s="52" t="s">
        <v>197</v>
      </c>
      <c r="F370" s="52" t="s">
        <v>1947</v>
      </c>
      <c r="G370" s="52" t="s">
        <v>7571</v>
      </c>
      <c r="H370" s="52" t="s">
        <v>13898</v>
      </c>
      <c r="I370" s="52" t="s">
        <v>14713</v>
      </c>
      <c r="J370" s="51">
        <v>122002</v>
      </c>
      <c r="K370" s="51">
        <v>4259</v>
      </c>
      <c r="L370" s="52" t="s">
        <v>22042</v>
      </c>
      <c r="M370" s="51">
        <v>117952</v>
      </c>
      <c r="N370" s="51">
        <v>0</v>
      </c>
      <c r="O370" s="52" t="s">
        <v>14773</v>
      </c>
    </row>
    <row r="371" spans="1:15" ht="14.4" x14ac:dyDescent="0.25">
      <c r="A371" s="51">
        <v>4382</v>
      </c>
      <c r="B371" s="52" t="s">
        <v>1948</v>
      </c>
      <c r="C371" s="52" t="s">
        <v>1949</v>
      </c>
      <c r="D371" s="51">
        <v>1150</v>
      </c>
      <c r="E371" s="52" t="s">
        <v>197</v>
      </c>
      <c r="F371" s="52" t="s">
        <v>1950</v>
      </c>
      <c r="G371" s="52" t="s">
        <v>7571</v>
      </c>
      <c r="H371" s="52" t="s">
        <v>9083</v>
      </c>
      <c r="I371" s="52" t="s">
        <v>14713</v>
      </c>
      <c r="J371" s="51">
        <v>121988</v>
      </c>
      <c r="K371" s="51">
        <v>3681</v>
      </c>
      <c r="L371" s="52" t="s">
        <v>1807</v>
      </c>
      <c r="M371" s="51">
        <v>55129</v>
      </c>
      <c r="N371" s="51">
        <v>0</v>
      </c>
      <c r="O371" s="52" t="s">
        <v>14774</v>
      </c>
    </row>
    <row r="372" spans="1:15" ht="14.4" x14ac:dyDescent="0.25">
      <c r="A372" s="51">
        <v>4391</v>
      </c>
      <c r="B372" s="52" t="s">
        <v>1951</v>
      </c>
      <c r="C372" s="52" t="s">
        <v>1952</v>
      </c>
      <c r="D372" s="51">
        <v>1150</v>
      </c>
      <c r="E372" s="52" t="s">
        <v>197</v>
      </c>
      <c r="F372" s="52" t="s">
        <v>1950</v>
      </c>
      <c r="G372" s="52" t="s">
        <v>7571</v>
      </c>
      <c r="H372" s="52" t="s">
        <v>9084</v>
      </c>
      <c r="I372" s="52" t="s">
        <v>14713</v>
      </c>
      <c r="J372" s="51">
        <v>121988</v>
      </c>
      <c r="K372" s="51">
        <v>3681</v>
      </c>
      <c r="L372" s="52" t="s">
        <v>1807</v>
      </c>
      <c r="M372" s="51">
        <v>55129</v>
      </c>
      <c r="N372" s="51">
        <v>0</v>
      </c>
      <c r="O372" s="52" t="s">
        <v>14775</v>
      </c>
    </row>
    <row r="373" spans="1:15" ht="14.4" x14ac:dyDescent="0.25">
      <c r="A373" s="51">
        <v>4416</v>
      </c>
      <c r="B373" s="52" t="s">
        <v>1953</v>
      </c>
      <c r="C373" s="52" t="s">
        <v>1954</v>
      </c>
      <c r="D373" s="51">
        <v>1160</v>
      </c>
      <c r="E373" s="52" t="s">
        <v>929</v>
      </c>
      <c r="F373" s="52" t="s">
        <v>1955</v>
      </c>
      <c r="G373" s="52" t="s">
        <v>7571</v>
      </c>
      <c r="H373" s="52" t="s">
        <v>9085</v>
      </c>
      <c r="I373" s="52" t="s">
        <v>14713</v>
      </c>
      <c r="J373" s="51">
        <v>121962</v>
      </c>
      <c r="K373" s="51">
        <v>4465</v>
      </c>
      <c r="L373" s="52" t="s">
        <v>22051</v>
      </c>
      <c r="M373" s="51">
        <v>962225</v>
      </c>
      <c r="N373" s="51">
        <v>0</v>
      </c>
      <c r="O373" s="52" t="s">
        <v>14776</v>
      </c>
    </row>
    <row r="374" spans="1:15" ht="14.4" x14ac:dyDescent="0.25">
      <c r="A374" s="51">
        <v>4432</v>
      </c>
      <c r="B374" s="52" t="s">
        <v>13899</v>
      </c>
      <c r="C374" s="52" t="s">
        <v>1956</v>
      </c>
      <c r="D374" s="51">
        <v>1160</v>
      </c>
      <c r="E374" s="52" t="s">
        <v>929</v>
      </c>
      <c r="F374" s="52" t="s">
        <v>1957</v>
      </c>
      <c r="G374" s="52" t="s">
        <v>7571</v>
      </c>
      <c r="H374" s="52" t="s">
        <v>14777</v>
      </c>
      <c r="I374" s="52" t="s">
        <v>14713</v>
      </c>
      <c r="J374" s="51">
        <v>121962</v>
      </c>
      <c r="K374" s="51">
        <v>4465</v>
      </c>
      <c r="L374" s="52" t="s">
        <v>22051</v>
      </c>
      <c r="M374" s="51">
        <v>962225</v>
      </c>
      <c r="N374" s="51">
        <v>0</v>
      </c>
      <c r="O374" s="52" t="s">
        <v>18958</v>
      </c>
    </row>
    <row r="375" spans="1:15" ht="14.4" x14ac:dyDescent="0.25">
      <c r="A375" s="51">
        <v>4441</v>
      </c>
      <c r="B375" s="52" t="s">
        <v>673</v>
      </c>
      <c r="C375" s="52" t="s">
        <v>1958</v>
      </c>
      <c r="D375" s="51">
        <v>1170</v>
      </c>
      <c r="E375" s="52" t="s">
        <v>483</v>
      </c>
      <c r="F375" s="52" t="s">
        <v>484</v>
      </c>
      <c r="G375" s="52" t="s">
        <v>7571</v>
      </c>
      <c r="H375" s="52" t="s">
        <v>14778</v>
      </c>
      <c r="I375" s="52" t="s">
        <v>14713</v>
      </c>
      <c r="J375" s="51">
        <v>121962</v>
      </c>
      <c r="K375" s="51">
        <v>4465</v>
      </c>
      <c r="L375" s="52" t="s">
        <v>22051</v>
      </c>
      <c r="M375" s="51">
        <v>962233</v>
      </c>
      <c r="N375" s="51">
        <v>0</v>
      </c>
      <c r="O375" s="52" t="s">
        <v>14779</v>
      </c>
    </row>
    <row r="376" spans="1:15" ht="14.4" x14ac:dyDescent="0.25">
      <c r="A376" s="51">
        <v>4457</v>
      </c>
      <c r="B376" s="52" t="s">
        <v>1959</v>
      </c>
      <c r="C376" s="52" t="s">
        <v>1960</v>
      </c>
      <c r="D376" s="51">
        <v>1170</v>
      </c>
      <c r="E376" s="52" t="s">
        <v>483</v>
      </c>
      <c r="F376" s="52" t="s">
        <v>1961</v>
      </c>
      <c r="G376" s="52" t="s">
        <v>7571</v>
      </c>
      <c r="H376" s="52" t="s">
        <v>13900</v>
      </c>
      <c r="I376" s="52" t="s">
        <v>14713</v>
      </c>
      <c r="J376" s="51">
        <v>121962</v>
      </c>
      <c r="K376" s="51">
        <v>4465</v>
      </c>
      <c r="L376" s="52" t="s">
        <v>22051</v>
      </c>
      <c r="M376" s="51">
        <v>962233</v>
      </c>
      <c r="N376" s="51">
        <v>0</v>
      </c>
      <c r="O376" s="52" t="s">
        <v>14780</v>
      </c>
    </row>
    <row r="377" spans="1:15" ht="14.4" x14ac:dyDescent="0.25">
      <c r="A377" s="51">
        <v>4465</v>
      </c>
      <c r="B377" s="52" t="s">
        <v>22051</v>
      </c>
      <c r="C377" s="52" t="s">
        <v>1962</v>
      </c>
      <c r="D377" s="51">
        <v>1180</v>
      </c>
      <c r="E377" s="52" t="s">
        <v>437</v>
      </c>
      <c r="F377" s="52" t="s">
        <v>438</v>
      </c>
      <c r="G377" s="52" t="s">
        <v>7571</v>
      </c>
      <c r="H377" s="52" t="s">
        <v>13901</v>
      </c>
      <c r="I377" s="52" t="s">
        <v>14713</v>
      </c>
      <c r="J377" s="51">
        <v>121962</v>
      </c>
      <c r="K377" s="51">
        <v>4465</v>
      </c>
      <c r="L377" s="52" t="s">
        <v>22051</v>
      </c>
      <c r="M377" s="51">
        <v>55087</v>
      </c>
      <c r="N377" s="51">
        <v>0</v>
      </c>
      <c r="O377" s="52" t="s">
        <v>14781</v>
      </c>
    </row>
    <row r="378" spans="1:15" ht="14.4" x14ac:dyDescent="0.25">
      <c r="A378" s="51">
        <v>4473</v>
      </c>
      <c r="B378" s="52" t="s">
        <v>22052</v>
      </c>
      <c r="C378" s="52" t="s">
        <v>1963</v>
      </c>
      <c r="D378" s="51">
        <v>1180</v>
      </c>
      <c r="E378" s="52" t="s">
        <v>437</v>
      </c>
      <c r="F378" s="52" t="s">
        <v>1964</v>
      </c>
      <c r="G378" s="52" t="s">
        <v>7571</v>
      </c>
      <c r="H378" s="52" t="s">
        <v>9086</v>
      </c>
      <c r="I378" s="52" t="s">
        <v>14713</v>
      </c>
      <c r="J378" s="51">
        <v>121962</v>
      </c>
      <c r="K378" s="51">
        <v>4465</v>
      </c>
      <c r="L378" s="52" t="s">
        <v>22051</v>
      </c>
      <c r="M378" s="51">
        <v>962258</v>
      </c>
      <c r="N378" s="51">
        <v>0</v>
      </c>
      <c r="O378" s="52" t="s">
        <v>14782</v>
      </c>
    </row>
    <row r="379" spans="1:15" ht="14.4" x14ac:dyDescent="0.25">
      <c r="A379" s="51">
        <v>4481</v>
      </c>
      <c r="B379" s="52" t="s">
        <v>67</v>
      </c>
      <c r="C379" s="52" t="s">
        <v>1965</v>
      </c>
      <c r="D379" s="51">
        <v>1180</v>
      </c>
      <c r="E379" s="52" t="s">
        <v>437</v>
      </c>
      <c r="F379" s="52" t="s">
        <v>1966</v>
      </c>
      <c r="G379" s="52" t="s">
        <v>7571</v>
      </c>
      <c r="H379" s="52" t="s">
        <v>9087</v>
      </c>
      <c r="I379" s="52" t="s">
        <v>14713</v>
      </c>
      <c r="J379" s="51">
        <v>121962</v>
      </c>
      <c r="K379" s="51">
        <v>4465</v>
      </c>
      <c r="L379" s="52" t="s">
        <v>22051</v>
      </c>
      <c r="M379" s="51">
        <v>962266</v>
      </c>
      <c r="N379" s="51">
        <v>0</v>
      </c>
      <c r="O379" s="52" t="s">
        <v>14783</v>
      </c>
    </row>
    <row r="380" spans="1:15" ht="14.4" x14ac:dyDescent="0.25">
      <c r="A380" s="51">
        <v>4507</v>
      </c>
      <c r="B380" s="52" t="s">
        <v>1967</v>
      </c>
      <c r="C380" s="52" t="s">
        <v>1968</v>
      </c>
      <c r="D380" s="51">
        <v>1190</v>
      </c>
      <c r="E380" s="52" t="s">
        <v>1969</v>
      </c>
      <c r="F380" s="52" t="s">
        <v>1970</v>
      </c>
      <c r="G380" s="52" t="s">
        <v>7571</v>
      </c>
      <c r="H380" s="52" t="s">
        <v>9088</v>
      </c>
      <c r="I380" s="52" t="s">
        <v>14715</v>
      </c>
      <c r="J380" s="51">
        <v>120221</v>
      </c>
      <c r="K380" s="51">
        <v>4184</v>
      </c>
      <c r="L380" s="52" t="s">
        <v>1906</v>
      </c>
      <c r="M380" s="51">
        <v>960229</v>
      </c>
      <c r="N380" s="51">
        <v>0</v>
      </c>
      <c r="O380" s="52" t="s">
        <v>14784</v>
      </c>
    </row>
    <row r="381" spans="1:15" ht="14.4" x14ac:dyDescent="0.25">
      <c r="A381" s="51">
        <v>4515</v>
      </c>
      <c r="B381" s="52" t="s">
        <v>7039</v>
      </c>
      <c r="C381" s="52" t="s">
        <v>1971</v>
      </c>
      <c r="D381" s="51">
        <v>1190</v>
      </c>
      <c r="E381" s="52" t="s">
        <v>1969</v>
      </c>
      <c r="F381" s="52" t="s">
        <v>1972</v>
      </c>
      <c r="G381" s="52" t="s">
        <v>7571</v>
      </c>
      <c r="H381" s="52" t="s">
        <v>9089</v>
      </c>
      <c r="I381" s="52" t="s">
        <v>14713</v>
      </c>
      <c r="J381" s="51">
        <v>119222</v>
      </c>
      <c r="K381" s="51">
        <v>3913</v>
      </c>
      <c r="L381" s="52" t="s">
        <v>22045</v>
      </c>
      <c r="M381" s="51">
        <v>962291</v>
      </c>
      <c r="N381" s="51">
        <v>0</v>
      </c>
      <c r="O381" s="52" t="s">
        <v>14785</v>
      </c>
    </row>
    <row r="382" spans="1:15" ht="14.4" x14ac:dyDescent="0.25">
      <c r="A382" s="51">
        <v>4523</v>
      </c>
      <c r="B382" s="52" t="s">
        <v>1973</v>
      </c>
      <c r="C382" s="52" t="s">
        <v>1974</v>
      </c>
      <c r="D382" s="51">
        <v>1190</v>
      </c>
      <c r="E382" s="52" t="s">
        <v>1969</v>
      </c>
      <c r="F382" s="52" t="s">
        <v>1975</v>
      </c>
      <c r="G382" s="52" t="s">
        <v>7571</v>
      </c>
      <c r="H382" s="52" t="s">
        <v>9090</v>
      </c>
      <c r="I382" s="52" t="s">
        <v>14713</v>
      </c>
      <c r="J382" s="51">
        <v>121962</v>
      </c>
      <c r="K382" s="51">
        <v>4465</v>
      </c>
      <c r="L382" s="52" t="s">
        <v>22051</v>
      </c>
      <c r="M382" s="51">
        <v>962282</v>
      </c>
      <c r="N382" s="51">
        <v>0</v>
      </c>
      <c r="O382" s="52" t="s">
        <v>14786</v>
      </c>
    </row>
    <row r="383" spans="1:15" ht="14.4" x14ac:dyDescent="0.25">
      <c r="A383" s="51">
        <v>4531</v>
      </c>
      <c r="B383" s="52" t="s">
        <v>1976</v>
      </c>
      <c r="C383" s="52" t="s">
        <v>1977</v>
      </c>
      <c r="D383" s="51">
        <v>1200</v>
      </c>
      <c r="E383" s="52" t="s">
        <v>441</v>
      </c>
      <c r="F383" s="52" t="s">
        <v>1978</v>
      </c>
      <c r="G383" s="52" t="s">
        <v>7571</v>
      </c>
      <c r="H383" s="52" t="s">
        <v>9091</v>
      </c>
      <c r="I383" s="52" t="s">
        <v>14715</v>
      </c>
      <c r="J383" s="51">
        <v>119693</v>
      </c>
      <c r="K383" s="51">
        <v>111914</v>
      </c>
      <c r="L383" s="52" t="s">
        <v>598</v>
      </c>
      <c r="M383" s="51">
        <v>960237</v>
      </c>
      <c r="N383" s="51">
        <v>0</v>
      </c>
      <c r="O383" s="52" t="s">
        <v>14787</v>
      </c>
    </row>
    <row r="384" spans="1:15" ht="14.4" x14ac:dyDescent="0.25">
      <c r="A384" s="51">
        <v>4549</v>
      </c>
      <c r="B384" s="52" t="s">
        <v>1979</v>
      </c>
      <c r="C384" s="52" t="s">
        <v>1980</v>
      </c>
      <c r="D384" s="51">
        <v>1200</v>
      </c>
      <c r="E384" s="52" t="s">
        <v>441</v>
      </c>
      <c r="F384" s="52" t="s">
        <v>1981</v>
      </c>
      <c r="G384" s="52" t="s">
        <v>7571</v>
      </c>
      <c r="H384" s="52" t="s">
        <v>9092</v>
      </c>
      <c r="I384" s="52" t="s">
        <v>14713</v>
      </c>
      <c r="J384" s="51">
        <v>122002</v>
      </c>
      <c r="K384" s="51">
        <v>4259</v>
      </c>
      <c r="L384" s="52" t="s">
        <v>22042</v>
      </c>
      <c r="M384" s="51">
        <v>117952</v>
      </c>
      <c r="N384" s="51">
        <v>0</v>
      </c>
      <c r="O384" s="52" t="s">
        <v>14788</v>
      </c>
    </row>
    <row r="385" spans="1:15" ht="14.4" x14ac:dyDescent="0.25">
      <c r="A385" s="51">
        <v>4556</v>
      </c>
      <c r="B385" s="52" t="s">
        <v>605</v>
      </c>
      <c r="C385" s="52" t="s">
        <v>1982</v>
      </c>
      <c r="D385" s="51">
        <v>1200</v>
      </c>
      <c r="E385" s="52" t="s">
        <v>441</v>
      </c>
      <c r="F385" s="52" t="s">
        <v>442</v>
      </c>
      <c r="G385" s="52" t="s">
        <v>7571</v>
      </c>
      <c r="H385" s="52" t="s">
        <v>9093</v>
      </c>
      <c r="I385" s="52" t="s">
        <v>14713</v>
      </c>
      <c r="J385" s="51">
        <v>121988</v>
      </c>
      <c r="K385" s="51">
        <v>3681</v>
      </c>
      <c r="L385" s="52" t="s">
        <v>1807</v>
      </c>
      <c r="M385" s="51">
        <v>55129</v>
      </c>
      <c r="N385" s="51">
        <v>0</v>
      </c>
      <c r="O385" s="52" t="s">
        <v>14789</v>
      </c>
    </row>
    <row r="386" spans="1:15" ht="14.4" x14ac:dyDescent="0.25">
      <c r="A386" s="51">
        <v>4564</v>
      </c>
      <c r="B386" s="52" t="s">
        <v>1883</v>
      </c>
      <c r="C386" s="52" t="s">
        <v>1983</v>
      </c>
      <c r="D386" s="51">
        <v>1200</v>
      </c>
      <c r="E386" s="52" t="s">
        <v>441</v>
      </c>
      <c r="F386" s="52" t="s">
        <v>1984</v>
      </c>
      <c r="G386" s="52" t="s">
        <v>7571</v>
      </c>
      <c r="H386" s="52" t="s">
        <v>13902</v>
      </c>
      <c r="I386" s="52" t="s">
        <v>14713</v>
      </c>
      <c r="J386" s="51">
        <v>121962</v>
      </c>
      <c r="K386" s="51">
        <v>4465</v>
      </c>
      <c r="L386" s="52" t="s">
        <v>22051</v>
      </c>
      <c r="M386" s="51">
        <v>962316</v>
      </c>
      <c r="N386" s="51">
        <v>0</v>
      </c>
      <c r="O386" s="52" t="s">
        <v>14790</v>
      </c>
    </row>
    <row r="387" spans="1:15" ht="14.4" x14ac:dyDescent="0.25">
      <c r="A387" s="51">
        <v>4606</v>
      </c>
      <c r="B387" s="52" t="s">
        <v>813</v>
      </c>
      <c r="C387" s="52" t="s">
        <v>1985</v>
      </c>
      <c r="D387" s="51">
        <v>1500</v>
      </c>
      <c r="E387" s="52" t="s">
        <v>445</v>
      </c>
      <c r="F387" s="52" t="s">
        <v>1986</v>
      </c>
      <c r="G387" s="52" t="s">
        <v>7571</v>
      </c>
      <c r="H387" s="52" t="s">
        <v>9094</v>
      </c>
      <c r="I387" s="52" t="s">
        <v>14713</v>
      </c>
      <c r="J387" s="51">
        <v>139071</v>
      </c>
      <c r="K387" s="51">
        <v>117887</v>
      </c>
      <c r="L387" s="52" t="s">
        <v>22053</v>
      </c>
      <c r="M387" s="51">
        <v>55137</v>
      </c>
      <c r="N387" s="51">
        <v>0</v>
      </c>
      <c r="O387" s="52" t="s">
        <v>14791</v>
      </c>
    </row>
    <row r="388" spans="1:15" ht="14.4" x14ac:dyDescent="0.25">
      <c r="A388" s="51">
        <v>4614</v>
      </c>
      <c r="B388" s="52" t="s">
        <v>1987</v>
      </c>
      <c r="C388" s="52" t="s">
        <v>1988</v>
      </c>
      <c r="D388" s="51">
        <v>1500</v>
      </c>
      <c r="E388" s="52" t="s">
        <v>445</v>
      </c>
      <c r="F388" s="52" t="s">
        <v>1989</v>
      </c>
      <c r="G388" s="52" t="s">
        <v>7571</v>
      </c>
      <c r="H388" s="52" t="s">
        <v>9095</v>
      </c>
      <c r="I388" s="52" t="s">
        <v>14713</v>
      </c>
      <c r="J388" s="51">
        <v>139048</v>
      </c>
      <c r="K388" s="51">
        <v>4796</v>
      </c>
      <c r="L388" s="52" t="s">
        <v>650</v>
      </c>
      <c r="M388" s="51">
        <v>962217</v>
      </c>
      <c r="N388" s="51">
        <v>0</v>
      </c>
      <c r="O388" s="52" t="s">
        <v>14792</v>
      </c>
    </row>
    <row r="389" spans="1:15" ht="14.4" x14ac:dyDescent="0.25">
      <c r="A389" s="51">
        <v>4663</v>
      </c>
      <c r="B389" s="52" t="s">
        <v>1990</v>
      </c>
      <c r="C389" s="52" t="s">
        <v>1991</v>
      </c>
      <c r="D389" s="51">
        <v>1654</v>
      </c>
      <c r="E389" s="52" t="s">
        <v>1992</v>
      </c>
      <c r="F389" s="52" t="s">
        <v>1993</v>
      </c>
      <c r="G389" s="52" t="s">
        <v>7571</v>
      </c>
      <c r="H389" s="52" t="s">
        <v>9096</v>
      </c>
      <c r="I389" s="52" t="s">
        <v>14715</v>
      </c>
      <c r="J389" s="51">
        <v>119719</v>
      </c>
      <c r="K389" s="51">
        <v>4671</v>
      </c>
      <c r="L389" s="52" t="s">
        <v>733</v>
      </c>
      <c r="M389" s="51">
        <v>960328</v>
      </c>
      <c r="N389" s="51">
        <v>0</v>
      </c>
      <c r="O389" s="52" t="s">
        <v>14793</v>
      </c>
    </row>
    <row r="390" spans="1:15" ht="14.4" x14ac:dyDescent="0.25">
      <c r="A390" s="51">
        <v>4671</v>
      </c>
      <c r="B390" s="52" t="s">
        <v>733</v>
      </c>
      <c r="C390" s="52" t="s">
        <v>1994</v>
      </c>
      <c r="D390" s="51">
        <v>1653</v>
      </c>
      <c r="E390" s="52" t="s">
        <v>734</v>
      </c>
      <c r="F390" s="52" t="s">
        <v>735</v>
      </c>
      <c r="G390" s="52" t="s">
        <v>7571</v>
      </c>
      <c r="H390" s="52" t="s">
        <v>8372</v>
      </c>
      <c r="I390" s="52" t="s">
        <v>14715</v>
      </c>
      <c r="J390" s="51">
        <v>119719</v>
      </c>
      <c r="K390" s="51">
        <v>4671</v>
      </c>
      <c r="L390" s="52" t="s">
        <v>733</v>
      </c>
      <c r="M390" s="51">
        <v>960328</v>
      </c>
      <c r="N390" s="51">
        <v>0</v>
      </c>
      <c r="O390" s="52" t="s">
        <v>14794</v>
      </c>
    </row>
    <row r="391" spans="1:15" ht="14.4" x14ac:dyDescent="0.25">
      <c r="A391" s="51">
        <v>4689</v>
      </c>
      <c r="B391" s="52" t="s">
        <v>1414</v>
      </c>
      <c r="C391" s="52" t="s">
        <v>1995</v>
      </c>
      <c r="D391" s="51">
        <v>1502</v>
      </c>
      <c r="E391" s="52" t="s">
        <v>1996</v>
      </c>
      <c r="F391" s="52" t="s">
        <v>1997</v>
      </c>
      <c r="G391" s="52" t="s">
        <v>7571</v>
      </c>
      <c r="H391" s="52" t="s">
        <v>9097</v>
      </c>
      <c r="I391" s="52" t="s">
        <v>14372</v>
      </c>
      <c r="J391" s="51">
        <v>119206</v>
      </c>
      <c r="K391" s="51">
        <v>208</v>
      </c>
      <c r="L391" s="52" t="s">
        <v>827</v>
      </c>
      <c r="M391" s="51">
        <v>113886</v>
      </c>
      <c r="N391" s="51">
        <v>113886</v>
      </c>
      <c r="O391" s="52" t="s">
        <v>14795</v>
      </c>
    </row>
    <row r="392" spans="1:15" ht="14.4" x14ac:dyDescent="0.25">
      <c r="A392" s="51">
        <v>4697</v>
      </c>
      <c r="B392" s="52" t="s">
        <v>13903</v>
      </c>
      <c r="C392" s="52" t="s">
        <v>1998</v>
      </c>
      <c r="D392" s="51">
        <v>1502</v>
      </c>
      <c r="E392" s="52" t="s">
        <v>1996</v>
      </c>
      <c r="F392" s="52" t="s">
        <v>1999</v>
      </c>
      <c r="G392" s="52" t="s">
        <v>7571</v>
      </c>
      <c r="H392" s="52" t="s">
        <v>22054</v>
      </c>
      <c r="I392" s="52" t="s">
        <v>14713</v>
      </c>
      <c r="J392" s="51">
        <v>139048</v>
      </c>
      <c r="K392" s="51">
        <v>4796</v>
      </c>
      <c r="L392" s="52" t="s">
        <v>650</v>
      </c>
      <c r="M392" s="51">
        <v>963314</v>
      </c>
      <c r="N392" s="51">
        <v>0</v>
      </c>
      <c r="O392" s="52" t="s">
        <v>14796</v>
      </c>
    </row>
    <row r="393" spans="1:15" ht="14.4" x14ac:dyDescent="0.25">
      <c r="A393" s="51">
        <v>4705</v>
      </c>
      <c r="B393" s="52" t="s">
        <v>2000</v>
      </c>
      <c r="C393" s="52" t="s">
        <v>2001</v>
      </c>
      <c r="D393" s="51">
        <v>1540</v>
      </c>
      <c r="E393" s="52" t="s">
        <v>2002</v>
      </c>
      <c r="F393" s="52" t="s">
        <v>2003</v>
      </c>
      <c r="G393" s="52" t="s">
        <v>7571</v>
      </c>
      <c r="H393" s="52" t="s">
        <v>9098</v>
      </c>
      <c r="I393" s="52" t="s">
        <v>14715</v>
      </c>
      <c r="J393" s="51">
        <v>119305</v>
      </c>
      <c r="K393" s="51">
        <v>5033</v>
      </c>
      <c r="L393" s="52" t="s">
        <v>595</v>
      </c>
      <c r="M393" s="51">
        <v>960252</v>
      </c>
      <c r="N393" s="51">
        <v>0</v>
      </c>
      <c r="O393" s="52" t="s">
        <v>14797</v>
      </c>
    </row>
    <row r="394" spans="1:15" ht="14.4" x14ac:dyDescent="0.25">
      <c r="A394" s="51">
        <v>4713</v>
      </c>
      <c r="B394" s="52" t="s">
        <v>2004</v>
      </c>
      <c r="C394" s="52" t="s">
        <v>2005</v>
      </c>
      <c r="D394" s="51">
        <v>1540</v>
      </c>
      <c r="E394" s="52" t="s">
        <v>945</v>
      </c>
      <c r="F394" s="52" t="s">
        <v>2006</v>
      </c>
      <c r="G394" s="52" t="s">
        <v>7571</v>
      </c>
      <c r="H394" s="52" t="s">
        <v>9099</v>
      </c>
      <c r="I394" s="52" t="s">
        <v>14713</v>
      </c>
      <c r="J394" s="51">
        <v>122192</v>
      </c>
      <c r="K394" s="51">
        <v>5249</v>
      </c>
      <c r="L394" s="52" t="s">
        <v>877</v>
      </c>
      <c r="M394" s="51">
        <v>962373</v>
      </c>
      <c r="N394" s="51">
        <v>0</v>
      </c>
      <c r="O394" s="52" t="s">
        <v>14798</v>
      </c>
    </row>
    <row r="395" spans="1:15" ht="14.4" x14ac:dyDescent="0.25">
      <c r="A395" s="51">
        <v>4721</v>
      </c>
      <c r="B395" s="52" t="s">
        <v>2007</v>
      </c>
      <c r="C395" s="52" t="s">
        <v>2008</v>
      </c>
      <c r="D395" s="51">
        <v>1570</v>
      </c>
      <c r="E395" s="52" t="s">
        <v>2009</v>
      </c>
      <c r="F395" s="52" t="s">
        <v>13904</v>
      </c>
      <c r="G395" s="52" t="s">
        <v>7571</v>
      </c>
      <c r="H395" s="52" t="s">
        <v>9100</v>
      </c>
      <c r="I395" s="52" t="s">
        <v>14715</v>
      </c>
      <c r="J395" s="51">
        <v>119305</v>
      </c>
      <c r="K395" s="51">
        <v>5033</v>
      </c>
      <c r="L395" s="52" t="s">
        <v>595</v>
      </c>
      <c r="M395" s="51">
        <v>960261</v>
      </c>
      <c r="N395" s="51">
        <v>0</v>
      </c>
      <c r="O395" s="52" t="s">
        <v>14799</v>
      </c>
    </row>
    <row r="396" spans="1:15" ht="14.4" x14ac:dyDescent="0.25">
      <c r="A396" s="51">
        <v>4739</v>
      </c>
      <c r="B396" s="52" t="s">
        <v>2010</v>
      </c>
      <c r="C396" s="52" t="s">
        <v>2011</v>
      </c>
      <c r="D396" s="51">
        <v>9500</v>
      </c>
      <c r="E396" s="52" t="s">
        <v>2012</v>
      </c>
      <c r="F396" s="52" t="s">
        <v>2013</v>
      </c>
      <c r="G396" s="52" t="s">
        <v>7571</v>
      </c>
      <c r="H396" s="52" t="s">
        <v>22055</v>
      </c>
      <c r="I396" s="52" t="s">
        <v>14713</v>
      </c>
      <c r="J396" s="51">
        <v>119974</v>
      </c>
      <c r="K396" s="51">
        <v>23556</v>
      </c>
      <c r="L396" s="52" t="s">
        <v>67</v>
      </c>
      <c r="M396" s="51">
        <v>969071</v>
      </c>
      <c r="N396" s="51">
        <v>0</v>
      </c>
      <c r="O396" s="52" t="s">
        <v>14800</v>
      </c>
    </row>
    <row r="397" spans="1:15" ht="14.4" x14ac:dyDescent="0.25">
      <c r="A397" s="51">
        <v>4747</v>
      </c>
      <c r="B397" s="52" t="s">
        <v>2014</v>
      </c>
      <c r="C397" s="52" t="s">
        <v>2015</v>
      </c>
      <c r="D397" s="51">
        <v>1547</v>
      </c>
      <c r="E397" s="52" t="s">
        <v>2016</v>
      </c>
      <c r="F397" s="52" t="s">
        <v>2017</v>
      </c>
      <c r="G397" s="52" t="s">
        <v>7571</v>
      </c>
      <c r="H397" s="52" t="s">
        <v>9101</v>
      </c>
      <c r="I397" s="52" t="s">
        <v>14715</v>
      </c>
      <c r="J397" s="51">
        <v>119305</v>
      </c>
      <c r="K397" s="51">
        <v>5033</v>
      </c>
      <c r="L397" s="52" t="s">
        <v>595</v>
      </c>
      <c r="M397" s="51">
        <v>960278</v>
      </c>
      <c r="N397" s="51">
        <v>0</v>
      </c>
      <c r="O397" s="52" t="s">
        <v>14801</v>
      </c>
    </row>
    <row r="398" spans="1:15" ht="14.4" x14ac:dyDescent="0.25">
      <c r="A398" s="51">
        <v>4762</v>
      </c>
      <c r="B398" s="52" t="s">
        <v>2018</v>
      </c>
      <c r="C398" s="52" t="s">
        <v>2019</v>
      </c>
      <c r="D398" s="51">
        <v>1600</v>
      </c>
      <c r="E398" s="52" t="s">
        <v>252</v>
      </c>
      <c r="F398" s="52" t="s">
        <v>2020</v>
      </c>
      <c r="G398" s="52" t="s">
        <v>7571</v>
      </c>
      <c r="H398" s="52" t="s">
        <v>9102</v>
      </c>
      <c r="I398" s="52" t="s">
        <v>14715</v>
      </c>
      <c r="J398" s="51">
        <v>138875</v>
      </c>
      <c r="K398" s="51">
        <v>4762</v>
      </c>
      <c r="L398" s="52" t="s">
        <v>2018</v>
      </c>
      <c r="M398" s="51">
        <v>960286</v>
      </c>
      <c r="N398" s="51">
        <v>0</v>
      </c>
      <c r="O398" s="52" t="s">
        <v>14802</v>
      </c>
    </row>
    <row r="399" spans="1:15" ht="14.4" x14ac:dyDescent="0.25">
      <c r="A399" s="51">
        <v>4771</v>
      </c>
      <c r="B399" s="52" t="s">
        <v>5554</v>
      </c>
      <c r="C399" s="52" t="s">
        <v>2021</v>
      </c>
      <c r="D399" s="51">
        <v>1600</v>
      </c>
      <c r="E399" s="52" t="s">
        <v>252</v>
      </c>
      <c r="F399" s="52" t="s">
        <v>2022</v>
      </c>
      <c r="G399" s="52" t="s">
        <v>7571</v>
      </c>
      <c r="H399" s="52" t="s">
        <v>13905</v>
      </c>
      <c r="I399" s="52" t="s">
        <v>14713</v>
      </c>
      <c r="J399" s="51">
        <v>139071</v>
      </c>
      <c r="K399" s="51">
        <v>117887</v>
      </c>
      <c r="L399" s="52" t="s">
        <v>22053</v>
      </c>
      <c r="M399" s="51">
        <v>55137</v>
      </c>
      <c r="N399" s="51">
        <v>0</v>
      </c>
      <c r="O399" s="52" t="s">
        <v>14803</v>
      </c>
    </row>
    <row r="400" spans="1:15" ht="14.4" x14ac:dyDescent="0.25">
      <c r="A400" s="51">
        <v>4788</v>
      </c>
      <c r="B400" s="52" t="s">
        <v>22056</v>
      </c>
      <c r="C400" s="52" t="s">
        <v>2023</v>
      </c>
      <c r="D400" s="51">
        <v>1600</v>
      </c>
      <c r="E400" s="52" t="s">
        <v>252</v>
      </c>
      <c r="F400" s="52" t="s">
        <v>2024</v>
      </c>
      <c r="G400" s="52" t="s">
        <v>7571</v>
      </c>
      <c r="H400" s="52" t="s">
        <v>13906</v>
      </c>
      <c r="I400" s="52" t="s">
        <v>14713</v>
      </c>
      <c r="J400" s="51">
        <v>139071</v>
      </c>
      <c r="K400" s="51">
        <v>117887</v>
      </c>
      <c r="L400" s="52" t="s">
        <v>22053</v>
      </c>
      <c r="M400" s="51">
        <v>55137</v>
      </c>
      <c r="N400" s="51">
        <v>0</v>
      </c>
      <c r="O400" s="52" t="s">
        <v>14804</v>
      </c>
    </row>
    <row r="401" spans="1:15" ht="14.4" x14ac:dyDescent="0.25">
      <c r="A401" s="51">
        <v>4796</v>
      </c>
      <c r="B401" s="52" t="s">
        <v>650</v>
      </c>
      <c r="C401" s="52" t="s">
        <v>2025</v>
      </c>
      <c r="D401" s="51">
        <v>1600</v>
      </c>
      <c r="E401" s="52" t="s">
        <v>252</v>
      </c>
      <c r="F401" s="52" t="s">
        <v>0</v>
      </c>
      <c r="G401" s="52" t="s">
        <v>7571</v>
      </c>
      <c r="H401" s="52" t="s">
        <v>9103</v>
      </c>
      <c r="I401" s="52" t="s">
        <v>14713</v>
      </c>
      <c r="J401" s="51">
        <v>139048</v>
      </c>
      <c r="K401" s="51">
        <v>4796</v>
      </c>
      <c r="L401" s="52" t="s">
        <v>650</v>
      </c>
      <c r="M401" s="51">
        <v>962217</v>
      </c>
      <c r="N401" s="51">
        <v>0</v>
      </c>
      <c r="O401" s="52" t="s">
        <v>14805</v>
      </c>
    </row>
    <row r="402" spans="1:15" ht="14.4" x14ac:dyDescent="0.25">
      <c r="A402" s="51">
        <v>4804</v>
      </c>
      <c r="B402" s="52" t="s">
        <v>2026</v>
      </c>
      <c r="C402" s="52" t="s">
        <v>2027</v>
      </c>
      <c r="D402" s="51">
        <v>1601</v>
      </c>
      <c r="E402" s="52" t="s">
        <v>2028</v>
      </c>
      <c r="F402" s="52" t="s">
        <v>2029</v>
      </c>
      <c r="G402" s="52" t="s">
        <v>7571</v>
      </c>
      <c r="H402" s="52" t="s">
        <v>9104</v>
      </c>
      <c r="I402" s="52" t="s">
        <v>14715</v>
      </c>
      <c r="J402" s="51">
        <v>138875</v>
      </c>
      <c r="K402" s="51">
        <v>4762</v>
      </c>
      <c r="L402" s="52" t="s">
        <v>2018</v>
      </c>
      <c r="M402" s="51">
        <v>960286</v>
      </c>
      <c r="N402" s="51">
        <v>0</v>
      </c>
      <c r="O402" s="52" t="s">
        <v>14806</v>
      </c>
    </row>
    <row r="403" spans="1:15" ht="14.4" x14ac:dyDescent="0.25">
      <c r="A403" s="51">
        <v>4812</v>
      </c>
      <c r="B403" s="52" t="s">
        <v>2030</v>
      </c>
      <c r="C403" s="52" t="s">
        <v>2031</v>
      </c>
      <c r="D403" s="51">
        <v>1601</v>
      </c>
      <c r="E403" s="52" t="s">
        <v>2028</v>
      </c>
      <c r="F403" s="52" t="s">
        <v>2032</v>
      </c>
      <c r="G403" s="52" t="s">
        <v>7571</v>
      </c>
      <c r="H403" s="52" t="s">
        <v>13907</v>
      </c>
      <c r="I403" s="52" t="s">
        <v>14713</v>
      </c>
      <c r="J403" s="51">
        <v>139071</v>
      </c>
      <c r="K403" s="51">
        <v>117887</v>
      </c>
      <c r="L403" s="52" t="s">
        <v>22053</v>
      </c>
      <c r="M403" s="51">
        <v>55137</v>
      </c>
      <c r="N403" s="51">
        <v>0</v>
      </c>
      <c r="O403" s="52" t="s">
        <v>14807</v>
      </c>
    </row>
    <row r="404" spans="1:15" ht="14.4" x14ac:dyDescent="0.25">
      <c r="A404" s="51">
        <v>4821</v>
      </c>
      <c r="B404" s="52" t="s">
        <v>618</v>
      </c>
      <c r="C404" s="52" t="s">
        <v>2033</v>
      </c>
      <c r="D404" s="51">
        <v>1620</v>
      </c>
      <c r="E404" s="52" t="s">
        <v>774</v>
      </c>
      <c r="F404" s="52" t="s">
        <v>775</v>
      </c>
      <c r="G404" s="52" t="s">
        <v>7571</v>
      </c>
      <c r="H404" s="52" t="s">
        <v>8445</v>
      </c>
      <c r="I404" s="52" t="s">
        <v>14715</v>
      </c>
      <c r="J404" s="51">
        <v>122986</v>
      </c>
      <c r="K404" s="51">
        <v>4821</v>
      </c>
      <c r="L404" s="52" t="s">
        <v>618</v>
      </c>
      <c r="M404" s="51">
        <v>960294</v>
      </c>
      <c r="N404" s="51">
        <v>0</v>
      </c>
      <c r="O404" s="52" t="s">
        <v>14808</v>
      </c>
    </row>
    <row r="405" spans="1:15" ht="14.4" x14ac:dyDescent="0.25">
      <c r="A405" s="51">
        <v>4838</v>
      </c>
      <c r="B405" s="52" t="s">
        <v>27</v>
      </c>
      <c r="C405" s="52" t="s">
        <v>2034</v>
      </c>
      <c r="D405" s="51">
        <v>1620</v>
      </c>
      <c r="E405" s="52" t="s">
        <v>774</v>
      </c>
      <c r="F405" s="52" t="s">
        <v>2035</v>
      </c>
      <c r="G405" s="52" t="s">
        <v>7571</v>
      </c>
      <c r="H405" s="52" t="s">
        <v>9105</v>
      </c>
      <c r="I405" s="52" t="s">
        <v>14715</v>
      </c>
      <c r="J405" s="51">
        <v>123232</v>
      </c>
      <c r="K405" s="51">
        <v>48751</v>
      </c>
      <c r="L405" s="52" t="s">
        <v>27</v>
      </c>
      <c r="M405" s="51">
        <v>960294</v>
      </c>
      <c r="N405" s="51">
        <v>0</v>
      </c>
      <c r="O405" s="52" t="s">
        <v>14809</v>
      </c>
    </row>
    <row r="406" spans="1:15" ht="14.4" x14ac:dyDescent="0.25">
      <c r="A406" s="51">
        <v>4846</v>
      </c>
      <c r="B406" s="52" t="s">
        <v>738</v>
      </c>
      <c r="C406" s="52" t="s">
        <v>2036</v>
      </c>
      <c r="D406" s="51">
        <v>1630</v>
      </c>
      <c r="E406" s="52" t="s">
        <v>28</v>
      </c>
      <c r="F406" s="52" t="s">
        <v>2037</v>
      </c>
      <c r="G406" s="52" t="s">
        <v>7571</v>
      </c>
      <c r="H406" s="52" t="s">
        <v>9106</v>
      </c>
      <c r="I406" s="52" t="s">
        <v>14715</v>
      </c>
      <c r="J406" s="51">
        <v>122986</v>
      </c>
      <c r="K406" s="51">
        <v>4821</v>
      </c>
      <c r="L406" s="52" t="s">
        <v>618</v>
      </c>
      <c r="M406" s="51">
        <v>960302</v>
      </c>
      <c r="N406" s="51">
        <v>0</v>
      </c>
      <c r="O406" s="52" t="s">
        <v>14810</v>
      </c>
    </row>
    <row r="407" spans="1:15" ht="14.4" x14ac:dyDescent="0.25">
      <c r="A407" s="51">
        <v>4853</v>
      </c>
      <c r="B407" s="52" t="s">
        <v>2038</v>
      </c>
      <c r="C407" s="52" t="s">
        <v>2039</v>
      </c>
      <c r="D407" s="51">
        <v>1640</v>
      </c>
      <c r="E407" s="52" t="s">
        <v>2040</v>
      </c>
      <c r="F407" s="52" t="s">
        <v>2041</v>
      </c>
      <c r="G407" s="52" t="s">
        <v>7571</v>
      </c>
      <c r="H407" s="52" t="s">
        <v>9107</v>
      </c>
      <c r="I407" s="52" t="s">
        <v>14713</v>
      </c>
      <c r="J407" s="51">
        <v>139071</v>
      </c>
      <c r="K407" s="51">
        <v>117887</v>
      </c>
      <c r="L407" s="52" t="s">
        <v>22053</v>
      </c>
      <c r="M407" s="51">
        <v>55137</v>
      </c>
      <c r="N407" s="51">
        <v>0</v>
      </c>
      <c r="O407" s="52" t="s">
        <v>14811</v>
      </c>
    </row>
    <row r="408" spans="1:15" ht="14.4" x14ac:dyDescent="0.25">
      <c r="A408" s="51">
        <v>4861</v>
      </c>
      <c r="B408" s="52" t="s">
        <v>2042</v>
      </c>
      <c r="C408" s="52" t="s">
        <v>2043</v>
      </c>
      <c r="D408" s="51">
        <v>1640</v>
      </c>
      <c r="E408" s="52" t="s">
        <v>2040</v>
      </c>
      <c r="F408" s="52" t="s">
        <v>2044</v>
      </c>
      <c r="G408" s="52" t="s">
        <v>7571</v>
      </c>
      <c r="H408" s="52" t="s">
        <v>9108</v>
      </c>
      <c r="I408" s="52" t="s">
        <v>14713</v>
      </c>
      <c r="J408" s="51">
        <v>0</v>
      </c>
      <c r="L408" s="52" t="s">
        <v>7571</v>
      </c>
      <c r="M408" s="51">
        <v>962431</v>
      </c>
      <c r="N408" s="51">
        <v>0</v>
      </c>
      <c r="O408" s="52" t="s">
        <v>14812</v>
      </c>
    </row>
    <row r="409" spans="1:15" ht="14.4" x14ac:dyDescent="0.25">
      <c r="A409" s="51">
        <v>4887</v>
      </c>
      <c r="B409" s="52" t="s">
        <v>9109</v>
      </c>
      <c r="C409" s="52" t="s">
        <v>2045</v>
      </c>
      <c r="D409" s="51">
        <v>1640</v>
      </c>
      <c r="E409" s="52" t="s">
        <v>2040</v>
      </c>
      <c r="F409" s="52" t="s">
        <v>2046</v>
      </c>
      <c r="G409" s="52" t="s">
        <v>7571</v>
      </c>
      <c r="H409" s="52" t="s">
        <v>9110</v>
      </c>
      <c r="I409" s="52" t="s">
        <v>14715</v>
      </c>
      <c r="J409" s="51">
        <v>122986</v>
      </c>
      <c r="K409" s="51">
        <v>4821</v>
      </c>
      <c r="L409" s="52" t="s">
        <v>618</v>
      </c>
      <c r="M409" s="51">
        <v>960311</v>
      </c>
      <c r="N409" s="51">
        <v>0</v>
      </c>
      <c r="O409" s="52" t="s">
        <v>14813</v>
      </c>
    </row>
    <row r="410" spans="1:15" ht="14.4" x14ac:dyDescent="0.25">
      <c r="A410" s="51">
        <v>4895</v>
      </c>
      <c r="B410" s="52" t="s">
        <v>27</v>
      </c>
      <c r="C410" s="52" t="s">
        <v>2047</v>
      </c>
      <c r="D410" s="51">
        <v>1640</v>
      </c>
      <c r="E410" s="52" t="s">
        <v>2040</v>
      </c>
      <c r="F410" s="52" t="s">
        <v>2048</v>
      </c>
      <c r="G410" s="52" t="s">
        <v>7571</v>
      </c>
      <c r="H410" s="52" t="s">
        <v>9111</v>
      </c>
      <c r="I410" s="52" t="s">
        <v>14715</v>
      </c>
      <c r="J410" s="51">
        <v>123232</v>
      </c>
      <c r="K410" s="51">
        <v>48751</v>
      </c>
      <c r="L410" s="52" t="s">
        <v>27</v>
      </c>
      <c r="M410" s="51">
        <v>960311</v>
      </c>
      <c r="N410" s="51">
        <v>0</v>
      </c>
      <c r="O410" s="52" t="s">
        <v>22057</v>
      </c>
    </row>
    <row r="411" spans="1:15" ht="14.4" x14ac:dyDescent="0.25">
      <c r="A411" s="51">
        <v>4903</v>
      </c>
      <c r="B411" s="52" t="s">
        <v>647</v>
      </c>
      <c r="C411" s="52" t="s">
        <v>2049</v>
      </c>
      <c r="D411" s="51">
        <v>1652</v>
      </c>
      <c r="E411" s="52" t="s">
        <v>448</v>
      </c>
      <c r="F411" s="52" t="s">
        <v>449</v>
      </c>
      <c r="G411" s="52" t="s">
        <v>7571</v>
      </c>
      <c r="H411" s="52" t="s">
        <v>9112</v>
      </c>
      <c r="I411" s="52" t="s">
        <v>14713</v>
      </c>
      <c r="J411" s="51">
        <v>122044</v>
      </c>
      <c r="K411" s="51">
        <v>4903</v>
      </c>
      <c r="L411" s="52" t="s">
        <v>647</v>
      </c>
      <c r="M411" s="51">
        <v>962456</v>
      </c>
      <c r="N411" s="51">
        <v>0</v>
      </c>
      <c r="O411" s="52" t="s">
        <v>14814</v>
      </c>
    </row>
    <row r="412" spans="1:15" ht="14.4" x14ac:dyDescent="0.25">
      <c r="A412" s="51">
        <v>4911</v>
      </c>
      <c r="B412" s="52" t="s">
        <v>2050</v>
      </c>
      <c r="C412" s="52" t="s">
        <v>2051</v>
      </c>
      <c r="D412" s="51">
        <v>1650</v>
      </c>
      <c r="E412" s="52" t="s">
        <v>2052</v>
      </c>
      <c r="F412" s="52" t="s">
        <v>2053</v>
      </c>
      <c r="G412" s="52" t="s">
        <v>7571</v>
      </c>
      <c r="H412" s="52" t="s">
        <v>9113</v>
      </c>
      <c r="I412" s="52" t="s">
        <v>14713</v>
      </c>
      <c r="J412" s="51">
        <v>122044</v>
      </c>
      <c r="K412" s="51">
        <v>4903</v>
      </c>
      <c r="L412" s="52" t="s">
        <v>647</v>
      </c>
      <c r="M412" s="51">
        <v>962456</v>
      </c>
      <c r="N412" s="51">
        <v>0</v>
      </c>
      <c r="O412" s="52" t="s">
        <v>14815</v>
      </c>
    </row>
    <row r="413" spans="1:15" ht="14.4" x14ac:dyDescent="0.25">
      <c r="A413" s="51">
        <v>4929</v>
      </c>
      <c r="B413" s="52" t="s">
        <v>2054</v>
      </c>
      <c r="C413" s="52" t="s">
        <v>2055</v>
      </c>
      <c r="D413" s="51">
        <v>1651</v>
      </c>
      <c r="E413" s="52" t="s">
        <v>2056</v>
      </c>
      <c r="F413" s="52" t="s">
        <v>2057</v>
      </c>
      <c r="G413" s="52" t="s">
        <v>7571</v>
      </c>
      <c r="H413" s="52" t="s">
        <v>9114</v>
      </c>
      <c r="I413" s="52" t="s">
        <v>14715</v>
      </c>
      <c r="J413" s="51">
        <v>119719</v>
      </c>
      <c r="K413" s="51">
        <v>4671</v>
      </c>
      <c r="L413" s="52" t="s">
        <v>733</v>
      </c>
      <c r="M413" s="51">
        <v>960328</v>
      </c>
      <c r="N413" s="51">
        <v>0</v>
      </c>
      <c r="O413" s="52" t="s">
        <v>14816</v>
      </c>
    </row>
    <row r="414" spans="1:15" ht="14.4" x14ac:dyDescent="0.25">
      <c r="A414" s="51">
        <v>4937</v>
      </c>
      <c r="B414" s="52" t="s">
        <v>2058</v>
      </c>
      <c r="C414" s="52" t="s">
        <v>2059</v>
      </c>
      <c r="D414" s="51">
        <v>1670</v>
      </c>
      <c r="E414" s="52" t="s">
        <v>2060</v>
      </c>
      <c r="F414" s="52" t="s">
        <v>2061</v>
      </c>
      <c r="G414" s="52" t="s">
        <v>7571</v>
      </c>
      <c r="H414" s="52" t="s">
        <v>9115</v>
      </c>
      <c r="I414" s="52" t="s">
        <v>14713</v>
      </c>
      <c r="J414" s="51">
        <v>139071</v>
      </c>
      <c r="K414" s="51">
        <v>117887</v>
      </c>
      <c r="L414" s="52" t="s">
        <v>22053</v>
      </c>
      <c r="M414" s="51">
        <v>55137</v>
      </c>
      <c r="N414" s="51">
        <v>0</v>
      </c>
      <c r="O414" s="52" t="s">
        <v>14817</v>
      </c>
    </row>
    <row r="415" spans="1:15" ht="14.4" x14ac:dyDescent="0.25">
      <c r="A415" s="51">
        <v>4961</v>
      </c>
      <c r="B415" s="52" t="s">
        <v>617</v>
      </c>
      <c r="C415" s="52" t="s">
        <v>2062</v>
      </c>
      <c r="D415" s="51">
        <v>1674</v>
      </c>
      <c r="E415" s="52" t="s">
        <v>144</v>
      </c>
      <c r="F415" s="52" t="s">
        <v>145</v>
      </c>
      <c r="G415" s="52" t="s">
        <v>7571</v>
      </c>
      <c r="H415" s="52" t="s">
        <v>9116</v>
      </c>
      <c r="I415" s="52" t="s">
        <v>14713</v>
      </c>
      <c r="J415" s="51">
        <v>139071</v>
      </c>
      <c r="K415" s="51">
        <v>117887</v>
      </c>
      <c r="L415" s="52" t="s">
        <v>22053</v>
      </c>
      <c r="M415" s="51">
        <v>55137</v>
      </c>
      <c r="N415" s="51">
        <v>0</v>
      </c>
      <c r="O415" s="52" t="s">
        <v>14818</v>
      </c>
    </row>
    <row r="416" spans="1:15" ht="14.4" x14ac:dyDescent="0.25">
      <c r="A416" s="51">
        <v>4978</v>
      </c>
      <c r="B416" s="52" t="s">
        <v>2063</v>
      </c>
      <c r="C416" s="52" t="s">
        <v>2064</v>
      </c>
      <c r="D416" s="51">
        <v>1750</v>
      </c>
      <c r="E416" s="52" t="s">
        <v>951</v>
      </c>
      <c r="F416" s="52" t="s">
        <v>22058</v>
      </c>
      <c r="G416" s="52" t="s">
        <v>7571</v>
      </c>
      <c r="H416" s="52" t="s">
        <v>9117</v>
      </c>
      <c r="I416" s="52" t="s">
        <v>14713</v>
      </c>
      <c r="J416" s="51">
        <v>122192</v>
      </c>
      <c r="K416" s="51">
        <v>5249</v>
      </c>
      <c r="L416" s="52" t="s">
        <v>877</v>
      </c>
      <c r="M416" s="51">
        <v>963314</v>
      </c>
      <c r="N416" s="51">
        <v>0</v>
      </c>
      <c r="O416" s="52" t="s">
        <v>22059</v>
      </c>
    </row>
    <row r="417" spans="1:15" ht="14.4" x14ac:dyDescent="0.25">
      <c r="A417" s="51">
        <v>4986</v>
      </c>
      <c r="B417" s="52" t="s">
        <v>2065</v>
      </c>
      <c r="C417" s="52" t="s">
        <v>2066</v>
      </c>
      <c r="D417" s="51">
        <v>1750</v>
      </c>
      <c r="E417" s="52" t="s">
        <v>951</v>
      </c>
      <c r="F417" s="52" t="s">
        <v>2067</v>
      </c>
      <c r="G417" s="52" t="s">
        <v>7571</v>
      </c>
      <c r="H417" s="52" t="s">
        <v>9118</v>
      </c>
      <c r="I417" s="52" t="s">
        <v>14715</v>
      </c>
      <c r="J417" s="51">
        <v>120196</v>
      </c>
      <c r="K417" s="51">
        <v>5314</v>
      </c>
      <c r="L417" s="52" t="s">
        <v>9138</v>
      </c>
      <c r="M417" s="51">
        <v>960344</v>
      </c>
      <c r="N417" s="51">
        <v>0</v>
      </c>
      <c r="O417" s="52" t="s">
        <v>14819</v>
      </c>
    </row>
    <row r="418" spans="1:15" ht="14.4" x14ac:dyDescent="0.25">
      <c r="A418" s="51">
        <v>4994</v>
      </c>
      <c r="B418" s="52" t="s">
        <v>13908</v>
      </c>
      <c r="C418" s="52" t="s">
        <v>2068</v>
      </c>
      <c r="D418" s="51">
        <v>1750</v>
      </c>
      <c r="E418" s="52" t="s">
        <v>2069</v>
      </c>
      <c r="F418" s="52" t="s">
        <v>2070</v>
      </c>
      <c r="G418" s="52" t="s">
        <v>7571</v>
      </c>
      <c r="H418" s="52" t="s">
        <v>9119</v>
      </c>
      <c r="I418" s="52" t="s">
        <v>14713</v>
      </c>
      <c r="J418" s="51">
        <v>122192</v>
      </c>
      <c r="K418" s="51">
        <v>5249</v>
      </c>
      <c r="L418" s="52" t="s">
        <v>877</v>
      </c>
      <c r="M418" s="51">
        <v>963314</v>
      </c>
      <c r="N418" s="51">
        <v>0</v>
      </c>
      <c r="O418" s="52" t="s">
        <v>14820</v>
      </c>
    </row>
    <row r="419" spans="1:15" ht="14.4" x14ac:dyDescent="0.25">
      <c r="A419" s="51">
        <v>5017</v>
      </c>
      <c r="B419" s="52" t="s">
        <v>2071</v>
      </c>
      <c r="C419" s="52" t="s">
        <v>2072</v>
      </c>
      <c r="D419" s="51">
        <v>1755</v>
      </c>
      <c r="E419" s="52" t="s">
        <v>2073</v>
      </c>
      <c r="F419" s="52" t="s">
        <v>2074</v>
      </c>
      <c r="G419" s="52" t="s">
        <v>7571</v>
      </c>
      <c r="H419" s="52" t="s">
        <v>9120</v>
      </c>
      <c r="I419" s="52" t="s">
        <v>14715</v>
      </c>
      <c r="J419" s="51">
        <v>119305</v>
      </c>
      <c r="K419" s="51">
        <v>5033</v>
      </c>
      <c r="L419" s="52" t="s">
        <v>595</v>
      </c>
      <c r="M419" s="51">
        <v>960351</v>
      </c>
      <c r="N419" s="51">
        <v>0</v>
      </c>
      <c r="O419" s="52" t="s">
        <v>14821</v>
      </c>
    </row>
    <row r="420" spans="1:15" ht="14.4" x14ac:dyDescent="0.25">
      <c r="A420" s="51">
        <v>5025</v>
      </c>
      <c r="B420" s="52" t="s">
        <v>2075</v>
      </c>
      <c r="C420" s="52" t="s">
        <v>2076</v>
      </c>
      <c r="D420" s="51">
        <v>1755</v>
      </c>
      <c r="E420" s="52" t="s">
        <v>2077</v>
      </c>
      <c r="F420" s="52" t="s">
        <v>2078</v>
      </c>
      <c r="G420" s="52" t="s">
        <v>7571</v>
      </c>
      <c r="H420" s="52" t="s">
        <v>9121</v>
      </c>
      <c r="I420" s="52" t="s">
        <v>14713</v>
      </c>
      <c r="J420" s="51">
        <v>139048</v>
      </c>
      <c r="K420" s="51">
        <v>4796</v>
      </c>
      <c r="L420" s="52" t="s">
        <v>650</v>
      </c>
      <c r="M420" s="51">
        <v>61846</v>
      </c>
      <c r="N420" s="51">
        <v>0</v>
      </c>
      <c r="O420" s="52" t="s">
        <v>14822</v>
      </c>
    </row>
    <row r="421" spans="1:15" ht="14.4" x14ac:dyDescent="0.25">
      <c r="A421" s="51">
        <v>5033</v>
      </c>
      <c r="B421" s="52" t="s">
        <v>595</v>
      </c>
      <c r="C421" s="52" t="s">
        <v>2079</v>
      </c>
      <c r="D421" s="51">
        <v>1755</v>
      </c>
      <c r="E421" s="52" t="s">
        <v>596</v>
      </c>
      <c r="F421" s="52" t="s">
        <v>597</v>
      </c>
      <c r="G421" s="52" t="s">
        <v>7571</v>
      </c>
      <c r="H421" s="52" t="s">
        <v>8312</v>
      </c>
      <c r="I421" s="52" t="s">
        <v>14715</v>
      </c>
      <c r="J421" s="51">
        <v>119305</v>
      </c>
      <c r="K421" s="51">
        <v>5033</v>
      </c>
      <c r="L421" s="52" t="s">
        <v>595</v>
      </c>
      <c r="M421" s="51">
        <v>960351</v>
      </c>
      <c r="N421" s="51">
        <v>0</v>
      </c>
      <c r="O421" s="52" t="s">
        <v>14823</v>
      </c>
    </row>
    <row r="422" spans="1:15" ht="14.4" x14ac:dyDescent="0.25">
      <c r="A422" s="51">
        <v>5041</v>
      </c>
      <c r="B422" s="52" t="s">
        <v>2080</v>
      </c>
      <c r="C422" s="52" t="s">
        <v>2081</v>
      </c>
      <c r="D422" s="51">
        <v>1755</v>
      </c>
      <c r="E422" s="52" t="s">
        <v>2082</v>
      </c>
      <c r="F422" s="52" t="s">
        <v>2083</v>
      </c>
      <c r="G422" s="52" t="s">
        <v>7571</v>
      </c>
      <c r="H422" s="52" t="s">
        <v>8314</v>
      </c>
      <c r="I422" s="52" t="s">
        <v>14713</v>
      </c>
      <c r="J422" s="51">
        <v>122192</v>
      </c>
      <c r="K422" s="51">
        <v>5249</v>
      </c>
      <c r="L422" s="52" t="s">
        <v>877</v>
      </c>
      <c r="M422" s="51">
        <v>963314</v>
      </c>
      <c r="N422" s="51">
        <v>0</v>
      </c>
      <c r="O422" s="52" t="s">
        <v>14824</v>
      </c>
    </row>
    <row r="423" spans="1:15" ht="14.4" x14ac:dyDescent="0.25">
      <c r="A423" s="51">
        <v>5058</v>
      </c>
      <c r="B423" s="52" t="s">
        <v>9122</v>
      </c>
      <c r="C423" s="52" t="s">
        <v>2084</v>
      </c>
      <c r="D423" s="51">
        <v>1730</v>
      </c>
      <c r="E423" s="52" t="s">
        <v>954</v>
      </c>
      <c r="F423" s="52" t="s">
        <v>2085</v>
      </c>
      <c r="G423" s="52" t="s">
        <v>7571</v>
      </c>
      <c r="H423" s="52" t="s">
        <v>9123</v>
      </c>
      <c r="I423" s="52" t="s">
        <v>14713</v>
      </c>
      <c r="J423" s="51">
        <v>120791</v>
      </c>
      <c r="K423" s="51">
        <v>5777</v>
      </c>
      <c r="L423" s="52" t="s">
        <v>635</v>
      </c>
      <c r="M423" s="51">
        <v>973727</v>
      </c>
      <c r="N423" s="51">
        <v>0</v>
      </c>
      <c r="O423" s="52" t="s">
        <v>14825</v>
      </c>
    </row>
    <row r="424" spans="1:15" ht="14.4" x14ac:dyDescent="0.25">
      <c r="A424" s="51">
        <v>5066</v>
      </c>
      <c r="B424" s="52" t="s">
        <v>2086</v>
      </c>
      <c r="C424" s="52" t="s">
        <v>2087</v>
      </c>
      <c r="D424" s="51">
        <v>1730</v>
      </c>
      <c r="E424" s="52" t="s">
        <v>954</v>
      </c>
      <c r="F424" s="52" t="s">
        <v>2088</v>
      </c>
      <c r="G424" s="52" t="s">
        <v>7571</v>
      </c>
      <c r="H424" s="52" t="s">
        <v>9124</v>
      </c>
      <c r="I424" s="52" t="s">
        <v>14715</v>
      </c>
      <c r="J424" s="51">
        <v>122218</v>
      </c>
      <c r="K424" s="51">
        <v>5173</v>
      </c>
      <c r="L424" s="52" t="s">
        <v>649</v>
      </c>
      <c r="M424" s="51">
        <v>960369</v>
      </c>
      <c r="N424" s="51">
        <v>0</v>
      </c>
      <c r="O424" s="52" t="s">
        <v>14826</v>
      </c>
    </row>
    <row r="425" spans="1:15" ht="14.4" x14ac:dyDescent="0.25">
      <c r="A425" s="51">
        <v>5074</v>
      </c>
      <c r="B425" s="52" t="s">
        <v>2089</v>
      </c>
      <c r="C425" s="52" t="s">
        <v>2090</v>
      </c>
      <c r="D425" s="51">
        <v>1730</v>
      </c>
      <c r="E425" s="52" t="s">
        <v>954</v>
      </c>
      <c r="F425" s="52" t="s">
        <v>2091</v>
      </c>
      <c r="G425" s="52" t="s">
        <v>7571</v>
      </c>
      <c r="H425" s="52" t="s">
        <v>9125</v>
      </c>
      <c r="I425" s="52" t="s">
        <v>14715</v>
      </c>
      <c r="J425" s="51">
        <v>122218</v>
      </c>
      <c r="K425" s="51">
        <v>5173</v>
      </c>
      <c r="L425" s="52" t="s">
        <v>649</v>
      </c>
      <c r="M425" s="51">
        <v>960369</v>
      </c>
      <c r="N425" s="51">
        <v>0</v>
      </c>
      <c r="O425" s="52" t="s">
        <v>14827</v>
      </c>
    </row>
    <row r="426" spans="1:15" ht="14.4" x14ac:dyDescent="0.25">
      <c r="A426" s="51">
        <v>5082</v>
      </c>
      <c r="B426" s="52" t="s">
        <v>2092</v>
      </c>
      <c r="C426" s="52" t="s">
        <v>2093</v>
      </c>
      <c r="D426" s="51">
        <v>1730</v>
      </c>
      <c r="E426" s="52" t="s">
        <v>954</v>
      </c>
      <c r="F426" s="52" t="s">
        <v>2094</v>
      </c>
      <c r="G426" s="52" t="s">
        <v>7571</v>
      </c>
      <c r="H426" s="52" t="s">
        <v>9126</v>
      </c>
      <c r="I426" s="52" t="s">
        <v>14713</v>
      </c>
      <c r="J426" s="51">
        <v>120791</v>
      </c>
      <c r="K426" s="51">
        <v>5777</v>
      </c>
      <c r="L426" s="52" t="s">
        <v>635</v>
      </c>
      <c r="M426" s="51">
        <v>973727</v>
      </c>
      <c r="N426" s="51">
        <v>0</v>
      </c>
      <c r="O426" s="52" t="s">
        <v>14828</v>
      </c>
    </row>
    <row r="427" spans="1:15" ht="14.4" x14ac:dyDescent="0.25">
      <c r="A427" s="51">
        <v>5091</v>
      </c>
      <c r="B427" s="52" t="s">
        <v>73</v>
      </c>
      <c r="C427" s="52" t="s">
        <v>2095</v>
      </c>
      <c r="D427" s="51">
        <v>1730</v>
      </c>
      <c r="E427" s="52" t="s">
        <v>2096</v>
      </c>
      <c r="F427" s="52" t="s">
        <v>2097</v>
      </c>
      <c r="G427" s="52" t="s">
        <v>7571</v>
      </c>
      <c r="H427" s="52" t="s">
        <v>9127</v>
      </c>
      <c r="I427" s="52" t="s">
        <v>14715</v>
      </c>
      <c r="J427" s="51">
        <v>122218</v>
      </c>
      <c r="K427" s="51">
        <v>5173</v>
      </c>
      <c r="L427" s="52" t="s">
        <v>649</v>
      </c>
      <c r="M427" s="51">
        <v>960369</v>
      </c>
      <c r="N427" s="51">
        <v>0</v>
      </c>
      <c r="O427" s="52" t="s">
        <v>14829</v>
      </c>
    </row>
    <row r="428" spans="1:15" ht="14.4" x14ac:dyDescent="0.25">
      <c r="A428" s="51">
        <v>5116</v>
      </c>
      <c r="B428" s="52" t="s">
        <v>2098</v>
      </c>
      <c r="C428" s="52" t="s">
        <v>2099</v>
      </c>
      <c r="D428" s="51">
        <v>1700</v>
      </c>
      <c r="E428" s="52" t="s">
        <v>3</v>
      </c>
      <c r="F428" s="52" t="s">
        <v>4</v>
      </c>
      <c r="G428" s="52" t="s">
        <v>7571</v>
      </c>
      <c r="H428" s="52" t="s">
        <v>9128</v>
      </c>
      <c r="I428" s="52" t="s">
        <v>14713</v>
      </c>
      <c r="J428" s="51">
        <v>122242</v>
      </c>
      <c r="K428" s="51">
        <v>110452</v>
      </c>
      <c r="L428" s="52" t="s">
        <v>6744</v>
      </c>
      <c r="M428" s="51">
        <v>970401</v>
      </c>
      <c r="N428" s="51">
        <v>0</v>
      </c>
      <c r="O428" s="52" t="s">
        <v>14830</v>
      </c>
    </row>
    <row r="429" spans="1:15" ht="14.4" x14ac:dyDescent="0.25">
      <c r="A429" s="51">
        <v>5124</v>
      </c>
      <c r="B429" s="52" t="s">
        <v>2100</v>
      </c>
      <c r="C429" s="52" t="s">
        <v>2101</v>
      </c>
      <c r="D429" s="51">
        <v>1700</v>
      </c>
      <c r="E429" s="52" t="s">
        <v>3</v>
      </c>
      <c r="F429" s="52" t="s">
        <v>2102</v>
      </c>
      <c r="G429" s="52" t="s">
        <v>7571</v>
      </c>
      <c r="H429" s="52" t="s">
        <v>9129</v>
      </c>
      <c r="I429" s="52" t="s">
        <v>14713</v>
      </c>
      <c r="J429" s="51">
        <v>122242</v>
      </c>
      <c r="K429" s="51">
        <v>110452</v>
      </c>
      <c r="L429" s="52" t="s">
        <v>6744</v>
      </c>
      <c r="M429" s="51">
        <v>970401</v>
      </c>
      <c r="N429" s="51">
        <v>0</v>
      </c>
      <c r="O429" s="52" t="s">
        <v>14831</v>
      </c>
    </row>
    <row r="430" spans="1:15" ht="14.4" x14ac:dyDescent="0.25">
      <c r="A430" s="51">
        <v>5132</v>
      </c>
      <c r="B430" s="52" t="s">
        <v>796</v>
      </c>
      <c r="C430" s="52" t="s">
        <v>2103</v>
      </c>
      <c r="D430" s="51">
        <v>1700</v>
      </c>
      <c r="E430" s="52" t="s">
        <v>3</v>
      </c>
      <c r="F430" s="52" t="s">
        <v>630</v>
      </c>
      <c r="G430" s="52" t="s">
        <v>7571</v>
      </c>
      <c r="H430" s="52" t="s">
        <v>7969</v>
      </c>
      <c r="I430" s="52" t="s">
        <v>14715</v>
      </c>
      <c r="J430" s="51">
        <v>139055</v>
      </c>
      <c r="K430" s="51">
        <v>5132</v>
      </c>
      <c r="L430" s="52" t="s">
        <v>796</v>
      </c>
      <c r="M430" s="51">
        <v>960377</v>
      </c>
      <c r="N430" s="51">
        <v>0</v>
      </c>
      <c r="O430" s="52" t="s">
        <v>14832</v>
      </c>
    </row>
    <row r="431" spans="1:15" ht="14.4" x14ac:dyDescent="0.25">
      <c r="A431" s="51">
        <v>5141</v>
      </c>
      <c r="B431" s="52" t="s">
        <v>2104</v>
      </c>
      <c r="C431" s="52" t="s">
        <v>2105</v>
      </c>
      <c r="D431" s="51">
        <v>1602</v>
      </c>
      <c r="E431" s="52" t="s">
        <v>2106</v>
      </c>
      <c r="F431" s="52" t="s">
        <v>2107</v>
      </c>
      <c r="G431" s="52" t="s">
        <v>7571</v>
      </c>
      <c r="H431" s="52" t="s">
        <v>13909</v>
      </c>
      <c r="I431" s="52" t="s">
        <v>14713</v>
      </c>
      <c r="J431" s="51">
        <v>139048</v>
      </c>
      <c r="K431" s="51">
        <v>4796</v>
      </c>
      <c r="L431" s="52" t="s">
        <v>650</v>
      </c>
      <c r="M431" s="51">
        <v>962531</v>
      </c>
      <c r="N431" s="51">
        <v>0</v>
      </c>
      <c r="O431" s="52" t="s">
        <v>14833</v>
      </c>
    </row>
    <row r="432" spans="1:15" ht="14.4" x14ac:dyDescent="0.25">
      <c r="A432" s="51">
        <v>5157</v>
      </c>
      <c r="B432" s="52" t="s">
        <v>2108</v>
      </c>
      <c r="C432" s="52" t="s">
        <v>2109</v>
      </c>
      <c r="D432" s="51">
        <v>1702</v>
      </c>
      <c r="E432" s="52" t="s">
        <v>2110</v>
      </c>
      <c r="F432" s="52" t="s">
        <v>2111</v>
      </c>
      <c r="G432" s="52" t="s">
        <v>7571</v>
      </c>
      <c r="H432" s="52" t="s">
        <v>9130</v>
      </c>
      <c r="I432" s="52" t="s">
        <v>14713</v>
      </c>
      <c r="J432" s="51">
        <v>122242</v>
      </c>
      <c r="K432" s="51">
        <v>110452</v>
      </c>
      <c r="L432" s="52" t="s">
        <v>6744</v>
      </c>
      <c r="M432" s="51">
        <v>962217</v>
      </c>
      <c r="N432" s="51">
        <v>0</v>
      </c>
      <c r="O432" s="52" t="s">
        <v>14834</v>
      </c>
    </row>
    <row r="433" spans="1:15" ht="14.4" x14ac:dyDescent="0.25">
      <c r="A433" s="51">
        <v>5165</v>
      </c>
      <c r="B433" s="52" t="s">
        <v>608</v>
      </c>
      <c r="C433" s="52" t="s">
        <v>2112</v>
      </c>
      <c r="D433" s="51">
        <v>1702</v>
      </c>
      <c r="E433" s="52" t="s">
        <v>2110</v>
      </c>
      <c r="F433" s="52" t="s">
        <v>2113</v>
      </c>
      <c r="G433" s="52" t="s">
        <v>7571</v>
      </c>
      <c r="H433" s="52" t="s">
        <v>9130</v>
      </c>
      <c r="I433" s="52" t="s">
        <v>14713</v>
      </c>
      <c r="J433" s="51">
        <v>122242</v>
      </c>
      <c r="K433" s="51">
        <v>110452</v>
      </c>
      <c r="L433" s="52" t="s">
        <v>6744</v>
      </c>
      <c r="M433" s="51">
        <v>962217</v>
      </c>
      <c r="N433" s="51">
        <v>0</v>
      </c>
      <c r="O433" s="52" t="s">
        <v>14835</v>
      </c>
    </row>
    <row r="434" spans="1:15" ht="14.4" x14ac:dyDescent="0.25">
      <c r="A434" s="51">
        <v>5173</v>
      </c>
      <c r="B434" s="52" t="s">
        <v>649</v>
      </c>
      <c r="C434" s="52" t="s">
        <v>2114</v>
      </c>
      <c r="D434" s="51">
        <v>1731</v>
      </c>
      <c r="E434" s="52" t="s">
        <v>465</v>
      </c>
      <c r="F434" s="52" t="s">
        <v>466</v>
      </c>
      <c r="G434" s="52" t="s">
        <v>7571</v>
      </c>
      <c r="H434" s="52" t="s">
        <v>8440</v>
      </c>
      <c r="I434" s="52" t="s">
        <v>14715</v>
      </c>
      <c r="J434" s="51">
        <v>122218</v>
      </c>
      <c r="K434" s="51">
        <v>5173</v>
      </c>
      <c r="L434" s="52" t="s">
        <v>649</v>
      </c>
      <c r="M434" s="51">
        <v>960369</v>
      </c>
      <c r="N434" s="51">
        <v>0</v>
      </c>
      <c r="O434" s="52" t="s">
        <v>14836</v>
      </c>
    </row>
    <row r="435" spans="1:15" ht="14.4" x14ac:dyDescent="0.25">
      <c r="A435" s="51">
        <v>5199</v>
      </c>
      <c r="B435" s="52" t="s">
        <v>2115</v>
      </c>
      <c r="C435" s="52" t="s">
        <v>2116</v>
      </c>
      <c r="D435" s="51">
        <v>1731</v>
      </c>
      <c r="E435" s="52" t="s">
        <v>465</v>
      </c>
      <c r="F435" s="52" t="s">
        <v>2117</v>
      </c>
      <c r="G435" s="52" t="s">
        <v>7571</v>
      </c>
      <c r="H435" s="52" t="s">
        <v>9131</v>
      </c>
      <c r="I435" s="52" t="s">
        <v>14713</v>
      </c>
      <c r="J435" s="51">
        <v>129171</v>
      </c>
      <c r="K435" s="51">
        <v>4201</v>
      </c>
      <c r="L435" s="52" t="s">
        <v>1909</v>
      </c>
      <c r="M435" s="51">
        <v>117952</v>
      </c>
      <c r="N435" s="51">
        <v>0</v>
      </c>
      <c r="O435" s="52" t="s">
        <v>14837</v>
      </c>
    </row>
    <row r="436" spans="1:15" ht="14.4" x14ac:dyDescent="0.25">
      <c r="A436" s="51">
        <v>5231</v>
      </c>
      <c r="B436" s="52" t="s">
        <v>2118</v>
      </c>
      <c r="C436" s="52" t="s">
        <v>2119</v>
      </c>
      <c r="D436" s="51">
        <v>1742</v>
      </c>
      <c r="E436" s="52" t="s">
        <v>462</v>
      </c>
      <c r="F436" s="52" t="s">
        <v>2120</v>
      </c>
      <c r="G436" s="52" t="s">
        <v>7571</v>
      </c>
      <c r="H436" s="52" t="s">
        <v>9132</v>
      </c>
      <c r="I436" s="52" t="s">
        <v>14715</v>
      </c>
      <c r="J436" s="51">
        <v>120196</v>
      </c>
      <c r="K436" s="51">
        <v>5314</v>
      </c>
      <c r="L436" s="52" t="s">
        <v>9138</v>
      </c>
      <c r="M436" s="51">
        <v>960385</v>
      </c>
      <c r="N436" s="51">
        <v>0</v>
      </c>
      <c r="O436" s="52" t="s">
        <v>14838</v>
      </c>
    </row>
    <row r="437" spans="1:15" ht="14.4" x14ac:dyDescent="0.25">
      <c r="A437" s="51">
        <v>5249</v>
      </c>
      <c r="B437" s="52" t="s">
        <v>877</v>
      </c>
      <c r="C437" s="52" t="s">
        <v>2121</v>
      </c>
      <c r="D437" s="51">
        <v>1742</v>
      </c>
      <c r="E437" s="52" t="s">
        <v>462</v>
      </c>
      <c r="F437" s="52" t="s">
        <v>463</v>
      </c>
      <c r="G437" s="52" t="s">
        <v>7571</v>
      </c>
      <c r="H437" s="52" t="s">
        <v>8315</v>
      </c>
      <c r="I437" s="52" t="s">
        <v>14713</v>
      </c>
      <c r="J437" s="51">
        <v>122192</v>
      </c>
      <c r="K437" s="51">
        <v>5249</v>
      </c>
      <c r="L437" s="52" t="s">
        <v>877</v>
      </c>
      <c r="M437" s="51">
        <v>963314</v>
      </c>
      <c r="N437" s="51">
        <v>0</v>
      </c>
      <c r="O437" s="52" t="s">
        <v>14839</v>
      </c>
    </row>
    <row r="438" spans="1:15" ht="14.4" x14ac:dyDescent="0.25">
      <c r="A438" s="51">
        <v>5256</v>
      </c>
      <c r="B438" s="52" t="s">
        <v>2122</v>
      </c>
      <c r="C438" s="52" t="s">
        <v>2123</v>
      </c>
      <c r="D438" s="51">
        <v>1700</v>
      </c>
      <c r="E438" s="52" t="s">
        <v>2124</v>
      </c>
      <c r="F438" s="52" t="s">
        <v>2125</v>
      </c>
      <c r="G438" s="52" t="s">
        <v>7571</v>
      </c>
      <c r="H438" s="52" t="s">
        <v>9133</v>
      </c>
      <c r="I438" s="52" t="s">
        <v>14713</v>
      </c>
      <c r="J438" s="51">
        <v>122242</v>
      </c>
      <c r="K438" s="51">
        <v>110452</v>
      </c>
      <c r="L438" s="52" t="s">
        <v>6744</v>
      </c>
      <c r="M438" s="51">
        <v>970401</v>
      </c>
      <c r="N438" s="51">
        <v>0</v>
      </c>
      <c r="O438" s="52" t="s">
        <v>14840</v>
      </c>
    </row>
    <row r="439" spans="1:15" ht="14.4" x14ac:dyDescent="0.25">
      <c r="A439" s="51">
        <v>5264</v>
      </c>
      <c r="B439" s="52" t="s">
        <v>2126</v>
      </c>
      <c r="C439" s="52" t="s">
        <v>2127</v>
      </c>
      <c r="D439" s="51">
        <v>1700</v>
      </c>
      <c r="E439" s="52" t="s">
        <v>2128</v>
      </c>
      <c r="F439" s="52" t="s">
        <v>2129</v>
      </c>
      <c r="G439" s="52" t="s">
        <v>7571</v>
      </c>
      <c r="H439" s="52" t="s">
        <v>9134</v>
      </c>
      <c r="I439" s="52" t="s">
        <v>14713</v>
      </c>
      <c r="J439" s="51">
        <v>122242</v>
      </c>
      <c r="K439" s="51">
        <v>110452</v>
      </c>
      <c r="L439" s="52" t="s">
        <v>6744</v>
      </c>
      <c r="M439" s="51">
        <v>970401</v>
      </c>
      <c r="N439" s="51">
        <v>0</v>
      </c>
      <c r="O439" s="52" t="s">
        <v>14841</v>
      </c>
    </row>
    <row r="440" spans="1:15" ht="14.4" x14ac:dyDescent="0.25">
      <c r="A440" s="51">
        <v>5272</v>
      </c>
      <c r="B440" s="52" t="s">
        <v>2130</v>
      </c>
      <c r="C440" s="52" t="s">
        <v>2131</v>
      </c>
      <c r="D440" s="51">
        <v>1700</v>
      </c>
      <c r="E440" s="52" t="s">
        <v>2128</v>
      </c>
      <c r="F440" s="52" t="s">
        <v>2132</v>
      </c>
      <c r="G440" s="52" t="s">
        <v>7571</v>
      </c>
      <c r="H440" s="52" t="s">
        <v>9135</v>
      </c>
      <c r="I440" s="52" t="s">
        <v>14715</v>
      </c>
      <c r="J440" s="51">
        <v>139055</v>
      </c>
      <c r="K440" s="51">
        <v>5132</v>
      </c>
      <c r="L440" s="52" t="s">
        <v>796</v>
      </c>
      <c r="M440" s="51">
        <v>960377</v>
      </c>
      <c r="N440" s="51">
        <v>0</v>
      </c>
      <c r="O440" s="52" t="s">
        <v>14842</v>
      </c>
    </row>
    <row r="441" spans="1:15" ht="14.4" x14ac:dyDescent="0.25">
      <c r="A441" s="51">
        <v>5281</v>
      </c>
      <c r="B441" s="52" t="s">
        <v>2133</v>
      </c>
      <c r="C441" s="52" t="s">
        <v>2134</v>
      </c>
      <c r="D441" s="51">
        <v>1703</v>
      </c>
      <c r="E441" s="52" t="s">
        <v>2135</v>
      </c>
      <c r="F441" s="52" t="s">
        <v>2136</v>
      </c>
      <c r="G441" s="52" t="s">
        <v>7571</v>
      </c>
      <c r="H441" s="52" t="s">
        <v>13910</v>
      </c>
      <c r="I441" s="52" t="s">
        <v>14713</v>
      </c>
      <c r="J441" s="51">
        <v>122242</v>
      </c>
      <c r="K441" s="51">
        <v>110452</v>
      </c>
      <c r="L441" s="52" t="s">
        <v>6744</v>
      </c>
      <c r="M441" s="51">
        <v>970401</v>
      </c>
      <c r="N441" s="51">
        <v>0</v>
      </c>
      <c r="O441" s="52" t="s">
        <v>14843</v>
      </c>
    </row>
    <row r="442" spans="1:15" ht="14.4" x14ac:dyDescent="0.25">
      <c r="A442" s="51">
        <v>5298</v>
      </c>
      <c r="B442" s="52" t="s">
        <v>2137</v>
      </c>
      <c r="C442" s="52" t="s">
        <v>2138</v>
      </c>
      <c r="D442" s="51">
        <v>1703</v>
      </c>
      <c r="E442" s="52" t="s">
        <v>2135</v>
      </c>
      <c r="F442" s="52" t="s">
        <v>2139</v>
      </c>
      <c r="G442" s="52" t="s">
        <v>7571</v>
      </c>
      <c r="H442" s="52" t="s">
        <v>9136</v>
      </c>
      <c r="I442" s="52" t="s">
        <v>14715</v>
      </c>
      <c r="J442" s="51">
        <v>139055</v>
      </c>
      <c r="K442" s="51">
        <v>5132</v>
      </c>
      <c r="L442" s="52" t="s">
        <v>796</v>
      </c>
      <c r="M442" s="51">
        <v>960377</v>
      </c>
      <c r="N442" s="51">
        <v>0</v>
      </c>
      <c r="O442" s="52" t="s">
        <v>14844</v>
      </c>
    </row>
    <row r="443" spans="1:15" ht="14.4" x14ac:dyDescent="0.25">
      <c r="A443" s="51">
        <v>5306</v>
      </c>
      <c r="B443" s="52" t="s">
        <v>67</v>
      </c>
      <c r="C443" s="52" t="s">
        <v>2140</v>
      </c>
      <c r="D443" s="51">
        <v>1760</v>
      </c>
      <c r="E443" s="52" t="s">
        <v>248</v>
      </c>
      <c r="F443" s="52" t="s">
        <v>2141</v>
      </c>
      <c r="G443" s="52" t="s">
        <v>7571</v>
      </c>
      <c r="H443" s="52" t="s">
        <v>9137</v>
      </c>
      <c r="I443" s="52" t="s">
        <v>14713</v>
      </c>
      <c r="J443" s="51">
        <v>122192</v>
      </c>
      <c r="K443" s="51">
        <v>5249</v>
      </c>
      <c r="L443" s="52" t="s">
        <v>877</v>
      </c>
      <c r="M443" s="51">
        <v>963314</v>
      </c>
      <c r="N443" s="51">
        <v>0</v>
      </c>
      <c r="O443" s="52" t="s">
        <v>14845</v>
      </c>
    </row>
    <row r="444" spans="1:15" ht="14.4" x14ac:dyDescent="0.25">
      <c r="A444" s="51">
        <v>5314</v>
      </c>
      <c r="B444" s="52" t="s">
        <v>9138</v>
      </c>
      <c r="C444" s="52" t="s">
        <v>2142</v>
      </c>
      <c r="D444" s="51">
        <v>1760</v>
      </c>
      <c r="E444" s="52" t="s">
        <v>248</v>
      </c>
      <c r="F444" s="52" t="s">
        <v>249</v>
      </c>
      <c r="G444" s="52" t="s">
        <v>7571</v>
      </c>
      <c r="H444" s="52" t="s">
        <v>9139</v>
      </c>
      <c r="I444" s="52" t="s">
        <v>14715</v>
      </c>
      <c r="J444" s="51">
        <v>120196</v>
      </c>
      <c r="K444" s="51">
        <v>5314</v>
      </c>
      <c r="L444" s="52" t="s">
        <v>9138</v>
      </c>
      <c r="M444" s="51">
        <v>960393</v>
      </c>
      <c r="N444" s="51">
        <v>0</v>
      </c>
      <c r="O444" s="52" t="s">
        <v>14846</v>
      </c>
    </row>
    <row r="445" spans="1:15" ht="14.4" x14ac:dyDescent="0.25">
      <c r="A445" s="51">
        <v>5322</v>
      </c>
      <c r="B445" s="52" t="s">
        <v>67</v>
      </c>
      <c r="C445" s="52" t="s">
        <v>2143</v>
      </c>
      <c r="D445" s="51">
        <v>1760</v>
      </c>
      <c r="E445" s="52" t="s">
        <v>248</v>
      </c>
      <c r="F445" s="52" t="s">
        <v>2145</v>
      </c>
      <c r="G445" s="52" t="s">
        <v>7571</v>
      </c>
      <c r="H445" s="52" t="s">
        <v>9140</v>
      </c>
      <c r="I445" s="52" t="s">
        <v>14713</v>
      </c>
      <c r="J445" s="51">
        <v>122242</v>
      </c>
      <c r="K445" s="51">
        <v>110452</v>
      </c>
      <c r="L445" s="52" t="s">
        <v>6744</v>
      </c>
      <c r="M445" s="51">
        <v>962613</v>
      </c>
      <c r="N445" s="51">
        <v>0</v>
      </c>
      <c r="O445" s="52" t="s">
        <v>14847</v>
      </c>
    </row>
    <row r="446" spans="1:15" ht="14.4" x14ac:dyDescent="0.25">
      <c r="A446" s="51">
        <v>5348</v>
      </c>
      <c r="B446" s="52" t="s">
        <v>832</v>
      </c>
      <c r="C446" s="52" t="s">
        <v>2146</v>
      </c>
      <c r="D446" s="51">
        <v>1770</v>
      </c>
      <c r="E446" s="52" t="s">
        <v>308</v>
      </c>
      <c r="F446" s="52" t="s">
        <v>2147</v>
      </c>
      <c r="G446" s="52" t="s">
        <v>7571</v>
      </c>
      <c r="H446" s="52" t="s">
        <v>9141</v>
      </c>
      <c r="I446" s="52" t="s">
        <v>14713</v>
      </c>
      <c r="J446" s="51">
        <v>122242</v>
      </c>
      <c r="K446" s="51">
        <v>110452</v>
      </c>
      <c r="L446" s="52" t="s">
        <v>6744</v>
      </c>
      <c r="M446" s="51">
        <v>962639</v>
      </c>
      <c r="N446" s="51">
        <v>0</v>
      </c>
      <c r="O446" s="52" t="s">
        <v>14848</v>
      </c>
    </row>
    <row r="447" spans="1:15" ht="14.4" x14ac:dyDescent="0.25">
      <c r="A447" s="51">
        <v>5355</v>
      </c>
      <c r="B447" s="52" t="s">
        <v>67</v>
      </c>
      <c r="C447" s="52" t="s">
        <v>2148</v>
      </c>
      <c r="D447" s="51">
        <v>1770</v>
      </c>
      <c r="E447" s="52" t="s">
        <v>308</v>
      </c>
      <c r="F447" s="52" t="s">
        <v>309</v>
      </c>
      <c r="G447" s="52" t="s">
        <v>7571</v>
      </c>
      <c r="H447" s="52" t="s">
        <v>9142</v>
      </c>
      <c r="I447" s="52" t="s">
        <v>14713</v>
      </c>
      <c r="J447" s="51">
        <v>122242</v>
      </c>
      <c r="K447" s="51">
        <v>110452</v>
      </c>
      <c r="L447" s="52" t="s">
        <v>6744</v>
      </c>
      <c r="M447" s="51">
        <v>962639</v>
      </c>
      <c r="N447" s="51">
        <v>0</v>
      </c>
      <c r="O447" s="52" t="s">
        <v>14849</v>
      </c>
    </row>
    <row r="448" spans="1:15" ht="14.4" x14ac:dyDescent="0.25">
      <c r="A448" s="51">
        <v>5363</v>
      </c>
      <c r="B448" s="52" t="s">
        <v>2149</v>
      </c>
      <c r="C448" s="52" t="s">
        <v>2150</v>
      </c>
      <c r="D448" s="51">
        <v>1770</v>
      </c>
      <c r="E448" s="52" t="s">
        <v>308</v>
      </c>
      <c r="F448" s="52" t="s">
        <v>2151</v>
      </c>
      <c r="G448" s="52" t="s">
        <v>7571</v>
      </c>
      <c r="H448" s="52" t="s">
        <v>9143</v>
      </c>
      <c r="I448" s="52" t="s">
        <v>14715</v>
      </c>
      <c r="J448" s="51">
        <v>120196</v>
      </c>
      <c r="K448" s="51">
        <v>5314</v>
      </c>
      <c r="L448" s="52" t="s">
        <v>9138</v>
      </c>
      <c r="M448" s="51">
        <v>960401</v>
      </c>
      <c r="N448" s="51">
        <v>0</v>
      </c>
      <c r="O448" s="52" t="s">
        <v>14850</v>
      </c>
    </row>
    <row r="449" spans="1:15" ht="14.4" x14ac:dyDescent="0.25">
      <c r="A449" s="51">
        <v>5371</v>
      </c>
      <c r="B449" s="52" t="s">
        <v>2152</v>
      </c>
      <c r="C449" s="52" t="s">
        <v>2153</v>
      </c>
      <c r="D449" s="51">
        <v>1790</v>
      </c>
      <c r="E449" s="52" t="s">
        <v>2154</v>
      </c>
      <c r="F449" s="52" t="s">
        <v>2155</v>
      </c>
      <c r="G449" s="52" t="s">
        <v>7571</v>
      </c>
      <c r="H449" s="52" t="s">
        <v>13911</v>
      </c>
      <c r="I449" s="52" t="s">
        <v>14372</v>
      </c>
      <c r="J449" s="51">
        <v>121012</v>
      </c>
      <c r="K449" s="51">
        <v>299</v>
      </c>
      <c r="L449" s="52" t="s">
        <v>334</v>
      </c>
      <c r="M449" s="51">
        <v>113985</v>
      </c>
      <c r="N449" s="51">
        <v>113985</v>
      </c>
      <c r="O449" s="52" t="s">
        <v>14851</v>
      </c>
    </row>
    <row r="450" spans="1:15" ht="14.4" x14ac:dyDescent="0.25">
      <c r="A450" s="51">
        <v>5389</v>
      </c>
      <c r="B450" s="52" t="s">
        <v>608</v>
      </c>
      <c r="C450" s="52" t="s">
        <v>2156</v>
      </c>
      <c r="D450" s="51">
        <v>1790</v>
      </c>
      <c r="E450" s="52" t="s">
        <v>2157</v>
      </c>
      <c r="F450" s="52" t="s">
        <v>2158</v>
      </c>
      <c r="G450" s="52" t="s">
        <v>7571</v>
      </c>
      <c r="H450" s="52" t="s">
        <v>9144</v>
      </c>
      <c r="I450" s="52" t="s">
        <v>14713</v>
      </c>
      <c r="J450" s="51">
        <v>139139</v>
      </c>
      <c r="K450" s="51">
        <v>22871</v>
      </c>
      <c r="L450" s="52" t="s">
        <v>696</v>
      </c>
      <c r="M450" s="51">
        <v>962654</v>
      </c>
      <c r="N450" s="51">
        <v>0</v>
      </c>
      <c r="O450" s="52" t="s">
        <v>14852</v>
      </c>
    </row>
    <row r="451" spans="1:15" ht="14.4" x14ac:dyDescent="0.25">
      <c r="A451" s="51">
        <v>5397</v>
      </c>
      <c r="B451" s="52" t="s">
        <v>2159</v>
      </c>
      <c r="C451" s="52" t="s">
        <v>2160</v>
      </c>
      <c r="D451" s="51">
        <v>1790</v>
      </c>
      <c r="E451" s="52" t="s">
        <v>2157</v>
      </c>
      <c r="F451" s="52" t="s">
        <v>2161</v>
      </c>
      <c r="G451" s="52" t="s">
        <v>7571</v>
      </c>
      <c r="H451" s="52" t="s">
        <v>9145</v>
      </c>
      <c r="I451" s="52" t="s">
        <v>14713</v>
      </c>
      <c r="J451" s="51">
        <v>138735</v>
      </c>
      <c r="K451" s="51">
        <v>22764</v>
      </c>
      <c r="L451" s="52" t="s">
        <v>5404</v>
      </c>
      <c r="M451" s="51">
        <v>968751</v>
      </c>
      <c r="N451" s="51">
        <v>0</v>
      </c>
      <c r="O451" s="52" t="s">
        <v>14853</v>
      </c>
    </row>
    <row r="452" spans="1:15" ht="14.4" x14ac:dyDescent="0.25">
      <c r="A452" s="51">
        <v>5405</v>
      </c>
      <c r="B452" s="52" t="s">
        <v>22060</v>
      </c>
      <c r="C452" s="52" t="s">
        <v>2162</v>
      </c>
      <c r="D452" s="51">
        <v>1800</v>
      </c>
      <c r="E452" s="52" t="s">
        <v>457</v>
      </c>
      <c r="F452" s="52" t="s">
        <v>458</v>
      </c>
      <c r="G452" s="52" t="s">
        <v>7571</v>
      </c>
      <c r="H452" s="52" t="s">
        <v>9146</v>
      </c>
      <c r="I452" s="52" t="s">
        <v>14713</v>
      </c>
      <c r="J452" s="51">
        <v>122143</v>
      </c>
      <c r="K452" s="51">
        <v>105833</v>
      </c>
      <c r="L452" s="52" t="s">
        <v>22061</v>
      </c>
      <c r="M452" s="51">
        <v>962671</v>
      </c>
      <c r="N452" s="51">
        <v>0</v>
      </c>
      <c r="O452" s="52" t="s">
        <v>14854</v>
      </c>
    </row>
    <row r="453" spans="1:15" ht="14.4" x14ac:dyDescent="0.25">
      <c r="A453" s="51">
        <v>5439</v>
      </c>
      <c r="B453" s="52" t="s">
        <v>2163</v>
      </c>
      <c r="C453" s="52" t="s">
        <v>2164</v>
      </c>
      <c r="D453" s="51">
        <v>1800</v>
      </c>
      <c r="E453" s="52" t="s">
        <v>457</v>
      </c>
      <c r="F453" s="52" t="s">
        <v>2165</v>
      </c>
      <c r="G453" s="52" t="s">
        <v>7571</v>
      </c>
      <c r="H453" s="52" t="s">
        <v>13912</v>
      </c>
      <c r="I453" s="52" t="s">
        <v>14715</v>
      </c>
      <c r="J453" s="51">
        <v>125518</v>
      </c>
      <c r="K453" s="51">
        <v>5462</v>
      </c>
      <c r="L453" s="52" t="s">
        <v>879</v>
      </c>
      <c r="M453" s="51">
        <v>960427</v>
      </c>
      <c r="N453" s="51">
        <v>0</v>
      </c>
      <c r="O453" s="52" t="s">
        <v>14855</v>
      </c>
    </row>
    <row r="454" spans="1:15" ht="14.4" x14ac:dyDescent="0.25">
      <c r="A454" s="51">
        <v>5447</v>
      </c>
      <c r="B454" s="52" t="s">
        <v>9147</v>
      </c>
      <c r="C454" s="52" t="s">
        <v>2166</v>
      </c>
      <c r="D454" s="51">
        <v>1800</v>
      </c>
      <c r="E454" s="52" t="s">
        <v>457</v>
      </c>
      <c r="F454" s="52" t="s">
        <v>2167</v>
      </c>
      <c r="G454" s="52" t="s">
        <v>7571</v>
      </c>
      <c r="H454" s="52" t="s">
        <v>9148</v>
      </c>
      <c r="I454" s="52" t="s">
        <v>14715</v>
      </c>
      <c r="J454" s="51">
        <v>125518</v>
      </c>
      <c r="K454" s="51">
        <v>5462</v>
      </c>
      <c r="L454" s="52" t="s">
        <v>879</v>
      </c>
      <c r="M454" s="51">
        <v>960427</v>
      </c>
      <c r="N454" s="51">
        <v>0</v>
      </c>
      <c r="O454" s="52" t="s">
        <v>14856</v>
      </c>
    </row>
    <row r="455" spans="1:15" ht="14.4" x14ac:dyDescent="0.25">
      <c r="A455" s="51">
        <v>5454</v>
      </c>
      <c r="B455" s="52" t="s">
        <v>9149</v>
      </c>
      <c r="C455" s="52" t="s">
        <v>2169</v>
      </c>
      <c r="D455" s="51">
        <v>1800</v>
      </c>
      <c r="E455" s="52" t="s">
        <v>457</v>
      </c>
      <c r="F455" s="52" t="s">
        <v>2170</v>
      </c>
      <c r="G455" s="52" t="s">
        <v>7571</v>
      </c>
      <c r="H455" s="52" t="s">
        <v>9150</v>
      </c>
      <c r="I455" s="52" t="s">
        <v>14715</v>
      </c>
      <c r="J455" s="51">
        <v>125518</v>
      </c>
      <c r="K455" s="51">
        <v>5462</v>
      </c>
      <c r="L455" s="52" t="s">
        <v>879</v>
      </c>
      <c r="M455" s="51">
        <v>960427</v>
      </c>
      <c r="N455" s="51">
        <v>0</v>
      </c>
      <c r="O455" s="52" t="s">
        <v>14857</v>
      </c>
    </row>
    <row r="456" spans="1:15" ht="14.4" x14ac:dyDescent="0.25">
      <c r="A456" s="51">
        <v>5462</v>
      </c>
      <c r="B456" s="52" t="s">
        <v>879</v>
      </c>
      <c r="C456" s="52" t="s">
        <v>2171</v>
      </c>
      <c r="D456" s="51">
        <v>1800</v>
      </c>
      <c r="E456" s="52" t="s">
        <v>457</v>
      </c>
      <c r="F456" s="52" t="s">
        <v>880</v>
      </c>
      <c r="G456" s="52" t="s">
        <v>7571</v>
      </c>
      <c r="H456" s="52" t="s">
        <v>13913</v>
      </c>
      <c r="I456" s="52" t="s">
        <v>14715</v>
      </c>
      <c r="J456" s="51">
        <v>125518</v>
      </c>
      <c r="K456" s="51">
        <v>5462</v>
      </c>
      <c r="L456" s="52" t="s">
        <v>879</v>
      </c>
      <c r="M456" s="51">
        <v>960427</v>
      </c>
      <c r="N456" s="51">
        <v>0</v>
      </c>
      <c r="O456" s="52" t="s">
        <v>14858</v>
      </c>
    </row>
    <row r="457" spans="1:15" ht="14.4" x14ac:dyDescent="0.25">
      <c r="A457" s="51">
        <v>5471</v>
      </c>
      <c r="B457" s="52" t="s">
        <v>2172</v>
      </c>
      <c r="C457" s="52" t="s">
        <v>2173</v>
      </c>
      <c r="D457" s="51">
        <v>1800</v>
      </c>
      <c r="E457" s="52" t="s">
        <v>457</v>
      </c>
      <c r="F457" s="52" t="s">
        <v>2174</v>
      </c>
      <c r="G457" s="52" t="s">
        <v>7571</v>
      </c>
      <c r="H457" s="52" t="s">
        <v>13914</v>
      </c>
      <c r="I457" s="52" t="s">
        <v>14715</v>
      </c>
      <c r="J457" s="51">
        <v>125518</v>
      </c>
      <c r="K457" s="51">
        <v>5462</v>
      </c>
      <c r="L457" s="52" t="s">
        <v>879</v>
      </c>
      <c r="M457" s="51">
        <v>960427</v>
      </c>
      <c r="N457" s="51">
        <v>0</v>
      </c>
      <c r="O457" s="52" t="s">
        <v>14859</v>
      </c>
    </row>
    <row r="458" spans="1:15" ht="14.4" x14ac:dyDescent="0.25">
      <c r="A458" s="51">
        <v>5488</v>
      </c>
      <c r="B458" s="52" t="s">
        <v>1883</v>
      </c>
      <c r="C458" s="52" t="s">
        <v>2175</v>
      </c>
      <c r="D458" s="51">
        <v>1800</v>
      </c>
      <c r="E458" s="52" t="s">
        <v>457</v>
      </c>
      <c r="F458" s="52" t="s">
        <v>2176</v>
      </c>
      <c r="G458" s="52" t="s">
        <v>7571</v>
      </c>
      <c r="H458" s="52" t="s">
        <v>9151</v>
      </c>
      <c r="I458" s="52" t="s">
        <v>14713</v>
      </c>
      <c r="J458" s="51">
        <v>122143</v>
      </c>
      <c r="K458" s="51">
        <v>105833</v>
      </c>
      <c r="L458" s="52" t="s">
        <v>22061</v>
      </c>
      <c r="M458" s="51">
        <v>962671</v>
      </c>
      <c r="N458" s="51">
        <v>0</v>
      </c>
      <c r="O458" s="52" t="s">
        <v>14860</v>
      </c>
    </row>
    <row r="459" spans="1:15" ht="14.4" x14ac:dyDescent="0.25">
      <c r="A459" s="51">
        <v>5496</v>
      </c>
      <c r="B459" s="52" t="s">
        <v>1883</v>
      </c>
      <c r="C459" s="52" t="s">
        <v>2177</v>
      </c>
      <c r="D459" s="51">
        <v>1780</v>
      </c>
      <c r="E459" s="52" t="s">
        <v>131</v>
      </c>
      <c r="F459" s="52" t="s">
        <v>2178</v>
      </c>
      <c r="G459" s="52" t="s">
        <v>7571</v>
      </c>
      <c r="H459" s="52" t="s">
        <v>9152</v>
      </c>
      <c r="I459" s="52" t="s">
        <v>14713</v>
      </c>
      <c r="J459" s="51">
        <v>123034</v>
      </c>
      <c r="K459" s="51">
        <v>5603</v>
      </c>
      <c r="L459" s="52" t="s">
        <v>653</v>
      </c>
      <c r="M459" s="51">
        <v>132027</v>
      </c>
      <c r="N459" s="51">
        <v>0</v>
      </c>
      <c r="O459" s="52" t="s">
        <v>14861</v>
      </c>
    </row>
    <row r="460" spans="1:15" ht="14.4" x14ac:dyDescent="0.25">
      <c r="A460" s="51">
        <v>5504</v>
      </c>
      <c r="B460" s="52" t="s">
        <v>13915</v>
      </c>
      <c r="C460" s="52" t="s">
        <v>2179</v>
      </c>
      <c r="D460" s="51">
        <v>1780</v>
      </c>
      <c r="E460" s="52" t="s">
        <v>131</v>
      </c>
      <c r="F460" s="52" t="s">
        <v>2180</v>
      </c>
      <c r="G460" s="52" t="s">
        <v>7571</v>
      </c>
      <c r="H460" s="52" t="s">
        <v>9153</v>
      </c>
      <c r="I460" s="52" t="s">
        <v>14715</v>
      </c>
      <c r="J460" s="51">
        <v>122986</v>
      </c>
      <c r="K460" s="51">
        <v>4821</v>
      </c>
      <c r="L460" s="52" t="s">
        <v>618</v>
      </c>
      <c r="M460" s="51">
        <v>960435</v>
      </c>
      <c r="N460" s="51">
        <v>0</v>
      </c>
      <c r="O460" s="52" t="s">
        <v>14862</v>
      </c>
    </row>
    <row r="461" spans="1:15" ht="14.4" x14ac:dyDescent="0.25">
      <c r="A461" s="51">
        <v>5512</v>
      </c>
      <c r="B461" s="52" t="s">
        <v>27</v>
      </c>
      <c r="C461" s="52" t="s">
        <v>2181</v>
      </c>
      <c r="D461" s="51">
        <v>1780</v>
      </c>
      <c r="E461" s="52" t="s">
        <v>131</v>
      </c>
      <c r="F461" s="52" t="s">
        <v>2182</v>
      </c>
      <c r="G461" s="52" t="s">
        <v>7571</v>
      </c>
      <c r="H461" s="52" t="s">
        <v>9154</v>
      </c>
      <c r="I461" s="52" t="s">
        <v>14715</v>
      </c>
      <c r="J461" s="51">
        <v>123232</v>
      </c>
      <c r="K461" s="51">
        <v>48751</v>
      </c>
      <c r="L461" s="52" t="s">
        <v>27</v>
      </c>
      <c r="M461" s="51">
        <v>960435</v>
      </c>
      <c r="N461" s="51">
        <v>0</v>
      </c>
      <c r="O461" s="52" t="s">
        <v>14863</v>
      </c>
    </row>
    <row r="462" spans="1:15" ht="14.4" x14ac:dyDescent="0.25">
      <c r="A462" s="51">
        <v>5521</v>
      </c>
      <c r="B462" s="52" t="s">
        <v>73</v>
      </c>
      <c r="C462" s="52" t="s">
        <v>2183</v>
      </c>
      <c r="D462" s="51">
        <v>1731</v>
      </c>
      <c r="E462" s="52" t="s">
        <v>2184</v>
      </c>
      <c r="F462" s="52" t="s">
        <v>2185</v>
      </c>
      <c r="G462" s="52" t="s">
        <v>7571</v>
      </c>
      <c r="H462" s="52" t="s">
        <v>9155</v>
      </c>
      <c r="I462" s="52" t="s">
        <v>14715</v>
      </c>
      <c r="J462" s="51">
        <v>122218</v>
      </c>
      <c r="K462" s="51">
        <v>5173</v>
      </c>
      <c r="L462" s="52" t="s">
        <v>649</v>
      </c>
      <c r="M462" s="51">
        <v>960369</v>
      </c>
      <c r="N462" s="51">
        <v>0</v>
      </c>
      <c r="O462" s="52" t="s">
        <v>14864</v>
      </c>
    </row>
    <row r="463" spans="1:15" ht="14.4" x14ac:dyDescent="0.25">
      <c r="A463" s="51">
        <v>5538</v>
      </c>
      <c r="B463" s="52" t="s">
        <v>2186</v>
      </c>
      <c r="C463" s="52" t="s">
        <v>2187</v>
      </c>
      <c r="D463" s="51">
        <v>1853</v>
      </c>
      <c r="E463" s="52" t="s">
        <v>2188</v>
      </c>
      <c r="F463" s="52" t="s">
        <v>2189</v>
      </c>
      <c r="G463" s="52" t="s">
        <v>7571</v>
      </c>
      <c r="H463" s="52" t="s">
        <v>9156</v>
      </c>
      <c r="I463" s="52" t="s">
        <v>14715</v>
      </c>
      <c r="J463" s="51">
        <v>119313</v>
      </c>
      <c r="K463" s="51">
        <v>5629</v>
      </c>
      <c r="L463" s="52" t="s">
        <v>616</v>
      </c>
      <c r="M463" s="51">
        <v>960451</v>
      </c>
      <c r="N463" s="51">
        <v>0</v>
      </c>
      <c r="O463" s="52" t="s">
        <v>14865</v>
      </c>
    </row>
    <row r="464" spans="1:15" ht="14.4" x14ac:dyDescent="0.25">
      <c r="A464" s="51">
        <v>5546</v>
      </c>
      <c r="B464" s="52" t="s">
        <v>1883</v>
      </c>
      <c r="C464" s="52" t="s">
        <v>2190</v>
      </c>
      <c r="D464" s="51">
        <v>1853</v>
      </c>
      <c r="E464" s="52" t="s">
        <v>2188</v>
      </c>
      <c r="F464" s="52" t="s">
        <v>2191</v>
      </c>
      <c r="G464" s="52" t="s">
        <v>7571</v>
      </c>
      <c r="H464" s="52" t="s">
        <v>13916</v>
      </c>
      <c r="I464" s="52" t="s">
        <v>14713</v>
      </c>
      <c r="J464" s="51">
        <v>123034</v>
      </c>
      <c r="K464" s="51">
        <v>5603</v>
      </c>
      <c r="L464" s="52" t="s">
        <v>653</v>
      </c>
      <c r="M464" s="51">
        <v>973693</v>
      </c>
      <c r="N464" s="51">
        <v>0</v>
      </c>
      <c r="O464" s="52" t="s">
        <v>14866</v>
      </c>
    </row>
    <row r="465" spans="1:15" ht="14.4" x14ac:dyDescent="0.25">
      <c r="A465" s="51">
        <v>5561</v>
      </c>
      <c r="B465" s="52" t="s">
        <v>2192</v>
      </c>
      <c r="C465" s="52" t="s">
        <v>2193</v>
      </c>
      <c r="D465" s="51">
        <v>1830</v>
      </c>
      <c r="E465" s="52" t="s">
        <v>970</v>
      </c>
      <c r="F465" s="52" t="s">
        <v>2194</v>
      </c>
      <c r="G465" s="52" t="s">
        <v>7571</v>
      </c>
      <c r="H465" s="52" t="s">
        <v>14867</v>
      </c>
      <c r="I465" s="52" t="s">
        <v>14713</v>
      </c>
      <c r="J465" s="51">
        <v>122143</v>
      </c>
      <c r="K465" s="51">
        <v>105833</v>
      </c>
      <c r="L465" s="52" t="s">
        <v>22061</v>
      </c>
      <c r="M465" s="51">
        <v>962671</v>
      </c>
      <c r="N465" s="51">
        <v>0</v>
      </c>
      <c r="O465" s="52" t="s">
        <v>14868</v>
      </c>
    </row>
    <row r="466" spans="1:15" ht="14.4" x14ac:dyDescent="0.25">
      <c r="A466" s="51">
        <v>5595</v>
      </c>
      <c r="B466" s="52" t="s">
        <v>9157</v>
      </c>
      <c r="C466" s="52" t="s">
        <v>2195</v>
      </c>
      <c r="D466" s="51">
        <v>1850</v>
      </c>
      <c r="E466" s="52" t="s">
        <v>22</v>
      </c>
      <c r="F466" s="52" t="s">
        <v>2196</v>
      </c>
      <c r="G466" s="52" t="s">
        <v>7571</v>
      </c>
      <c r="H466" s="52" t="s">
        <v>9158</v>
      </c>
      <c r="I466" s="52" t="s">
        <v>14715</v>
      </c>
      <c r="J466" s="51">
        <v>119313</v>
      </c>
      <c r="K466" s="51">
        <v>5629</v>
      </c>
      <c r="L466" s="52" t="s">
        <v>616</v>
      </c>
      <c r="M466" s="51">
        <v>960451</v>
      </c>
      <c r="N466" s="51">
        <v>0</v>
      </c>
      <c r="O466" s="52" t="s">
        <v>14869</v>
      </c>
    </row>
    <row r="467" spans="1:15" ht="14.4" x14ac:dyDescent="0.25">
      <c r="A467" s="51">
        <v>5603</v>
      </c>
      <c r="B467" s="52" t="s">
        <v>653</v>
      </c>
      <c r="C467" s="52" t="s">
        <v>2197</v>
      </c>
      <c r="D467" s="51">
        <v>1850</v>
      </c>
      <c r="E467" s="52" t="s">
        <v>22</v>
      </c>
      <c r="F467" s="52" t="s">
        <v>23</v>
      </c>
      <c r="G467" s="52" t="s">
        <v>7571</v>
      </c>
      <c r="H467" s="52" t="s">
        <v>8435</v>
      </c>
      <c r="I467" s="52" t="s">
        <v>14713</v>
      </c>
      <c r="J467" s="51">
        <v>123034</v>
      </c>
      <c r="K467" s="51">
        <v>5603</v>
      </c>
      <c r="L467" s="52" t="s">
        <v>653</v>
      </c>
      <c r="M467" s="51">
        <v>132027</v>
      </c>
      <c r="N467" s="51">
        <v>0</v>
      </c>
      <c r="O467" s="52" t="s">
        <v>14870</v>
      </c>
    </row>
    <row r="468" spans="1:15" ht="14.4" x14ac:dyDescent="0.25">
      <c r="A468" s="51">
        <v>5611</v>
      </c>
      <c r="B468" s="52" t="s">
        <v>2198</v>
      </c>
      <c r="C468" s="52" t="s">
        <v>2199</v>
      </c>
      <c r="D468" s="51">
        <v>1850</v>
      </c>
      <c r="E468" s="52" t="s">
        <v>22</v>
      </c>
      <c r="F468" s="52" t="s">
        <v>23</v>
      </c>
      <c r="G468" s="52" t="s">
        <v>7571</v>
      </c>
      <c r="H468" s="52" t="s">
        <v>8435</v>
      </c>
      <c r="I468" s="52" t="s">
        <v>14713</v>
      </c>
      <c r="J468" s="51">
        <v>123034</v>
      </c>
      <c r="K468" s="51">
        <v>5603</v>
      </c>
      <c r="L468" s="52" t="s">
        <v>653</v>
      </c>
      <c r="M468" s="51">
        <v>132027</v>
      </c>
      <c r="N468" s="51">
        <v>0</v>
      </c>
      <c r="O468" s="52" t="s">
        <v>14871</v>
      </c>
    </row>
    <row r="469" spans="1:15" ht="14.4" x14ac:dyDescent="0.25">
      <c r="A469" s="51">
        <v>5629</v>
      </c>
      <c r="B469" s="52" t="s">
        <v>616</v>
      </c>
      <c r="C469" s="52" t="s">
        <v>2200</v>
      </c>
      <c r="D469" s="51">
        <v>1851</v>
      </c>
      <c r="E469" s="52" t="s">
        <v>142</v>
      </c>
      <c r="F469" s="52" t="s">
        <v>143</v>
      </c>
      <c r="G469" s="52" t="s">
        <v>7571</v>
      </c>
      <c r="H469" s="52" t="s">
        <v>7936</v>
      </c>
      <c r="I469" s="52" t="s">
        <v>14715</v>
      </c>
      <c r="J469" s="51">
        <v>119313</v>
      </c>
      <c r="K469" s="51">
        <v>5629</v>
      </c>
      <c r="L469" s="52" t="s">
        <v>616</v>
      </c>
      <c r="M469" s="51">
        <v>960451</v>
      </c>
      <c r="N469" s="51">
        <v>0</v>
      </c>
      <c r="O469" s="52" t="s">
        <v>14872</v>
      </c>
    </row>
    <row r="470" spans="1:15" ht="14.4" x14ac:dyDescent="0.25">
      <c r="A470" s="51">
        <v>5637</v>
      </c>
      <c r="B470" s="52" t="s">
        <v>2201</v>
      </c>
      <c r="C470" s="52" t="s">
        <v>2202</v>
      </c>
      <c r="D470" s="51">
        <v>1850</v>
      </c>
      <c r="E470" s="52" t="s">
        <v>22</v>
      </c>
      <c r="F470" s="52" t="s">
        <v>2203</v>
      </c>
      <c r="G470" s="52" t="s">
        <v>7571</v>
      </c>
      <c r="H470" s="52" t="s">
        <v>9159</v>
      </c>
      <c r="I470" s="52" t="s">
        <v>14713</v>
      </c>
      <c r="J470" s="51">
        <v>123034</v>
      </c>
      <c r="K470" s="51">
        <v>5603</v>
      </c>
      <c r="L470" s="52" t="s">
        <v>653</v>
      </c>
      <c r="M470" s="51">
        <v>132027</v>
      </c>
      <c r="N470" s="51">
        <v>0</v>
      </c>
      <c r="O470" s="52" t="s">
        <v>14873</v>
      </c>
    </row>
    <row r="471" spans="1:15" ht="14.4" x14ac:dyDescent="0.25">
      <c r="A471" s="51">
        <v>5645</v>
      </c>
      <c r="B471" s="52" t="s">
        <v>2204</v>
      </c>
      <c r="C471" s="52" t="s">
        <v>2205</v>
      </c>
      <c r="D471" s="51">
        <v>1852</v>
      </c>
      <c r="E471" s="52" t="s">
        <v>2206</v>
      </c>
      <c r="F471" s="52" t="s">
        <v>2207</v>
      </c>
      <c r="G471" s="52" t="s">
        <v>7571</v>
      </c>
      <c r="H471" s="52" t="s">
        <v>9160</v>
      </c>
      <c r="I471" s="52" t="s">
        <v>14715</v>
      </c>
      <c r="J471" s="51">
        <v>119313</v>
      </c>
      <c r="K471" s="51">
        <v>5629</v>
      </c>
      <c r="L471" s="52" t="s">
        <v>616</v>
      </c>
      <c r="M471" s="51">
        <v>960451</v>
      </c>
      <c r="N471" s="51">
        <v>0</v>
      </c>
      <c r="O471" s="52" t="s">
        <v>14874</v>
      </c>
    </row>
    <row r="472" spans="1:15" ht="14.4" x14ac:dyDescent="0.25">
      <c r="A472" s="51">
        <v>5652</v>
      </c>
      <c r="B472" s="52" t="s">
        <v>2208</v>
      </c>
      <c r="C472" s="52" t="s">
        <v>2209</v>
      </c>
      <c r="D472" s="51">
        <v>1860</v>
      </c>
      <c r="E472" s="52" t="s">
        <v>2210</v>
      </c>
      <c r="F472" s="52" t="s">
        <v>2211</v>
      </c>
      <c r="G472" s="52" t="s">
        <v>7571</v>
      </c>
      <c r="H472" s="52" t="s">
        <v>9161</v>
      </c>
      <c r="I472" s="52" t="s">
        <v>14713</v>
      </c>
      <c r="J472" s="51">
        <v>123034</v>
      </c>
      <c r="K472" s="51">
        <v>5603</v>
      </c>
      <c r="L472" s="52" t="s">
        <v>653</v>
      </c>
      <c r="M472" s="51">
        <v>132027</v>
      </c>
      <c r="N472" s="51">
        <v>0</v>
      </c>
      <c r="O472" s="52" t="s">
        <v>14875</v>
      </c>
    </row>
    <row r="473" spans="1:15" ht="14.4" x14ac:dyDescent="0.25">
      <c r="A473" s="51">
        <v>5661</v>
      </c>
      <c r="B473" s="52" t="s">
        <v>2212</v>
      </c>
      <c r="C473" s="52" t="s">
        <v>2213</v>
      </c>
      <c r="D473" s="51">
        <v>1860</v>
      </c>
      <c r="E473" s="52" t="s">
        <v>2210</v>
      </c>
      <c r="F473" s="52" t="s">
        <v>2214</v>
      </c>
      <c r="G473" s="52" t="s">
        <v>7571</v>
      </c>
      <c r="H473" s="52" t="s">
        <v>9162</v>
      </c>
      <c r="I473" s="52" t="s">
        <v>14715</v>
      </c>
      <c r="J473" s="51">
        <v>122036</v>
      </c>
      <c r="K473" s="51">
        <v>5694</v>
      </c>
      <c r="L473" s="52" t="s">
        <v>9164</v>
      </c>
      <c r="M473" s="51">
        <v>960468</v>
      </c>
      <c r="N473" s="51">
        <v>0</v>
      </c>
      <c r="O473" s="52" t="s">
        <v>14876</v>
      </c>
    </row>
    <row r="474" spans="1:15" ht="14.4" x14ac:dyDescent="0.25">
      <c r="A474" s="51">
        <v>5686</v>
      </c>
      <c r="B474" s="52" t="s">
        <v>2215</v>
      </c>
      <c r="C474" s="52" t="s">
        <v>2216</v>
      </c>
      <c r="D474" s="51">
        <v>1861</v>
      </c>
      <c r="E474" s="52" t="s">
        <v>447</v>
      </c>
      <c r="F474" s="52" t="s">
        <v>2217</v>
      </c>
      <c r="G474" s="52" t="s">
        <v>7571</v>
      </c>
      <c r="H474" s="52" t="s">
        <v>9163</v>
      </c>
      <c r="I474" s="52" t="s">
        <v>14715</v>
      </c>
      <c r="J474" s="51">
        <v>122036</v>
      </c>
      <c r="K474" s="51">
        <v>5694</v>
      </c>
      <c r="L474" s="52" t="s">
        <v>9164</v>
      </c>
      <c r="M474" s="51">
        <v>960468</v>
      </c>
      <c r="N474" s="51">
        <v>0</v>
      </c>
      <c r="O474" s="52" t="s">
        <v>14877</v>
      </c>
    </row>
    <row r="475" spans="1:15" ht="14.4" x14ac:dyDescent="0.25">
      <c r="A475" s="51">
        <v>5694</v>
      </c>
      <c r="B475" s="52" t="s">
        <v>9164</v>
      </c>
      <c r="C475" s="52" t="s">
        <v>2218</v>
      </c>
      <c r="D475" s="51">
        <v>1861</v>
      </c>
      <c r="E475" s="52" t="s">
        <v>447</v>
      </c>
      <c r="F475" s="52" t="s">
        <v>767</v>
      </c>
      <c r="G475" s="52" t="s">
        <v>7571</v>
      </c>
      <c r="H475" s="52" t="s">
        <v>7894</v>
      </c>
      <c r="I475" s="52" t="s">
        <v>14715</v>
      </c>
      <c r="J475" s="51">
        <v>122036</v>
      </c>
      <c r="K475" s="51">
        <v>5694</v>
      </c>
      <c r="L475" s="52" t="s">
        <v>9164</v>
      </c>
      <c r="M475" s="51">
        <v>960468</v>
      </c>
      <c r="N475" s="51">
        <v>0</v>
      </c>
      <c r="O475" s="52" t="s">
        <v>14878</v>
      </c>
    </row>
    <row r="476" spans="1:15" ht="14.4" x14ac:dyDescent="0.25">
      <c r="A476" s="51">
        <v>5702</v>
      </c>
      <c r="B476" s="52" t="s">
        <v>621</v>
      </c>
      <c r="C476" s="52" t="s">
        <v>2219</v>
      </c>
      <c r="D476" s="51">
        <v>1785</v>
      </c>
      <c r="E476" s="52" t="s">
        <v>190</v>
      </c>
      <c r="F476" s="52" t="s">
        <v>191</v>
      </c>
      <c r="G476" s="52" t="s">
        <v>7571</v>
      </c>
      <c r="H476" s="52" t="s">
        <v>13917</v>
      </c>
      <c r="I476" s="52" t="s">
        <v>14713</v>
      </c>
      <c r="J476" s="51">
        <v>119636</v>
      </c>
      <c r="K476" s="51">
        <v>5702</v>
      </c>
      <c r="L476" s="52" t="s">
        <v>621</v>
      </c>
      <c r="M476" s="51">
        <v>962746</v>
      </c>
      <c r="N476" s="51">
        <v>0</v>
      </c>
      <c r="O476" s="52" t="s">
        <v>14879</v>
      </c>
    </row>
    <row r="477" spans="1:15" ht="14.4" x14ac:dyDescent="0.25">
      <c r="A477" s="51">
        <v>5711</v>
      </c>
      <c r="B477" s="52" t="s">
        <v>2220</v>
      </c>
      <c r="C477" s="52" t="s">
        <v>2221</v>
      </c>
      <c r="D477" s="51">
        <v>1785</v>
      </c>
      <c r="E477" s="52" t="s">
        <v>190</v>
      </c>
      <c r="F477" s="52" t="s">
        <v>2222</v>
      </c>
      <c r="G477" s="52" t="s">
        <v>7571</v>
      </c>
      <c r="H477" s="52" t="s">
        <v>9165</v>
      </c>
      <c r="I477" s="52" t="s">
        <v>14715</v>
      </c>
      <c r="J477" s="51">
        <v>121921</v>
      </c>
      <c r="K477" s="51">
        <v>5785</v>
      </c>
      <c r="L477" s="52" t="s">
        <v>646</v>
      </c>
      <c r="M477" s="51">
        <v>960476</v>
      </c>
      <c r="N477" s="51">
        <v>0</v>
      </c>
      <c r="O477" s="52" t="s">
        <v>14880</v>
      </c>
    </row>
    <row r="478" spans="1:15" ht="14.4" x14ac:dyDescent="0.25">
      <c r="A478" s="51">
        <v>5728</v>
      </c>
      <c r="B478" s="52" t="s">
        <v>13918</v>
      </c>
      <c r="C478" s="52" t="s">
        <v>2223</v>
      </c>
      <c r="D478" s="51">
        <v>1785</v>
      </c>
      <c r="E478" s="52" t="s">
        <v>190</v>
      </c>
      <c r="F478" s="52" t="s">
        <v>2224</v>
      </c>
      <c r="G478" s="52" t="s">
        <v>7571</v>
      </c>
      <c r="H478" s="52" t="s">
        <v>9166</v>
      </c>
      <c r="I478" s="52" t="s">
        <v>14713</v>
      </c>
      <c r="J478" s="51">
        <v>119636</v>
      </c>
      <c r="K478" s="51">
        <v>5702</v>
      </c>
      <c r="L478" s="52" t="s">
        <v>621</v>
      </c>
      <c r="M478" s="51">
        <v>962746</v>
      </c>
      <c r="N478" s="51">
        <v>0</v>
      </c>
      <c r="O478" s="52" t="s">
        <v>14881</v>
      </c>
    </row>
    <row r="479" spans="1:15" ht="14.4" x14ac:dyDescent="0.25">
      <c r="A479" s="51">
        <v>5736</v>
      </c>
      <c r="B479" s="52" t="s">
        <v>13919</v>
      </c>
      <c r="C479" s="52" t="s">
        <v>2225</v>
      </c>
      <c r="D479" s="51">
        <v>1785</v>
      </c>
      <c r="E479" s="52" t="s">
        <v>190</v>
      </c>
      <c r="F479" s="52" t="s">
        <v>2226</v>
      </c>
      <c r="G479" s="52" t="s">
        <v>7571</v>
      </c>
      <c r="H479" s="52" t="s">
        <v>22062</v>
      </c>
      <c r="I479" s="52" t="s">
        <v>14713</v>
      </c>
      <c r="J479" s="51">
        <v>119636</v>
      </c>
      <c r="K479" s="51">
        <v>5702</v>
      </c>
      <c r="L479" s="52" t="s">
        <v>621</v>
      </c>
      <c r="M479" s="51">
        <v>962746</v>
      </c>
      <c r="N479" s="51">
        <v>0</v>
      </c>
      <c r="O479" s="52" t="s">
        <v>14882</v>
      </c>
    </row>
    <row r="480" spans="1:15" ht="14.4" x14ac:dyDescent="0.25">
      <c r="A480" s="51">
        <v>5744</v>
      </c>
      <c r="B480" s="52" t="s">
        <v>2227</v>
      </c>
      <c r="C480" s="52" t="s">
        <v>2228</v>
      </c>
      <c r="D480" s="51">
        <v>1785</v>
      </c>
      <c r="E480" s="52" t="s">
        <v>190</v>
      </c>
      <c r="F480" s="52" t="s">
        <v>2229</v>
      </c>
      <c r="G480" s="52" t="s">
        <v>7571</v>
      </c>
      <c r="H480" s="52" t="s">
        <v>9167</v>
      </c>
      <c r="I480" s="52" t="s">
        <v>14715</v>
      </c>
      <c r="J480" s="51">
        <v>121921</v>
      </c>
      <c r="K480" s="51">
        <v>5785</v>
      </c>
      <c r="L480" s="52" t="s">
        <v>646</v>
      </c>
      <c r="M480" s="51">
        <v>960476</v>
      </c>
      <c r="N480" s="51">
        <v>0</v>
      </c>
      <c r="O480" s="52" t="s">
        <v>14883</v>
      </c>
    </row>
    <row r="481" spans="1:15" ht="14.4" x14ac:dyDescent="0.25">
      <c r="A481" s="51">
        <v>5751</v>
      </c>
      <c r="B481" s="52" t="s">
        <v>67</v>
      </c>
      <c r="C481" s="52" t="s">
        <v>2230</v>
      </c>
      <c r="D481" s="51">
        <v>1745</v>
      </c>
      <c r="E481" s="52" t="s">
        <v>310</v>
      </c>
      <c r="F481" s="52" t="s">
        <v>2231</v>
      </c>
      <c r="G481" s="52" t="s">
        <v>7571</v>
      </c>
      <c r="H481" s="52" t="s">
        <v>9168</v>
      </c>
      <c r="I481" s="52" t="s">
        <v>14713</v>
      </c>
      <c r="J481" s="51">
        <v>120791</v>
      </c>
      <c r="K481" s="51">
        <v>5777</v>
      </c>
      <c r="L481" s="52" t="s">
        <v>635</v>
      </c>
      <c r="M481" s="51">
        <v>962753</v>
      </c>
      <c r="N481" s="51">
        <v>0</v>
      </c>
      <c r="O481" s="52" t="s">
        <v>14884</v>
      </c>
    </row>
    <row r="482" spans="1:15" ht="14.4" x14ac:dyDescent="0.25">
      <c r="A482" s="51">
        <v>5769</v>
      </c>
      <c r="B482" s="52" t="s">
        <v>2232</v>
      </c>
      <c r="C482" s="52" t="s">
        <v>2233</v>
      </c>
      <c r="D482" s="51">
        <v>1745</v>
      </c>
      <c r="E482" s="52" t="s">
        <v>310</v>
      </c>
      <c r="F482" s="52" t="s">
        <v>2234</v>
      </c>
      <c r="G482" s="52" t="s">
        <v>7571</v>
      </c>
      <c r="H482" s="52" t="s">
        <v>9169</v>
      </c>
      <c r="I482" s="52" t="s">
        <v>14713</v>
      </c>
      <c r="J482" s="51">
        <v>120791</v>
      </c>
      <c r="K482" s="51">
        <v>5777</v>
      </c>
      <c r="L482" s="52" t="s">
        <v>635</v>
      </c>
      <c r="M482" s="51">
        <v>962753</v>
      </c>
      <c r="N482" s="51">
        <v>0</v>
      </c>
      <c r="O482" s="52" t="s">
        <v>14885</v>
      </c>
    </row>
    <row r="483" spans="1:15" ht="14.4" x14ac:dyDescent="0.25">
      <c r="A483" s="51">
        <v>5777</v>
      </c>
      <c r="B483" s="52" t="s">
        <v>635</v>
      </c>
      <c r="C483" s="52" t="s">
        <v>2235</v>
      </c>
      <c r="D483" s="51">
        <v>1745</v>
      </c>
      <c r="E483" s="52" t="s">
        <v>310</v>
      </c>
      <c r="F483" s="52" t="s">
        <v>492</v>
      </c>
      <c r="G483" s="52" t="s">
        <v>7571</v>
      </c>
      <c r="H483" s="52" t="s">
        <v>8448</v>
      </c>
      <c r="I483" s="52" t="s">
        <v>14713</v>
      </c>
      <c r="J483" s="51">
        <v>120791</v>
      </c>
      <c r="K483" s="51">
        <v>5777</v>
      </c>
      <c r="L483" s="52" t="s">
        <v>635</v>
      </c>
      <c r="M483" s="51">
        <v>962753</v>
      </c>
      <c r="N483" s="51">
        <v>0</v>
      </c>
      <c r="O483" s="52" t="s">
        <v>14886</v>
      </c>
    </row>
    <row r="484" spans="1:15" ht="14.4" x14ac:dyDescent="0.25">
      <c r="A484" s="51">
        <v>5785</v>
      </c>
      <c r="B484" s="52" t="s">
        <v>646</v>
      </c>
      <c r="C484" s="52" t="s">
        <v>2236</v>
      </c>
      <c r="D484" s="51">
        <v>1745</v>
      </c>
      <c r="E484" s="52" t="s">
        <v>310</v>
      </c>
      <c r="F484" s="52" t="s">
        <v>433</v>
      </c>
      <c r="G484" s="52" t="s">
        <v>7571</v>
      </c>
      <c r="H484" s="52" t="s">
        <v>8261</v>
      </c>
      <c r="I484" s="52" t="s">
        <v>14715</v>
      </c>
      <c r="J484" s="51">
        <v>121921</v>
      </c>
      <c r="K484" s="51">
        <v>5785</v>
      </c>
      <c r="L484" s="52" t="s">
        <v>646</v>
      </c>
      <c r="M484" s="51">
        <v>960484</v>
      </c>
      <c r="N484" s="51">
        <v>0</v>
      </c>
      <c r="O484" s="52" t="s">
        <v>14887</v>
      </c>
    </row>
    <row r="485" spans="1:15" ht="14.4" x14ac:dyDescent="0.25">
      <c r="A485" s="51">
        <v>5793</v>
      </c>
      <c r="B485" s="52" t="s">
        <v>599</v>
      </c>
      <c r="C485" s="52" t="s">
        <v>2237</v>
      </c>
      <c r="D485" s="51">
        <v>3090</v>
      </c>
      <c r="E485" s="52" t="s">
        <v>983</v>
      </c>
      <c r="F485" s="52" t="s">
        <v>2238</v>
      </c>
      <c r="G485" s="52" t="s">
        <v>7571</v>
      </c>
      <c r="H485" s="52" t="s">
        <v>9170</v>
      </c>
      <c r="I485" s="52" t="s">
        <v>14715</v>
      </c>
      <c r="J485" s="51">
        <v>120733</v>
      </c>
      <c r="K485" s="51">
        <v>5801</v>
      </c>
      <c r="L485" s="52" t="s">
        <v>2239</v>
      </c>
      <c r="M485" s="51">
        <v>960492</v>
      </c>
      <c r="N485" s="51">
        <v>0</v>
      </c>
      <c r="O485" s="52" t="s">
        <v>14888</v>
      </c>
    </row>
    <row r="486" spans="1:15" ht="14.4" x14ac:dyDescent="0.25">
      <c r="A486" s="51">
        <v>5801</v>
      </c>
      <c r="B486" s="52" t="s">
        <v>2239</v>
      </c>
      <c r="C486" s="52" t="s">
        <v>2240</v>
      </c>
      <c r="D486" s="51">
        <v>3090</v>
      </c>
      <c r="E486" s="52" t="s">
        <v>983</v>
      </c>
      <c r="F486" s="52" t="s">
        <v>2241</v>
      </c>
      <c r="G486" s="52" t="s">
        <v>7571</v>
      </c>
      <c r="H486" s="52" t="s">
        <v>22063</v>
      </c>
      <c r="I486" s="52" t="s">
        <v>14715</v>
      </c>
      <c r="J486" s="51">
        <v>120733</v>
      </c>
      <c r="K486" s="51">
        <v>5801</v>
      </c>
      <c r="L486" s="52" t="s">
        <v>2239</v>
      </c>
      <c r="M486" s="51">
        <v>960492</v>
      </c>
      <c r="N486" s="51">
        <v>0</v>
      </c>
      <c r="O486" s="52" t="s">
        <v>14889</v>
      </c>
    </row>
    <row r="487" spans="1:15" ht="14.4" x14ac:dyDescent="0.25">
      <c r="A487" s="51">
        <v>5819</v>
      </c>
      <c r="B487" s="52" t="s">
        <v>1883</v>
      </c>
      <c r="C487" s="52" t="s">
        <v>2242</v>
      </c>
      <c r="D487" s="51">
        <v>3090</v>
      </c>
      <c r="E487" s="52" t="s">
        <v>983</v>
      </c>
      <c r="F487" s="52" t="s">
        <v>2243</v>
      </c>
      <c r="G487" s="52" t="s">
        <v>7571</v>
      </c>
      <c r="H487" s="52" t="s">
        <v>9171</v>
      </c>
      <c r="I487" s="52" t="s">
        <v>14713</v>
      </c>
      <c r="J487" s="51">
        <v>122234</v>
      </c>
      <c r="K487" s="51">
        <v>6023</v>
      </c>
      <c r="L487" s="52" t="s">
        <v>651</v>
      </c>
      <c r="M487" s="51">
        <v>970442</v>
      </c>
      <c r="N487" s="51">
        <v>0</v>
      </c>
      <c r="O487" s="52" t="s">
        <v>14890</v>
      </c>
    </row>
    <row r="488" spans="1:15" ht="28.8" x14ac:dyDescent="0.25">
      <c r="A488" s="51">
        <v>5827</v>
      </c>
      <c r="B488" s="52" t="s">
        <v>22064</v>
      </c>
      <c r="C488" s="52" t="s">
        <v>2244</v>
      </c>
      <c r="D488" s="51">
        <v>3090</v>
      </c>
      <c r="E488" s="52" t="s">
        <v>983</v>
      </c>
      <c r="F488" s="52" t="s">
        <v>9172</v>
      </c>
      <c r="G488" s="52" t="s">
        <v>7571</v>
      </c>
      <c r="H488" s="52" t="s">
        <v>13920</v>
      </c>
      <c r="I488" s="52" t="s">
        <v>14713</v>
      </c>
      <c r="J488" s="51">
        <v>122234</v>
      </c>
      <c r="K488" s="51">
        <v>6023</v>
      </c>
      <c r="L488" s="52" t="s">
        <v>651</v>
      </c>
      <c r="M488" s="51">
        <v>970442</v>
      </c>
      <c r="N488" s="51">
        <v>0</v>
      </c>
      <c r="O488" s="52" t="s">
        <v>14891</v>
      </c>
    </row>
    <row r="489" spans="1:15" ht="14.4" x14ac:dyDescent="0.25">
      <c r="A489" s="51">
        <v>5835</v>
      </c>
      <c r="B489" s="52" t="s">
        <v>2245</v>
      </c>
      <c r="C489" s="52" t="s">
        <v>2246</v>
      </c>
      <c r="D489" s="51">
        <v>3090</v>
      </c>
      <c r="E489" s="52" t="s">
        <v>983</v>
      </c>
      <c r="F489" s="52" t="s">
        <v>2247</v>
      </c>
      <c r="G489" s="52" t="s">
        <v>7571</v>
      </c>
      <c r="H489" s="52" t="s">
        <v>9173</v>
      </c>
      <c r="I489" s="52" t="s">
        <v>14713</v>
      </c>
      <c r="J489" s="51">
        <v>122234</v>
      </c>
      <c r="K489" s="51">
        <v>6023</v>
      </c>
      <c r="L489" s="52" t="s">
        <v>651</v>
      </c>
      <c r="M489" s="51">
        <v>970442</v>
      </c>
      <c r="N489" s="51">
        <v>0</v>
      </c>
      <c r="O489" s="52" t="s">
        <v>14892</v>
      </c>
    </row>
    <row r="490" spans="1:15" ht="14.4" x14ac:dyDescent="0.25">
      <c r="A490" s="51">
        <v>5843</v>
      </c>
      <c r="B490" s="52" t="s">
        <v>2248</v>
      </c>
      <c r="C490" s="52" t="s">
        <v>2249</v>
      </c>
      <c r="D490" s="51">
        <v>3090</v>
      </c>
      <c r="E490" s="52" t="s">
        <v>983</v>
      </c>
      <c r="F490" s="52" t="s">
        <v>2250</v>
      </c>
      <c r="G490" s="52" t="s">
        <v>7571</v>
      </c>
      <c r="H490" s="52" t="s">
        <v>9174</v>
      </c>
      <c r="I490" s="52" t="s">
        <v>14715</v>
      </c>
      <c r="J490" s="51">
        <v>120733</v>
      </c>
      <c r="K490" s="51">
        <v>5801</v>
      </c>
      <c r="L490" s="52" t="s">
        <v>2239</v>
      </c>
      <c r="M490" s="51">
        <v>960492</v>
      </c>
      <c r="N490" s="51">
        <v>0</v>
      </c>
      <c r="O490" s="52" t="s">
        <v>14893</v>
      </c>
    </row>
    <row r="491" spans="1:15" ht="14.4" x14ac:dyDescent="0.25">
      <c r="A491" s="51">
        <v>5851</v>
      </c>
      <c r="B491" s="52" t="s">
        <v>777</v>
      </c>
      <c r="C491" s="52" t="s">
        <v>2251</v>
      </c>
      <c r="D491" s="51">
        <v>1820</v>
      </c>
      <c r="E491" s="52" t="s">
        <v>2252</v>
      </c>
      <c r="F491" s="52" t="s">
        <v>2253</v>
      </c>
      <c r="G491" s="52" t="s">
        <v>7571</v>
      </c>
      <c r="H491" s="52" t="s">
        <v>9175</v>
      </c>
      <c r="I491" s="52" t="s">
        <v>14713</v>
      </c>
      <c r="J491" s="51">
        <v>120576</v>
      </c>
      <c r="K491" s="51">
        <v>12617</v>
      </c>
      <c r="L491" s="52" t="s">
        <v>747</v>
      </c>
      <c r="M491" s="51">
        <v>61838</v>
      </c>
      <c r="N491" s="51">
        <v>0</v>
      </c>
      <c r="O491" s="52" t="s">
        <v>14894</v>
      </c>
    </row>
    <row r="492" spans="1:15" ht="14.4" x14ac:dyDescent="0.25">
      <c r="A492" s="51">
        <v>5868</v>
      </c>
      <c r="B492" s="52" t="s">
        <v>2254</v>
      </c>
      <c r="C492" s="52" t="s">
        <v>2255</v>
      </c>
      <c r="D492" s="51">
        <v>1831</v>
      </c>
      <c r="E492" s="52" t="s">
        <v>2256</v>
      </c>
      <c r="F492" s="52" t="s">
        <v>2257</v>
      </c>
      <c r="G492" s="52" t="s">
        <v>7571</v>
      </c>
      <c r="H492" s="52" t="s">
        <v>9176</v>
      </c>
      <c r="I492" s="52" t="s">
        <v>14715</v>
      </c>
      <c r="J492" s="51">
        <v>125567</v>
      </c>
      <c r="K492" s="51">
        <v>5876</v>
      </c>
      <c r="L492" s="52" t="s">
        <v>599</v>
      </c>
      <c r="M492" s="51">
        <v>960443</v>
      </c>
      <c r="N492" s="51">
        <v>0</v>
      </c>
      <c r="O492" s="52" t="s">
        <v>14895</v>
      </c>
    </row>
    <row r="493" spans="1:15" ht="14.4" x14ac:dyDescent="0.25">
      <c r="A493" s="51">
        <v>5876</v>
      </c>
      <c r="B493" s="52" t="s">
        <v>599</v>
      </c>
      <c r="C493" s="52" t="s">
        <v>2258</v>
      </c>
      <c r="D493" s="51">
        <v>1930</v>
      </c>
      <c r="E493" s="52" t="s">
        <v>34</v>
      </c>
      <c r="F493" s="52" t="s">
        <v>35</v>
      </c>
      <c r="G493" s="52" t="s">
        <v>7571</v>
      </c>
      <c r="H493" s="52" t="s">
        <v>8102</v>
      </c>
      <c r="I493" s="52" t="s">
        <v>14715</v>
      </c>
      <c r="J493" s="51">
        <v>125567</v>
      </c>
      <c r="K493" s="51">
        <v>5876</v>
      </c>
      <c r="L493" s="52" t="s">
        <v>599</v>
      </c>
      <c r="M493" s="51">
        <v>960501</v>
      </c>
      <c r="N493" s="51">
        <v>0</v>
      </c>
      <c r="O493" s="52" t="s">
        <v>14896</v>
      </c>
    </row>
    <row r="494" spans="1:15" ht="14.4" x14ac:dyDescent="0.25">
      <c r="A494" s="51">
        <v>5901</v>
      </c>
      <c r="B494" s="52" t="s">
        <v>599</v>
      </c>
      <c r="C494" s="52" t="s">
        <v>2259</v>
      </c>
      <c r="D494" s="51">
        <v>1932</v>
      </c>
      <c r="E494" s="52" t="s">
        <v>2260</v>
      </c>
      <c r="F494" s="52" t="s">
        <v>2261</v>
      </c>
      <c r="G494" s="52" t="s">
        <v>7571</v>
      </c>
      <c r="H494" s="52" t="s">
        <v>9177</v>
      </c>
      <c r="I494" s="52" t="s">
        <v>14715</v>
      </c>
      <c r="J494" s="51">
        <v>125567</v>
      </c>
      <c r="K494" s="51">
        <v>5876</v>
      </c>
      <c r="L494" s="52" t="s">
        <v>599</v>
      </c>
      <c r="M494" s="51">
        <v>960501</v>
      </c>
      <c r="N494" s="51">
        <v>0</v>
      </c>
      <c r="O494" s="52" t="s">
        <v>22065</v>
      </c>
    </row>
    <row r="495" spans="1:15" ht="14.4" x14ac:dyDescent="0.25">
      <c r="A495" s="51">
        <v>5918</v>
      </c>
      <c r="B495" s="52" t="s">
        <v>27</v>
      </c>
      <c r="C495" s="52" t="s">
        <v>2262</v>
      </c>
      <c r="D495" s="51">
        <v>1950</v>
      </c>
      <c r="E495" s="52" t="s">
        <v>2263</v>
      </c>
      <c r="F495" s="52" t="s">
        <v>2264</v>
      </c>
      <c r="G495" s="52" t="s">
        <v>7571</v>
      </c>
      <c r="H495" s="52" t="s">
        <v>9178</v>
      </c>
      <c r="I495" s="52" t="s">
        <v>14715</v>
      </c>
      <c r="J495" s="51">
        <v>123232</v>
      </c>
      <c r="K495" s="51">
        <v>48751</v>
      </c>
      <c r="L495" s="52" t="s">
        <v>27</v>
      </c>
      <c r="M495" s="51">
        <v>960518</v>
      </c>
      <c r="N495" s="51">
        <v>0</v>
      </c>
      <c r="O495" s="52" t="s">
        <v>14897</v>
      </c>
    </row>
    <row r="496" spans="1:15" ht="14.4" x14ac:dyDescent="0.25">
      <c r="A496" s="51">
        <v>5926</v>
      </c>
      <c r="B496" s="52" t="s">
        <v>2265</v>
      </c>
      <c r="C496" s="52" t="s">
        <v>2266</v>
      </c>
      <c r="D496" s="51">
        <v>1950</v>
      </c>
      <c r="E496" s="52" t="s">
        <v>2263</v>
      </c>
      <c r="F496" s="52" t="s">
        <v>2267</v>
      </c>
      <c r="G496" s="52" t="s">
        <v>7571</v>
      </c>
      <c r="H496" s="52" t="s">
        <v>22066</v>
      </c>
      <c r="I496" s="52" t="s">
        <v>14715</v>
      </c>
      <c r="J496" s="51">
        <v>120188</v>
      </c>
      <c r="K496" s="51">
        <v>6007</v>
      </c>
      <c r="L496" s="52" t="s">
        <v>629</v>
      </c>
      <c r="M496" s="51">
        <v>960518</v>
      </c>
      <c r="N496" s="51">
        <v>0</v>
      </c>
      <c r="O496" s="52" t="s">
        <v>22067</v>
      </c>
    </row>
    <row r="497" spans="1:15" ht="14.4" x14ac:dyDescent="0.25">
      <c r="A497" s="51">
        <v>5934</v>
      </c>
      <c r="B497" s="52" t="s">
        <v>608</v>
      </c>
      <c r="C497" s="52" t="s">
        <v>2268</v>
      </c>
      <c r="D497" s="51">
        <v>1933</v>
      </c>
      <c r="E497" s="52" t="s">
        <v>2269</v>
      </c>
      <c r="F497" s="52" t="s">
        <v>2270</v>
      </c>
      <c r="G497" s="52" t="s">
        <v>7571</v>
      </c>
      <c r="H497" s="52" t="s">
        <v>9179</v>
      </c>
      <c r="I497" s="52" t="s">
        <v>14713</v>
      </c>
      <c r="J497" s="51">
        <v>120576</v>
      </c>
      <c r="K497" s="51">
        <v>12617</v>
      </c>
      <c r="L497" s="52" t="s">
        <v>747</v>
      </c>
      <c r="M497" s="51">
        <v>54718</v>
      </c>
      <c r="N497" s="51">
        <v>0</v>
      </c>
      <c r="O497" s="52" t="s">
        <v>14898</v>
      </c>
    </row>
    <row r="498" spans="1:15" ht="14.4" x14ac:dyDescent="0.25">
      <c r="A498" s="51">
        <v>5942</v>
      </c>
      <c r="B498" s="52" t="s">
        <v>2042</v>
      </c>
      <c r="C498" s="52" t="s">
        <v>2271</v>
      </c>
      <c r="D498" s="51">
        <v>1970</v>
      </c>
      <c r="E498" s="52" t="s">
        <v>2272</v>
      </c>
      <c r="F498" s="52" t="s">
        <v>2273</v>
      </c>
      <c r="G498" s="52" t="s">
        <v>7571</v>
      </c>
      <c r="H498" s="52" t="s">
        <v>9180</v>
      </c>
      <c r="I498" s="52" t="s">
        <v>14713</v>
      </c>
      <c r="J498" s="51">
        <v>0</v>
      </c>
      <c r="L498" s="52" t="s">
        <v>7571</v>
      </c>
      <c r="M498" s="51">
        <v>962837</v>
      </c>
      <c r="N498" s="51">
        <v>0</v>
      </c>
      <c r="O498" s="52" t="s">
        <v>14899</v>
      </c>
    </row>
    <row r="499" spans="1:15" ht="14.4" x14ac:dyDescent="0.25">
      <c r="A499" s="51">
        <v>5959</v>
      </c>
      <c r="B499" s="52" t="s">
        <v>608</v>
      </c>
      <c r="C499" s="52" t="s">
        <v>2274</v>
      </c>
      <c r="D499" s="51">
        <v>1970</v>
      </c>
      <c r="E499" s="52" t="s">
        <v>2272</v>
      </c>
      <c r="F499" s="52" t="s">
        <v>2275</v>
      </c>
      <c r="G499" s="52" t="s">
        <v>7571</v>
      </c>
      <c r="H499" s="52" t="s">
        <v>13921</v>
      </c>
      <c r="I499" s="52" t="s">
        <v>14713</v>
      </c>
      <c r="J499" s="51">
        <v>122234</v>
      </c>
      <c r="K499" s="51">
        <v>6023</v>
      </c>
      <c r="L499" s="52" t="s">
        <v>651</v>
      </c>
      <c r="M499" s="51">
        <v>962829</v>
      </c>
      <c r="N499" s="51">
        <v>0</v>
      </c>
      <c r="O499" s="52" t="s">
        <v>14900</v>
      </c>
    </row>
    <row r="500" spans="1:15" ht="14.4" x14ac:dyDescent="0.25">
      <c r="A500" s="51">
        <v>5967</v>
      </c>
      <c r="B500" s="52" t="s">
        <v>27</v>
      </c>
      <c r="C500" s="52" t="s">
        <v>2276</v>
      </c>
      <c r="D500" s="51">
        <v>1970</v>
      </c>
      <c r="E500" s="52" t="s">
        <v>2272</v>
      </c>
      <c r="F500" s="52" t="s">
        <v>2277</v>
      </c>
      <c r="G500" s="52" t="s">
        <v>7571</v>
      </c>
      <c r="H500" s="52" t="s">
        <v>9181</v>
      </c>
      <c r="I500" s="52" t="s">
        <v>14715</v>
      </c>
      <c r="J500" s="51">
        <v>123232</v>
      </c>
      <c r="K500" s="51">
        <v>48751</v>
      </c>
      <c r="L500" s="52" t="s">
        <v>27</v>
      </c>
      <c r="M500" s="51">
        <v>960526</v>
      </c>
      <c r="N500" s="51">
        <v>0</v>
      </c>
      <c r="O500" s="52" t="s">
        <v>14901</v>
      </c>
    </row>
    <row r="501" spans="1:15" ht="14.4" x14ac:dyDescent="0.25">
      <c r="A501" s="51">
        <v>5975</v>
      </c>
      <c r="B501" s="52" t="s">
        <v>2278</v>
      </c>
      <c r="C501" s="52" t="s">
        <v>2279</v>
      </c>
      <c r="D501" s="51">
        <v>1970</v>
      </c>
      <c r="E501" s="52" t="s">
        <v>2272</v>
      </c>
      <c r="F501" s="52" t="s">
        <v>2280</v>
      </c>
      <c r="G501" s="52" t="s">
        <v>7571</v>
      </c>
      <c r="H501" s="52" t="s">
        <v>9182</v>
      </c>
      <c r="I501" s="52" t="s">
        <v>14715</v>
      </c>
      <c r="J501" s="51">
        <v>122986</v>
      </c>
      <c r="K501" s="51">
        <v>4821</v>
      </c>
      <c r="L501" s="52" t="s">
        <v>618</v>
      </c>
      <c r="M501" s="51">
        <v>960526</v>
      </c>
      <c r="N501" s="51">
        <v>0</v>
      </c>
      <c r="O501" s="52" t="s">
        <v>14902</v>
      </c>
    </row>
    <row r="502" spans="1:15" ht="14.4" x14ac:dyDescent="0.25">
      <c r="A502" s="51">
        <v>5983</v>
      </c>
      <c r="B502" s="52" t="s">
        <v>759</v>
      </c>
      <c r="C502" s="52" t="s">
        <v>2281</v>
      </c>
      <c r="D502" s="51">
        <v>3080</v>
      </c>
      <c r="E502" s="52" t="s">
        <v>246</v>
      </c>
      <c r="F502" s="52" t="s">
        <v>2282</v>
      </c>
      <c r="G502" s="52" t="s">
        <v>7571</v>
      </c>
      <c r="H502" s="52" t="s">
        <v>9183</v>
      </c>
      <c r="I502" s="52" t="s">
        <v>14713</v>
      </c>
      <c r="J502" s="51">
        <v>122234</v>
      </c>
      <c r="K502" s="51">
        <v>6023</v>
      </c>
      <c r="L502" s="52" t="s">
        <v>651</v>
      </c>
      <c r="M502" s="51">
        <v>970442</v>
      </c>
      <c r="N502" s="51">
        <v>0</v>
      </c>
      <c r="O502" s="52" t="s">
        <v>14903</v>
      </c>
    </row>
    <row r="503" spans="1:15" ht="14.4" x14ac:dyDescent="0.25">
      <c r="A503" s="51">
        <v>6007</v>
      </c>
      <c r="B503" s="52" t="s">
        <v>629</v>
      </c>
      <c r="C503" s="52" t="s">
        <v>2283</v>
      </c>
      <c r="D503" s="51">
        <v>3080</v>
      </c>
      <c r="E503" s="52" t="s">
        <v>246</v>
      </c>
      <c r="F503" s="52" t="s">
        <v>247</v>
      </c>
      <c r="G503" s="52" t="s">
        <v>7571</v>
      </c>
      <c r="H503" s="52" t="s">
        <v>8342</v>
      </c>
      <c r="I503" s="52" t="s">
        <v>14715</v>
      </c>
      <c r="J503" s="51">
        <v>120188</v>
      </c>
      <c r="K503" s="51">
        <v>6007</v>
      </c>
      <c r="L503" s="52" t="s">
        <v>629</v>
      </c>
      <c r="M503" s="51">
        <v>960534</v>
      </c>
      <c r="N503" s="51">
        <v>0</v>
      </c>
      <c r="O503" s="52" t="s">
        <v>14904</v>
      </c>
    </row>
    <row r="504" spans="1:15" ht="14.4" x14ac:dyDescent="0.25">
      <c r="A504" s="51">
        <v>6015</v>
      </c>
      <c r="B504" s="52" t="s">
        <v>2284</v>
      </c>
      <c r="C504" s="52" t="s">
        <v>2285</v>
      </c>
      <c r="D504" s="51">
        <v>3080</v>
      </c>
      <c r="E504" s="52" t="s">
        <v>2286</v>
      </c>
      <c r="F504" s="52" t="s">
        <v>2287</v>
      </c>
      <c r="G504" s="52" t="s">
        <v>7571</v>
      </c>
      <c r="H504" s="52" t="s">
        <v>9184</v>
      </c>
      <c r="I504" s="52" t="s">
        <v>14715</v>
      </c>
      <c r="J504" s="51">
        <v>120188</v>
      </c>
      <c r="K504" s="51">
        <v>6007</v>
      </c>
      <c r="L504" s="52" t="s">
        <v>629</v>
      </c>
      <c r="M504" s="51">
        <v>960534</v>
      </c>
      <c r="N504" s="51">
        <v>0</v>
      </c>
      <c r="O504" s="52" t="s">
        <v>14905</v>
      </c>
    </row>
    <row r="505" spans="1:15" ht="14.4" x14ac:dyDescent="0.25">
      <c r="A505" s="51">
        <v>6023</v>
      </c>
      <c r="B505" s="52" t="s">
        <v>651</v>
      </c>
      <c r="C505" s="52" t="s">
        <v>2288</v>
      </c>
      <c r="D505" s="51">
        <v>1560</v>
      </c>
      <c r="E505" s="52" t="s">
        <v>1</v>
      </c>
      <c r="F505" s="52" t="s">
        <v>2</v>
      </c>
      <c r="G505" s="52" t="s">
        <v>7571</v>
      </c>
      <c r="H505" s="52" t="s">
        <v>9185</v>
      </c>
      <c r="I505" s="52" t="s">
        <v>14713</v>
      </c>
      <c r="J505" s="51">
        <v>122234</v>
      </c>
      <c r="K505" s="51">
        <v>6023</v>
      </c>
      <c r="L505" s="52" t="s">
        <v>651</v>
      </c>
      <c r="M505" s="51">
        <v>970442</v>
      </c>
      <c r="N505" s="51">
        <v>0</v>
      </c>
      <c r="O505" s="52" t="s">
        <v>14906</v>
      </c>
    </row>
    <row r="506" spans="1:15" ht="14.4" x14ac:dyDescent="0.25">
      <c r="A506" s="51">
        <v>6031</v>
      </c>
      <c r="B506" s="52" t="s">
        <v>2289</v>
      </c>
      <c r="C506" s="52" t="s">
        <v>2290</v>
      </c>
      <c r="D506" s="51">
        <v>2000</v>
      </c>
      <c r="E506" s="52" t="s">
        <v>534</v>
      </c>
      <c r="F506" s="52" t="s">
        <v>2291</v>
      </c>
      <c r="G506" s="52" t="s">
        <v>7571</v>
      </c>
      <c r="H506" s="52" t="s">
        <v>9186</v>
      </c>
      <c r="I506" s="52" t="s">
        <v>14715</v>
      </c>
      <c r="J506" s="51">
        <v>119751</v>
      </c>
      <c r="K506" s="51">
        <v>6213</v>
      </c>
      <c r="L506" s="52" t="s">
        <v>836</v>
      </c>
      <c r="M506" s="51">
        <v>128728</v>
      </c>
      <c r="N506" s="51">
        <v>0</v>
      </c>
      <c r="O506" s="52" t="s">
        <v>14907</v>
      </c>
    </row>
    <row r="507" spans="1:15" ht="14.4" x14ac:dyDescent="0.25">
      <c r="A507" s="51">
        <v>6049</v>
      </c>
      <c r="B507" s="52" t="s">
        <v>2292</v>
      </c>
      <c r="C507" s="52" t="s">
        <v>2293</v>
      </c>
      <c r="D507" s="51">
        <v>2060</v>
      </c>
      <c r="E507" s="52" t="s">
        <v>534</v>
      </c>
      <c r="F507" s="52" t="s">
        <v>2294</v>
      </c>
      <c r="G507" s="52" t="s">
        <v>7571</v>
      </c>
      <c r="H507" s="52" t="s">
        <v>9187</v>
      </c>
      <c r="I507" s="52" t="s">
        <v>14713</v>
      </c>
      <c r="J507" s="51">
        <v>121848</v>
      </c>
      <c r="K507" s="51">
        <v>10331</v>
      </c>
      <c r="L507" s="52" t="s">
        <v>764</v>
      </c>
      <c r="M507" s="51">
        <v>56143</v>
      </c>
      <c r="N507" s="51">
        <v>0</v>
      </c>
      <c r="O507" s="52" t="s">
        <v>14908</v>
      </c>
    </row>
    <row r="508" spans="1:15" ht="14.4" x14ac:dyDescent="0.25">
      <c r="A508" s="51">
        <v>6056</v>
      </c>
      <c r="B508" s="52" t="s">
        <v>2295</v>
      </c>
      <c r="C508" s="52" t="s">
        <v>2296</v>
      </c>
      <c r="D508" s="51">
        <v>2000</v>
      </c>
      <c r="E508" s="52" t="s">
        <v>534</v>
      </c>
      <c r="F508" s="52" t="s">
        <v>2297</v>
      </c>
      <c r="G508" s="52" t="s">
        <v>7571</v>
      </c>
      <c r="H508" s="52" t="s">
        <v>9188</v>
      </c>
      <c r="I508" s="52" t="s">
        <v>14713</v>
      </c>
      <c r="J508" s="51">
        <v>121848</v>
      </c>
      <c r="K508" s="51">
        <v>10331</v>
      </c>
      <c r="L508" s="52" t="s">
        <v>764</v>
      </c>
      <c r="M508" s="51">
        <v>56143</v>
      </c>
      <c r="N508" s="51">
        <v>0</v>
      </c>
      <c r="O508" s="52" t="s">
        <v>14909</v>
      </c>
    </row>
    <row r="509" spans="1:15" ht="14.4" x14ac:dyDescent="0.25">
      <c r="A509" s="51">
        <v>6064</v>
      </c>
      <c r="B509" s="52" t="s">
        <v>9189</v>
      </c>
      <c r="C509" s="52" t="s">
        <v>14910</v>
      </c>
      <c r="D509" s="51">
        <v>2018</v>
      </c>
      <c r="E509" s="52" t="s">
        <v>534</v>
      </c>
      <c r="F509" s="52" t="s">
        <v>9190</v>
      </c>
      <c r="G509" s="52" t="s">
        <v>7571</v>
      </c>
      <c r="H509" s="52" t="s">
        <v>9191</v>
      </c>
      <c r="I509" s="52" t="s">
        <v>14713</v>
      </c>
      <c r="J509" s="51">
        <v>121848</v>
      </c>
      <c r="K509" s="51">
        <v>10331</v>
      </c>
      <c r="L509" s="52" t="s">
        <v>764</v>
      </c>
      <c r="M509" s="51">
        <v>56143</v>
      </c>
      <c r="N509" s="51">
        <v>0</v>
      </c>
      <c r="O509" s="52" t="s">
        <v>14911</v>
      </c>
    </row>
    <row r="510" spans="1:15" ht="14.4" x14ac:dyDescent="0.25">
      <c r="A510" s="51">
        <v>6072</v>
      </c>
      <c r="B510" s="52" t="s">
        <v>6362</v>
      </c>
      <c r="C510" s="52" t="s">
        <v>2299</v>
      </c>
      <c r="D510" s="51">
        <v>2018</v>
      </c>
      <c r="E510" s="52" t="s">
        <v>534</v>
      </c>
      <c r="F510" s="52" t="s">
        <v>2300</v>
      </c>
      <c r="G510" s="52" t="s">
        <v>7571</v>
      </c>
      <c r="H510" s="52" t="s">
        <v>8269</v>
      </c>
      <c r="I510" s="52" t="s">
        <v>14713</v>
      </c>
      <c r="J510" s="51">
        <v>0</v>
      </c>
      <c r="L510" s="52" t="s">
        <v>7571</v>
      </c>
      <c r="M510" s="51">
        <v>962951</v>
      </c>
      <c r="N510" s="51">
        <v>0</v>
      </c>
      <c r="O510" s="52" t="s">
        <v>14912</v>
      </c>
    </row>
    <row r="511" spans="1:15" ht="14.4" x14ac:dyDescent="0.25">
      <c r="A511" s="51">
        <v>6081</v>
      </c>
      <c r="B511" s="52" t="s">
        <v>2301</v>
      </c>
      <c r="C511" s="52" t="s">
        <v>2302</v>
      </c>
      <c r="D511" s="51">
        <v>2018</v>
      </c>
      <c r="E511" s="52" t="s">
        <v>534</v>
      </c>
      <c r="F511" s="52" t="s">
        <v>2303</v>
      </c>
      <c r="G511" s="52" t="s">
        <v>7571</v>
      </c>
      <c r="H511" s="52" t="s">
        <v>8053</v>
      </c>
      <c r="I511" s="52" t="s">
        <v>14713</v>
      </c>
      <c r="J511" s="51">
        <v>0</v>
      </c>
      <c r="L511" s="52" t="s">
        <v>7571</v>
      </c>
      <c r="M511" s="51">
        <v>111112</v>
      </c>
      <c r="N511" s="51">
        <v>0</v>
      </c>
      <c r="O511" s="52" t="s">
        <v>14913</v>
      </c>
    </row>
    <row r="512" spans="1:15" ht="14.4" x14ac:dyDescent="0.25">
      <c r="A512" s="51">
        <v>6098</v>
      </c>
      <c r="B512" s="52" t="s">
        <v>2304</v>
      </c>
      <c r="C512" s="52" t="s">
        <v>2305</v>
      </c>
      <c r="D512" s="51">
        <v>2060</v>
      </c>
      <c r="E512" s="52" t="s">
        <v>534</v>
      </c>
      <c r="F512" s="52" t="s">
        <v>2306</v>
      </c>
      <c r="G512" s="52" t="s">
        <v>7571</v>
      </c>
      <c r="H512" s="52" t="s">
        <v>9192</v>
      </c>
      <c r="I512" s="52" t="s">
        <v>14713</v>
      </c>
      <c r="J512" s="51">
        <v>138883</v>
      </c>
      <c r="K512" s="51">
        <v>6346</v>
      </c>
      <c r="L512" s="52" t="s">
        <v>2352</v>
      </c>
      <c r="M512" s="51">
        <v>962886</v>
      </c>
      <c r="N512" s="51">
        <v>0</v>
      </c>
      <c r="O512" s="52" t="s">
        <v>14914</v>
      </c>
    </row>
    <row r="513" spans="1:15" ht="14.4" x14ac:dyDescent="0.25">
      <c r="A513" s="51">
        <v>6106</v>
      </c>
      <c r="B513" s="52" t="s">
        <v>2307</v>
      </c>
      <c r="C513" s="52" t="s">
        <v>2308</v>
      </c>
      <c r="D513" s="51">
        <v>2060</v>
      </c>
      <c r="E513" s="52" t="s">
        <v>534</v>
      </c>
      <c r="F513" s="52" t="s">
        <v>2309</v>
      </c>
      <c r="G513" s="52" t="s">
        <v>7571</v>
      </c>
      <c r="H513" s="52" t="s">
        <v>9193</v>
      </c>
      <c r="I513" s="52" t="s">
        <v>14713</v>
      </c>
      <c r="J513" s="51">
        <v>122937</v>
      </c>
      <c r="K513" s="51">
        <v>6155</v>
      </c>
      <c r="L513" s="52" t="s">
        <v>607</v>
      </c>
      <c r="M513" s="51">
        <v>962878</v>
      </c>
      <c r="N513" s="51">
        <v>0</v>
      </c>
      <c r="O513" s="52" t="s">
        <v>14915</v>
      </c>
    </row>
    <row r="514" spans="1:15" ht="14.4" x14ac:dyDescent="0.25">
      <c r="A514" s="51">
        <v>6114</v>
      </c>
      <c r="B514" s="52" t="s">
        <v>2310</v>
      </c>
      <c r="C514" s="52" t="s">
        <v>2311</v>
      </c>
      <c r="D514" s="51">
        <v>2000</v>
      </c>
      <c r="E514" s="52" t="s">
        <v>534</v>
      </c>
      <c r="F514" s="52" t="s">
        <v>2312</v>
      </c>
      <c r="G514" s="52" t="s">
        <v>7571</v>
      </c>
      <c r="H514" s="52" t="s">
        <v>9194</v>
      </c>
      <c r="I514" s="52" t="s">
        <v>14713</v>
      </c>
      <c r="J514" s="51">
        <v>119784</v>
      </c>
      <c r="K514" s="51">
        <v>7658</v>
      </c>
      <c r="L514" s="52" t="s">
        <v>600</v>
      </c>
      <c r="M514" s="51">
        <v>962894</v>
      </c>
      <c r="N514" s="51">
        <v>0</v>
      </c>
      <c r="O514" s="52" t="s">
        <v>14916</v>
      </c>
    </row>
    <row r="515" spans="1:15" ht="14.4" x14ac:dyDescent="0.25">
      <c r="A515" s="51">
        <v>6122</v>
      </c>
      <c r="B515" s="52" t="s">
        <v>2313</v>
      </c>
      <c r="C515" s="52" t="s">
        <v>2314</v>
      </c>
      <c r="D515" s="51">
        <v>2018</v>
      </c>
      <c r="E515" s="52" t="s">
        <v>534</v>
      </c>
      <c r="F515" s="52" t="s">
        <v>2315</v>
      </c>
      <c r="G515" s="52" t="s">
        <v>7571</v>
      </c>
      <c r="H515" s="52" t="s">
        <v>9195</v>
      </c>
      <c r="I515" s="52" t="s">
        <v>14713</v>
      </c>
      <c r="J515" s="51">
        <v>119784</v>
      </c>
      <c r="K515" s="51">
        <v>7658</v>
      </c>
      <c r="L515" s="52" t="s">
        <v>600</v>
      </c>
      <c r="M515" s="51">
        <v>962894</v>
      </c>
      <c r="N515" s="51">
        <v>0</v>
      </c>
      <c r="O515" s="52" t="s">
        <v>14917</v>
      </c>
    </row>
    <row r="516" spans="1:15" ht="14.4" x14ac:dyDescent="0.25">
      <c r="A516" s="51">
        <v>6155</v>
      </c>
      <c r="B516" s="52" t="s">
        <v>607</v>
      </c>
      <c r="C516" s="52" t="s">
        <v>2316</v>
      </c>
      <c r="D516" s="51">
        <v>2000</v>
      </c>
      <c r="E516" s="52" t="s">
        <v>534</v>
      </c>
      <c r="F516" s="52" t="s">
        <v>15</v>
      </c>
      <c r="G516" s="52" t="s">
        <v>7571</v>
      </c>
      <c r="H516" s="52" t="s">
        <v>7736</v>
      </c>
      <c r="I516" s="52" t="s">
        <v>14713</v>
      </c>
      <c r="J516" s="51">
        <v>122937</v>
      </c>
      <c r="K516" s="51">
        <v>6155</v>
      </c>
      <c r="L516" s="52" t="s">
        <v>607</v>
      </c>
      <c r="M516" s="51">
        <v>131995</v>
      </c>
      <c r="N516" s="51">
        <v>0</v>
      </c>
      <c r="O516" s="52" t="s">
        <v>14918</v>
      </c>
    </row>
    <row r="517" spans="1:15" ht="14.4" x14ac:dyDescent="0.25">
      <c r="A517" s="51">
        <v>6163</v>
      </c>
      <c r="B517" s="52" t="s">
        <v>2317</v>
      </c>
      <c r="C517" s="52" t="s">
        <v>2318</v>
      </c>
      <c r="D517" s="51">
        <v>2060</v>
      </c>
      <c r="E517" s="52" t="s">
        <v>534</v>
      </c>
      <c r="F517" s="52" t="s">
        <v>2319</v>
      </c>
      <c r="G517" s="52" t="s">
        <v>7571</v>
      </c>
      <c r="H517" s="52" t="s">
        <v>9196</v>
      </c>
      <c r="I517" s="52" t="s">
        <v>14715</v>
      </c>
      <c r="J517" s="51">
        <v>119677</v>
      </c>
      <c r="K517" s="51">
        <v>6511</v>
      </c>
      <c r="L517" s="52" t="s">
        <v>833</v>
      </c>
      <c r="M517" s="51">
        <v>128728</v>
      </c>
      <c r="N517" s="51">
        <v>0</v>
      </c>
      <c r="O517" s="52" t="s">
        <v>14919</v>
      </c>
    </row>
    <row r="518" spans="1:15" ht="14.4" x14ac:dyDescent="0.25">
      <c r="A518" s="51">
        <v>6171</v>
      </c>
      <c r="B518" s="52" t="s">
        <v>2320</v>
      </c>
      <c r="C518" s="52" t="s">
        <v>2321</v>
      </c>
      <c r="D518" s="51">
        <v>2018</v>
      </c>
      <c r="E518" s="52" t="s">
        <v>534</v>
      </c>
      <c r="F518" s="52" t="s">
        <v>2322</v>
      </c>
      <c r="G518" s="52" t="s">
        <v>7571</v>
      </c>
      <c r="H518" s="52" t="s">
        <v>9197</v>
      </c>
      <c r="I518" s="52" t="s">
        <v>14715</v>
      </c>
      <c r="J518" s="51">
        <v>119751</v>
      </c>
      <c r="K518" s="51">
        <v>6213</v>
      </c>
      <c r="L518" s="52" t="s">
        <v>836</v>
      </c>
      <c r="M518" s="51">
        <v>128728</v>
      </c>
      <c r="N518" s="51">
        <v>0</v>
      </c>
      <c r="O518" s="52" t="s">
        <v>14920</v>
      </c>
    </row>
    <row r="519" spans="1:15" ht="14.4" x14ac:dyDescent="0.25">
      <c r="A519" s="51">
        <v>6189</v>
      </c>
      <c r="B519" s="52" t="s">
        <v>2323</v>
      </c>
      <c r="C519" s="52" t="s">
        <v>2324</v>
      </c>
      <c r="D519" s="51">
        <v>2018</v>
      </c>
      <c r="E519" s="52" t="s">
        <v>534</v>
      </c>
      <c r="F519" s="52" t="s">
        <v>2325</v>
      </c>
      <c r="G519" s="52" t="s">
        <v>7571</v>
      </c>
      <c r="H519" s="52" t="s">
        <v>9198</v>
      </c>
      <c r="I519" s="52" t="s">
        <v>14715</v>
      </c>
      <c r="J519" s="51">
        <v>119751</v>
      </c>
      <c r="K519" s="51">
        <v>6213</v>
      </c>
      <c r="L519" s="52" t="s">
        <v>836</v>
      </c>
      <c r="M519" s="51">
        <v>128728</v>
      </c>
      <c r="N519" s="51">
        <v>0</v>
      </c>
      <c r="O519" s="52" t="s">
        <v>14921</v>
      </c>
    </row>
    <row r="520" spans="1:15" ht="14.4" x14ac:dyDescent="0.25">
      <c r="A520" s="51">
        <v>6197</v>
      </c>
      <c r="B520" s="52" t="s">
        <v>2326</v>
      </c>
      <c r="C520" s="52" t="s">
        <v>2327</v>
      </c>
      <c r="D520" s="51">
        <v>2000</v>
      </c>
      <c r="E520" s="52" t="s">
        <v>534</v>
      </c>
      <c r="F520" s="52" t="s">
        <v>2328</v>
      </c>
      <c r="G520" s="52" t="s">
        <v>7571</v>
      </c>
      <c r="H520" s="52" t="s">
        <v>9199</v>
      </c>
      <c r="I520" s="52" t="s">
        <v>14715</v>
      </c>
      <c r="J520" s="51">
        <v>119751</v>
      </c>
      <c r="K520" s="51">
        <v>6213</v>
      </c>
      <c r="L520" s="52" t="s">
        <v>836</v>
      </c>
      <c r="M520" s="51">
        <v>128728</v>
      </c>
      <c r="N520" s="51">
        <v>0</v>
      </c>
      <c r="O520" s="52" t="s">
        <v>14922</v>
      </c>
    </row>
    <row r="521" spans="1:15" ht="14.4" x14ac:dyDescent="0.25">
      <c r="A521" s="51">
        <v>6205</v>
      </c>
      <c r="B521" s="52" t="s">
        <v>2329</v>
      </c>
      <c r="C521" s="52" t="s">
        <v>2330</v>
      </c>
      <c r="D521" s="51">
        <v>2060</v>
      </c>
      <c r="E521" s="52" t="s">
        <v>534</v>
      </c>
      <c r="F521" s="52" t="s">
        <v>2331</v>
      </c>
      <c r="G521" s="52" t="s">
        <v>7571</v>
      </c>
      <c r="H521" s="52" t="s">
        <v>9200</v>
      </c>
      <c r="I521" s="52" t="s">
        <v>14715</v>
      </c>
      <c r="J521" s="51">
        <v>119735</v>
      </c>
      <c r="K521" s="51">
        <v>61754</v>
      </c>
      <c r="L521" s="52" t="s">
        <v>835</v>
      </c>
      <c r="M521" s="51">
        <v>128728</v>
      </c>
      <c r="N521" s="51">
        <v>0</v>
      </c>
      <c r="O521" s="52" t="s">
        <v>14923</v>
      </c>
    </row>
    <row r="522" spans="1:15" ht="14.4" x14ac:dyDescent="0.25">
      <c r="A522" s="51">
        <v>6213</v>
      </c>
      <c r="B522" s="52" t="s">
        <v>836</v>
      </c>
      <c r="C522" s="52" t="s">
        <v>2332</v>
      </c>
      <c r="D522" s="51">
        <v>2000</v>
      </c>
      <c r="E522" s="52" t="s">
        <v>534</v>
      </c>
      <c r="F522" s="52" t="s">
        <v>203</v>
      </c>
      <c r="G522" s="52" t="s">
        <v>7571</v>
      </c>
      <c r="H522" s="52" t="s">
        <v>9201</v>
      </c>
      <c r="I522" s="52" t="s">
        <v>14715</v>
      </c>
      <c r="J522" s="51">
        <v>119751</v>
      </c>
      <c r="K522" s="51">
        <v>6213</v>
      </c>
      <c r="L522" s="52" t="s">
        <v>836</v>
      </c>
      <c r="M522" s="51">
        <v>128728</v>
      </c>
      <c r="N522" s="51">
        <v>0</v>
      </c>
      <c r="O522" s="52" t="s">
        <v>14924</v>
      </c>
    </row>
    <row r="523" spans="1:15" ht="14.4" x14ac:dyDescent="0.25">
      <c r="A523" s="51">
        <v>6247</v>
      </c>
      <c r="B523" s="52" t="s">
        <v>2333</v>
      </c>
      <c r="C523" s="52" t="s">
        <v>2334</v>
      </c>
      <c r="D523" s="51">
        <v>2050</v>
      </c>
      <c r="E523" s="52" t="s">
        <v>534</v>
      </c>
      <c r="F523" s="52" t="s">
        <v>2335</v>
      </c>
      <c r="G523" s="52" t="s">
        <v>7571</v>
      </c>
      <c r="H523" s="52" t="s">
        <v>9202</v>
      </c>
      <c r="I523" s="52" t="s">
        <v>14715</v>
      </c>
      <c r="J523" s="51">
        <v>119751</v>
      </c>
      <c r="K523" s="51">
        <v>6213</v>
      </c>
      <c r="L523" s="52" t="s">
        <v>836</v>
      </c>
      <c r="M523" s="51">
        <v>128728</v>
      </c>
      <c r="N523" s="51">
        <v>0</v>
      </c>
      <c r="O523" s="52" t="s">
        <v>14925</v>
      </c>
    </row>
    <row r="524" spans="1:15" ht="14.4" x14ac:dyDescent="0.25">
      <c r="A524" s="51">
        <v>6254</v>
      </c>
      <c r="B524" s="52" t="s">
        <v>2336</v>
      </c>
      <c r="C524" s="52" t="s">
        <v>2337</v>
      </c>
      <c r="D524" s="51">
        <v>2018</v>
      </c>
      <c r="E524" s="52" t="s">
        <v>534</v>
      </c>
      <c r="F524" s="52" t="s">
        <v>2338</v>
      </c>
      <c r="G524" s="52" t="s">
        <v>7571</v>
      </c>
      <c r="H524" s="52" t="s">
        <v>9203</v>
      </c>
      <c r="I524" s="52" t="s">
        <v>14715</v>
      </c>
      <c r="J524" s="51">
        <v>119751</v>
      </c>
      <c r="K524" s="51">
        <v>6213</v>
      </c>
      <c r="L524" s="52" t="s">
        <v>836</v>
      </c>
      <c r="M524" s="51">
        <v>128728</v>
      </c>
      <c r="N524" s="51">
        <v>0</v>
      </c>
      <c r="O524" s="52" t="s">
        <v>14926</v>
      </c>
    </row>
    <row r="525" spans="1:15" ht="14.4" x14ac:dyDescent="0.25">
      <c r="A525" s="51">
        <v>6262</v>
      </c>
      <c r="B525" s="52" t="s">
        <v>834</v>
      </c>
      <c r="C525" s="52" t="s">
        <v>2339</v>
      </c>
      <c r="D525" s="51">
        <v>2018</v>
      </c>
      <c r="E525" s="52" t="s">
        <v>534</v>
      </c>
      <c r="F525" s="52" t="s">
        <v>199</v>
      </c>
      <c r="G525" s="52" t="s">
        <v>7571</v>
      </c>
      <c r="H525" s="52" t="s">
        <v>9204</v>
      </c>
      <c r="I525" s="52" t="s">
        <v>14715</v>
      </c>
      <c r="J525" s="51">
        <v>119701</v>
      </c>
      <c r="K525" s="51">
        <v>133603</v>
      </c>
      <c r="L525" s="52" t="s">
        <v>7516</v>
      </c>
      <c r="M525" s="51">
        <v>128728</v>
      </c>
      <c r="N525" s="51">
        <v>0</v>
      </c>
      <c r="O525" s="52" t="s">
        <v>14927</v>
      </c>
    </row>
    <row r="526" spans="1:15" ht="14.4" x14ac:dyDescent="0.25">
      <c r="A526" s="51">
        <v>6271</v>
      </c>
      <c r="B526" s="52" t="s">
        <v>2340</v>
      </c>
      <c r="C526" s="52" t="s">
        <v>2341</v>
      </c>
      <c r="D526" s="51">
        <v>2018</v>
      </c>
      <c r="E526" s="52" t="s">
        <v>534</v>
      </c>
      <c r="F526" s="52" t="s">
        <v>2342</v>
      </c>
      <c r="G526" s="52" t="s">
        <v>7571</v>
      </c>
      <c r="H526" s="52" t="s">
        <v>9205</v>
      </c>
      <c r="I526" s="52" t="s">
        <v>14715</v>
      </c>
      <c r="J526" s="51">
        <v>119751</v>
      </c>
      <c r="K526" s="51">
        <v>6213</v>
      </c>
      <c r="L526" s="52" t="s">
        <v>836</v>
      </c>
      <c r="M526" s="51">
        <v>128728</v>
      </c>
      <c r="N526" s="51">
        <v>0</v>
      </c>
      <c r="O526" s="52" t="s">
        <v>14928</v>
      </c>
    </row>
    <row r="527" spans="1:15" ht="14.4" x14ac:dyDescent="0.25">
      <c r="A527" s="51">
        <v>6312</v>
      </c>
      <c r="B527" s="52" t="s">
        <v>2343</v>
      </c>
      <c r="C527" s="52" t="s">
        <v>2344</v>
      </c>
      <c r="D527" s="51">
        <v>2140</v>
      </c>
      <c r="E527" s="52" t="s">
        <v>1037</v>
      </c>
      <c r="F527" s="52" t="s">
        <v>2345</v>
      </c>
      <c r="G527" s="52" t="s">
        <v>7571</v>
      </c>
      <c r="H527" s="52" t="s">
        <v>9206</v>
      </c>
      <c r="I527" s="52" t="s">
        <v>14713</v>
      </c>
      <c r="J527" s="51">
        <v>138883</v>
      </c>
      <c r="K527" s="51">
        <v>6346</v>
      </c>
      <c r="L527" s="52" t="s">
        <v>2352</v>
      </c>
      <c r="M527" s="51">
        <v>962936</v>
      </c>
      <c r="N527" s="51">
        <v>0</v>
      </c>
      <c r="O527" s="52" t="s">
        <v>14929</v>
      </c>
    </row>
    <row r="528" spans="1:15" ht="14.4" x14ac:dyDescent="0.25">
      <c r="A528" s="51">
        <v>6321</v>
      </c>
      <c r="B528" s="52" t="s">
        <v>2346</v>
      </c>
      <c r="C528" s="52" t="s">
        <v>2347</v>
      </c>
      <c r="D528" s="51">
        <v>2060</v>
      </c>
      <c r="E528" s="52" t="s">
        <v>534</v>
      </c>
      <c r="F528" s="52" t="s">
        <v>2348</v>
      </c>
      <c r="G528" s="52" t="s">
        <v>7571</v>
      </c>
      <c r="H528" s="52" t="s">
        <v>13922</v>
      </c>
      <c r="I528" s="52" t="s">
        <v>14713</v>
      </c>
      <c r="J528" s="51">
        <v>138883</v>
      </c>
      <c r="K528" s="51">
        <v>6346</v>
      </c>
      <c r="L528" s="52" t="s">
        <v>2352</v>
      </c>
      <c r="M528" s="51">
        <v>962936</v>
      </c>
      <c r="N528" s="51">
        <v>0</v>
      </c>
      <c r="O528" s="52" t="s">
        <v>14930</v>
      </c>
    </row>
    <row r="529" spans="1:15" ht="14.4" x14ac:dyDescent="0.25">
      <c r="A529" s="51">
        <v>6338</v>
      </c>
      <c r="B529" s="52" t="s">
        <v>2349</v>
      </c>
      <c r="C529" s="52" t="s">
        <v>2350</v>
      </c>
      <c r="D529" s="51">
        <v>2000</v>
      </c>
      <c r="E529" s="52" t="s">
        <v>534</v>
      </c>
      <c r="F529" s="52" t="s">
        <v>2351</v>
      </c>
      <c r="G529" s="52" t="s">
        <v>7571</v>
      </c>
      <c r="H529" s="52" t="s">
        <v>9207</v>
      </c>
      <c r="I529" s="52" t="s">
        <v>14713</v>
      </c>
      <c r="J529" s="51">
        <v>138891</v>
      </c>
      <c r="K529" s="51">
        <v>6676</v>
      </c>
      <c r="L529" s="52" t="s">
        <v>2411</v>
      </c>
      <c r="M529" s="51">
        <v>962936</v>
      </c>
      <c r="N529" s="51">
        <v>0</v>
      </c>
      <c r="O529" s="52" t="s">
        <v>14931</v>
      </c>
    </row>
    <row r="530" spans="1:15" ht="14.4" x14ac:dyDescent="0.25">
      <c r="A530" s="51">
        <v>6346</v>
      </c>
      <c r="B530" s="52" t="s">
        <v>2352</v>
      </c>
      <c r="C530" s="52" t="s">
        <v>2353</v>
      </c>
      <c r="D530" s="51">
        <v>2060</v>
      </c>
      <c r="E530" s="52" t="s">
        <v>534</v>
      </c>
      <c r="F530" s="52" t="s">
        <v>2354</v>
      </c>
      <c r="G530" s="52" t="s">
        <v>7571</v>
      </c>
      <c r="H530" s="52" t="s">
        <v>9208</v>
      </c>
      <c r="I530" s="52" t="s">
        <v>14713</v>
      </c>
      <c r="J530" s="51">
        <v>138883</v>
      </c>
      <c r="K530" s="51">
        <v>6346</v>
      </c>
      <c r="L530" s="52" t="s">
        <v>2352</v>
      </c>
      <c r="M530" s="51">
        <v>962936</v>
      </c>
      <c r="N530" s="51">
        <v>0</v>
      </c>
      <c r="O530" s="52" t="s">
        <v>14932</v>
      </c>
    </row>
    <row r="531" spans="1:15" ht="14.4" x14ac:dyDescent="0.25">
      <c r="A531" s="51">
        <v>6353</v>
      </c>
      <c r="B531" s="52" t="s">
        <v>2355</v>
      </c>
      <c r="C531" s="52" t="s">
        <v>2356</v>
      </c>
      <c r="D531" s="51">
        <v>2060</v>
      </c>
      <c r="E531" s="52" t="s">
        <v>534</v>
      </c>
      <c r="F531" s="52" t="s">
        <v>2357</v>
      </c>
      <c r="G531" s="52" t="s">
        <v>7571</v>
      </c>
      <c r="H531" s="52" t="s">
        <v>9209</v>
      </c>
      <c r="I531" s="52" t="s">
        <v>14713</v>
      </c>
      <c r="J531" s="51">
        <v>138883</v>
      </c>
      <c r="K531" s="51">
        <v>6346</v>
      </c>
      <c r="L531" s="52" t="s">
        <v>2352</v>
      </c>
      <c r="M531" s="51">
        <v>962936</v>
      </c>
      <c r="N531" s="51">
        <v>0</v>
      </c>
      <c r="O531" s="52" t="s">
        <v>14933</v>
      </c>
    </row>
    <row r="532" spans="1:15" ht="14.4" x14ac:dyDescent="0.25">
      <c r="A532" s="51">
        <v>6361</v>
      </c>
      <c r="B532" s="52" t="s">
        <v>608</v>
      </c>
      <c r="C532" s="52" t="s">
        <v>2358</v>
      </c>
      <c r="D532" s="51">
        <v>2018</v>
      </c>
      <c r="E532" s="52" t="s">
        <v>534</v>
      </c>
      <c r="F532" s="52" t="s">
        <v>2359</v>
      </c>
      <c r="G532" s="52" t="s">
        <v>7571</v>
      </c>
      <c r="H532" s="52" t="s">
        <v>9210</v>
      </c>
      <c r="I532" s="52" t="s">
        <v>14713</v>
      </c>
      <c r="J532" s="51">
        <v>120394</v>
      </c>
      <c r="K532" s="51">
        <v>6486</v>
      </c>
      <c r="L532" s="52" t="s">
        <v>681</v>
      </c>
      <c r="M532" s="51">
        <v>962936</v>
      </c>
      <c r="N532" s="51">
        <v>0</v>
      </c>
      <c r="O532" s="52" t="s">
        <v>14934</v>
      </c>
    </row>
    <row r="533" spans="1:15" ht="14.4" x14ac:dyDescent="0.25">
      <c r="A533" s="51">
        <v>6379</v>
      </c>
      <c r="B533" s="52" t="s">
        <v>2360</v>
      </c>
      <c r="C533" s="52" t="s">
        <v>2361</v>
      </c>
      <c r="D533" s="51">
        <v>2018</v>
      </c>
      <c r="E533" s="52" t="s">
        <v>534</v>
      </c>
      <c r="F533" s="52" t="s">
        <v>2362</v>
      </c>
      <c r="G533" s="52" t="s">
        <v>7571</v>
      </c>
      <c r="H533" s="52" t="s">
        <v>9211</v>
      </c>
      <c r="I533" s="52" t="s">
        <v>14713</v>
      </c>
      <c r="J533" s="51">
        <v>138891</v>
      </c>
      <c r="K533" s="51">
        <v>6676</v>
      </c>
      <c r="L533" s="52" t="s">
        <v>2411</v>
      </c>
      <c r="M533" s="51">
        <v>962936</v>
      </c>
      <c r="N533" s="51">
        <v>0</v>
      </c>
      <c r="O533" s="52" t="s">
        <v>14935</v>
      </c>
    </row>
    <row r="534" spans="1:15" ht="14.4" x14ac:dyDescent="0.25">
      <c r="A534" s="51">
        <v>6387</v>
      </c>
      <c r="B534" s="52" t="s">
        <v>603</v>
      </c>
      <c r="C534" s="52" t="s">
        <v>2363</v>
      </c>
      <c r="D534" s="51">
        <v>2000</v>
      </c>
      <c r="E534" s="52" t="s">
        <v>534</v>
      </c>
      <c r="F534" s="52" t="s">
        <v>413</v>
      </c>
      <c r="G534" s="52" t="s">
        <v>7571</v>
      </c>
      <c r="H534" s="52" t="s">
        <v>14936</v>
      </c>
      <c r="I534" s="52" t="s">
        <v>14713</v>
      </c>
      <c r="J534" s="51">
        <v>139063</v>
      </c>
      <c r="K534" s="51">
        <v>10421</v>
      </c>
      <c r="L534" s="52" t="s">
        <v>3082</v>
      </c>
      <c r="M534" s="51">
        <v>962977</v>
      </c>
      <c r="N534" s="51">
        <v>0</v>
      </c>
      <c r="O534" s="52" t="s">
        <v>14937</v>
      </c>
    </row>
    <row r="535" spans="1:15" ht="14.4" x14ac:dyDescent="0.25">
      <c r="A535" s="51">
        <v>6403</v>
      </c>
      <c r="B535" s="52" t="s">
        <v>608</v>
      </c>
      <c r="C535" s="52" t="s">
        <v>2364</v>
      </c>
      <c r="D535" s="51">
        <v>2018</v>
      </c>
      <c r="E535" s="52" t="s">
        <v>534</v>
      </c>
      <c r="F535" s="52" t="s">
        <v>2365</v>
      </c>
      <c r="G535" s="52" t="s">
        <v>7571</v>
      </c>
      <c r="H535" s="52" t="s">
        <v>9212</v>
      </c>
      <c r="I535" s="52" t="s">
        <v>14713</v>
      </c>
      <c r="J535" s="51">
        <v>120394</v>
      </c>
      <c r="K535" s="51">
        <v>6486</v>
      </c>
      <c r="L535" s="52" t="s">
        <v>681</v>
      </c>
      <c r="M535" s="51">
        <v>962936</v>
      </c>
      <c r="N535" s="51">
        <v>0</v>
      </c>
      <c r="O535" s="52" t="s">
        <v>14938</v>
      </c>
    </row>
    <row r="536" spans="1:15" ht="14.4" x14ac:dyDescent="0.25">
      <c r="A536" s="51">
        <v>6411</v>
      </c>
      <c r="B536" s="52" t="s">
        <v>2366</v>
      </c>
      <c r="C536" s="52" t="s">
        <v>2367</v>
      </c>
      <c r="D536" s="51">
        <v>2018</v>
      </c>
      <c r="E536" s="52" t="s">
        <v>534</v>
      </c>
      <c r="F536" s="52" t="s">
        <v>2368</v>
      </c>
      <c r="G536" s="52" t="s">
        <v>7571</v>
      </c>
      <c r="H536" s="52" t="s">
        <v>8054</v>
      </c>
      <c r="I536" s="52" t="s">
        <v>14713</v>
      </c>
      <c r="J536" s="51">
        <v>0</v>
      </c>
      <c r="L536" s="52" t="s">
        <v>7571</v>
      </c>
      <c r="M536" s="51">
        <v>962944</v>
      </c>
      <c r="N536" s="51">
        <v>0</v>
      </c>
      <c r="O536" s="52" t="s">
        <v>14939</v>
      </c>
    </row>
    <row r="537" spans="1:15" ht="14.4" x14ac:dyDescent="0.25">
      <c r="A537" s="51">
        <v>6429</v>
      </c>
      <c r="B537" s="52" t="s">
        <v>2369</v>
      </c>
      <c r="C537" s="52" t="s">
        <v>2370</v>
      </c>
      <c r="D537" s="51">
        <v>2018</v>
      </c>
      <c r="E537" s="52" t="s">
        <v>534</v>
      </c>
      <c r="F537" s="52" t="s">
        <v>2371</v>
      </c>
      <c r="G537" s="52" t="s">
        <v>7571</v>
      </c>
      <c r="H537" s="52" t="s">
        <v>13923</v>
      </c>
      <c r="I537" s="52" t="s">
        <v>14713</v>
      </c>
      <c r="J537" s="51">
        <v>0</v>
      </c>
      <c r="L537" s="52" t="s">
        <v>7571</v>
      </c>
      <c r="M537" s="51">
        <v>963009</v>
      </c>
      <c r="N537" s="51">
        <v>0</v>
      </c>
      <c r="O537" s="52" t="s">
        <v>14940</v>
      </c>
    </row>
    <row r="538" spans="1:15" ht="14.4" x14ac:dyDescent="0.25">
      <c r="A538" s="51">
        <v>6437</v>
      </c>
      <c r="B538" s="52" t="s">
        <v>2372</v>
      </c>
      <c r="C538" s="52" t="s">
        <v>2373</v>
      </c>
      <c r="D538" s="51">
        <v>2030</v>
      </c>
      <c r="E538" s="52" t="s">
        <v>534</v>
      </c>
      <c r="F538" s="52" t="s">
        <v>2374</v>
      </c>
      <c r="G538" s="52" t="s">
        <v>7571</v>
      </c>
      <c r="H538" s="52" t="s">
        <v>9213</v>
      </c>
      <c r="I538" s="52" t="s">
        <v>14715</v>
      </c>
      <c r="J538" s="51">
        <v>119735</v>
      </c>
      <c r="K538" s="51">
        <v>61754</v>
      </c>
      <c r="L538" s="52" t="s">
        <v>835</v>
      </c>
      <c r="M538" s="51">
        <v>128728</v>
      </c>
      <c r="N538" s="51">
        <v>0</v>
      </c>
      <c r="O538" s="52" t="s">
        <v>14941</v>
      </c>
    </row>
    <row r="539" spans="1:15" ht="14.4" x14ac:dyDescent="0.25">
      <c r="A539" s="51">
        <v>6445</v>
      </c>
      <c r="B539" s="52" t="s">
        <v>9214</v>
      </c>
      <c r="C539" s="52" t="s">
        <v>2375</v>
      </c>
      <c r="D539" s="51">
        <v>2060</v>
      </c>
      <c r="E539" s="52" t="s">
        <v>534</v>
      </c>
      <c r="F539" s="52" t="s">
        <v>2376</v>
      </c>
      <c r="G539" s="52" t="s">
        <v>7571</v>
      </c>
      <c r="H539" s="52" t="s">
        <v>9215</v>
      </c>
      <c r="I539" s="52" t="s">
        <v>14715</v>
      </c>
      <c r="J539" s="51">
        <v>119735</v>
      </c>
      <c r="K539" s="51">
        <v>61754</v>
      </c>
      <c r="L539" s="52" t="s">
        <v>835</v>
      </c>
      <c r="M539" s="51">
        <v>128728</v>
      </c>
      <c r="N539" s="51">
        <v>0</v>
      </c>
      <c r="O539" s="52" t="s">
        <v>14942</v>
      </c>
    </row>
    <row r="540" spans="1:15" ht="14.4" x14ac:dyDescent="0.25">
      <c r="A540" s="51">
        <v>6478</v>
      </c>
      <c r="B540" s="52" t="s">
        <v>2377</v>
      </c>
      <c r="C540" s="52" t="s">
        <v>2378</v>
      </c>
      <c r="D540" s="51">
        <v>2000</v>
      </c>
      <c r="E540" s="52" t="s">
        <v>534</v>
      </c>
      <c r="F540" s="52" t="s">
        <v>2379</v>
      </c>
      <c r="G540" s="52" t="s">
        <v>7571</v>
      </c>
      <c r="H540" s="52" t="s">
        <v>9216</v>
      </c>
      <c r="I540" s="52" t="s">
        <v>14713</v>
      </c>
      <c r="J540" s="51">
        <v>120394</v>
      </c>
      <c r="K540" s="51">
        <v>6486</v>
      </c>
      <c r="L540" s="52" t="s">
        <v>681</v>
      </c>
      <c r="M540" s="51">
        <v>962936</v>
      </c>
      <c r="N540" s="51">
        <v>0</v>
      </c>
      <c r="O540" s="52" t="s">
        <v>14943</v>
      </c>
    </row>
    <row r="541" spans="1:15" ht="14.4" x14ac:dyDescent="0.25">
      <c r="A541" s="51">
        <v>6486</v>
      </c>
      <c r="B541" s="52" t="s">
        <v>681</v>
      </c>
      <c r="C541" s="52" t="s">
        <v>2380</v>
      </c>
      <c r="D541" s="51">
        <v>2000</v>
      </c>
      <c r="E541" s="52" t="s">
        <v>534</v>
      </c>
      <c r="F541" s="52" t="s">
        <v>272</v>
      </c>
      <c r="G541" s="52" t="s">
        <v>7571</v>
      </c>
      <c r="H541" s="52" t="s">
        <v>9217</v>
      </c>
      <c r="I541" s="52" t="s">
        <v>14713</v>
      </c>
      <c r="J541" s="51">
        <v>120394</v>
      </c>
      <c r="K541" s="51">
        <v>6486</v>
      </c>
      <c r="L541" s="52" t="s">
        <v>681</v>
      </c>
      <c r="M541" s="51">
        <v>962936</v>
      </c>
      <c r="N541" s="51">
        <v>0</v>
      </c>
      <c r="O541" s="52" t="s">
        <v>14944</v>
      </c>
    </row>
    <row r="542" spans="1:15" ht="14.4" x14ac:dyDescent="0.25">
      <c r="A542" s="51">
        <v>6494</v>
      </c>
      <c r="B542" s="52" t="s">
        <v>2381</v>
      </c>
      <c r="C542" s="52" t="s">
        <v>2382</v>
      </c>
      <c r="D542" s="51">
        <v>2060</v>
      </c>
      <c r="E542" s="52" t="s">
        <v>534</v>
      </c>
      <c r="F542" s="52" t="s">
        <v>2383</v>
      </c>
      <c r="G542" s="52" t="s">
        <v>7571</v>
      </c>
      <c r="H542" s="52" t="s">
        <v>9218</v>
      </c>
      <c r="I542" s="52" t="s">
        <v>14713</v>
      </c>
      <c r="J542" s="51">
        <v>138883</v>
      </c>
      <c r="K542" s="51">
        <v>6346</v>
      </c>
      <c r="L542" s="52" t="s">
        <v>2352</v>
      </c>
      <c r="M542" s="51">
        <v>962936</v>
      </c>
      <c r="N542" s="51">
        <v>0</v>
      </c>
      <c r="O542" s="52" t="s">
        <v>14945</v>
      </c>
    </row>
    <row r="543" spans="1:15" ht="14.4" x14ac:dyDescent="0.25">
      <c r="A543" s="51">
        <v>6502</v>
      </c>
      <c r="B543" s="52" t="s">
        <v>2384</v>
      </c>
      <c r="C543" s="52" t="s">
        <v>2385</v>
      </c>
      <c r="D543" s="51">
        <v>2020</v>
      </c>
      <c r="E543" s="52" t="s">
        <v>534</v>
      </c>
      <c r="F543" s="52" t="s">
        <v>2386</v>
      </c>
      <c r="G543" s="52" t="s">
        <v>7571</v>
      </c>
      <c r="H543" s="52" t="s">
        <v>9219</v>
      </c>
      <c r="I543" s="52" t="s">
        <v>14715</v>
      </c>
      <c r="J543" s="51">
        <v>119768</v>
      </c>
      <c r="K543" s="51">
        <v>6643</v>
      </c>
      <c r="L543" s="52" t="s">
        <v>837</v>
      </c>
      <c r="M543" s="51">
        <v>128728</v>
      </c>
      <c r="N543" s="51">
        <v>0</v>
      </c>
      <c r="O543" s="52" t="s">
        <v>14946</v>
      </c>
    </row>
    <row r="544" spans="1:15" ht="14.4" x14ac:dyDescent="0.25">
      <c r="A544" s="51">
        <v>6511</v>
      </c>
      <c r="B544" s="52" t="s">
        <v>833</v>
      </c>
      <c r="C544" s="52" t="s">
        <v>2387</v>
      </c>
      <c r="D544" s="51">
        <v>2060</v>
      </c>
      <c r="E544" s="52" t="s">
        <v>534</v>
      </c>
      <c r="F544" s="52" t="s">
        <v>672</v>
      </c>
      <c r="G544" s="52" t="s">
        <v>7571</v>
      </c>
      <c r="H544" s="52" t="s">
        <v>9220</v>
      </c>
      <c r="I544" s="52" t="s">
        <v>14715</v>
      </c>
      <c r="J544" s="51">
        <v>119677</v>
      </c>
      <c r="K544" s="51">
        <v>6511</v>
      </c>
      <c r="L544" s="52" t="s">
        <v>833</v>
      </c>
      <c r="M544" s="51">
        <v>128728</v>
      </c>
      <c r="N544" s="51">
        <v>0</v>
      </c>
      <c r="O544" s="52" t="s">
        <v>14947</v>
      </c>
    </row>
    <row r="545" spans="1:15" ht="14.4" x14ac:dyDescent="0.25">
      <c r="A545" s="51">
        <v>6536</v>
      </c>
      <c r="B545" s="52" t="s">
        <v>2388</v>
      </c>
      <c r="C545" s="52" t="s">
        <v>2389</v>
      </c>
      <c r="D545" s="51">
        <v>2020</v>
      </c>
      <c r="E545" s="52" t="s">
        <v>534</v>
      </c>
      <c r="F545" s="52" t="s">
        <v>2390</v>
      </c>
      <c r="G545" s="52" t="s">
        <v>7571</v>
      </c>
      <c r="H545" s="52" t="s">
        <v>9221</v>
      </c>
      <c r="I545" s="52" t="s">
        <v>14715</v>
      </c>
      <c r="J545" s="51">
        <v>119768</v>
      </c>
      <c r="K545" s="51">
        <v>6643</v>
      </c>
      <c r="L545" s="52" t="s">
        <v>837</v>
      </c>
      <c r="M545" s="51">
        <v>128728</v>
      </c>
      <c r="N545" s="51">
        <v>0</v>
      </c>
      <c r="O545" s="52" t="s">
        <v>14948</v>
      </c>
    </row>
    <row r="546" spans="1:15" ht="14.4" x14ac:dyDescent="0.25">
      <c r="A546" s="51">
        <v>6551</v>
      </c>
      <c r="B546" s="52" t="s">
        <v>2391</v>
      </c>
      <c r="C546" s="52" t="s">
        <v>2392</v>
      </c>
      <c r="D546" s="51">
        <v>2060</v>
      </c>
      <c r="E546" s="52" t="s">
        <v>534</v>
      </c>
      <c r="F546" s="52" t="s">
        <v>2393</v>
      </c>
      <c r="G546" s="52" t="s">
        <v>7571</v>
      </c>
      <c r="H546" s="52" t="s">
        <v>9222</v>
      </c>
      <c r="I546" s="52" t="s">
        <v>14715</v>
      </c>
      <c r="J546" s="51">
        <v>119677</v>
      </c>
      <c r="K546" s="51">
        <v>6511</v>
      </c>
      <c r="L546" s="52" t="s">
        <v>833</v>
      </c>
      <c r="M546" s="51">
        <v>128728</v>
      </c>
      <c r="N546" s="51">
        <v>0</v>
      </c>
      <c r="O546" s="52" t="s">
        <v>14949</v>
      </c>
    </row>
    <row r="547" spans="1:15" ht="14.4" x14ac:dyDescent="0.25">
      <c r="A547" s="51">
        <v>6593</v>
      </c>
      <c r="B547" s="52" t="s">
        <v>2394</v>
      </c>
      <c r="C547" s="52" t="s">
        <v>2395</v>
      </c>
      <c r="D547" s="51">
        <v>2018</v>
      </c>
      <c r="E547" s="52" t="s">
        <v>534</v>
      </c>
      <c r="F547" s="52" t="s">
        <v>2396</v>
      </c>
      <c r="G547" s="52" t="s">
        <v>7571</v>
      </c>
      <c r="H547" s="52" t="s">
        <v>9223</v>
      </c>
      <c r="I547" s="52" t="s">
        <v>14715</v>
      </c>
      <c r="J547" s="51">
        <v>119751</v>
      </c>
      <c r="K547" s="51">
        <v>6213</v>
      </c>
      <c r="L547" s="52" t="s">
        <v>836</v>
      </c>
      <c r="M547" s="51">
        <v>128728</v>
      </c>
      <c r="N547" s="51">
        <v>0</v>
      </c>
      <c r="O547" s="52" t="s">
        <v>14950</v>
      </c>
    </row>
    <row r="548" spans="1:15" ht="14.4" x14ac:dyDescent="0.25">
      <c r="A548" s="51">
        <v>6601</v>
      </c>
      <c r="B548" s="52" t="s">
        <v>9224</v>
      </c>
      <c r="C548" s="52" t="s">
        <v>2397</v>
      </c>
      <c r="D548" s="51">
        <v>2018</v>
      </c>
      <c r="E548" s="52" t="s">
        <v>534</v>
      </c>
      <c r="F548" s="52" t="s">
        <v>2398</v>
      </c>
      <c r="G548" s="52" t="s">
        <v>7571</v>
      </c>
      <c r="H548" s="52" t="s">
        <v>9225</v>
      </c>
      <c r="I548" s="52" t="s">
        <v>14713</v>
      </c>
      <c r="J548" s="51">
        <v>0</v>
      </c>
      <c r="K548" s="51"/>
      <c r="L548" s="52" t="s">
        <v>7571</v>
      </c>
      <c r="M548" s="51">
        <v>963017</v>
      </c>
      <c r="N548" s="51">
        <v>0</v>
      </c>
      <c r="O548" s="52" t="s">
        <v>14951</v>
      </c>
    </row>
    <row r="549" spans="1:15" ht="14.4" x14ac:dyDescent="0.25">
      <c r="A549" s="51">
        <v>6619</v>
      </c>
      <c r="B549" s="52" t="s">
        <v>2399</v>
      </c>
      <c r="C549" s="52" t="s">
        <v>2400</v>
      </c>
      <c r="D549" s="51">
        <v>2018</v>
      </c>
      <c r="E549" s="52" t="s">
        <v>534</v>
      </c>
      <c r="F549" s="52" t="s">
        <v>2401</v>
      </c>
      <c r="G549" s="52" t="s">
        <v>7571</v>
      </c>
      <c r="H549" s="52" t="s">
        <v>14952</v>
      </c>
      <c r="I549" s="52" t="s">
        <v>14713</v>
      </c>
      <c r="J549" s="51">
        <v>120394</v>
      </c>
      <c r="K549">
        <v>6486</v>
      </c>
      <c r="L549" s="52" t="s">
        <v>681</v>
      </c>
      <c r="M549" s="51">
        <v>962936</v>
      </c>
      <c r="N549" s="51">
        <v>0</v>
      </c>
      <c r="O549" s="52" t="s">
        <v>14953</v>
      </c>
    </row>
    <row r="550" spans="1:15" ht="14.4" x14ac:dyDescent="0.25">
      <c r="A550" s="51">
        <v>6627</v>
      </c>
      <c r="B550" s="52" t="s">
        <v>2360</v>
      </c>
      <c r="C550" s="52" t="s">
        <v>2402</v>
      </c>
      <c r="D550" s="51">
        <v>2020</v>
      </c>
      <c r="E550" s="52" t="s">
        <v>534</v>
      </c>
      <c r="F550" s="52" t="s">
        <v>2403</v>
      </c>
      <c r="G550" s="52" t="s">
        <v>7571</v>
      </c>
      <c r="H550" s="52" t="s">
        <v>9226</v>
      </c>
      <c r="I550" s="52" t="s">
        <v>14713</v>
      </c>
      <c r="J550" s="51">
        <v>121848</v>
      </c>
      <c r="K550" s="51">
        <v>10331</v>
      </c>
      <c r="L550" s="52" t="s">
        <v>764</v>
      </c>
      <c r="M550" s="51">
        <v>56143</v>
      </c>
      <c r="N550" s="51">
        <v>0</v>
      </c>
      <c r="O550" s="52" t="s">
        <v>14954</v>
      </c>
    </row>
    <row r="551" spans="1:15" ht="14.4" x14ac:dyDescent="0.25">
      <c r="A551" s="51">
        <v>6635</v>
      </c>
      <c r="B551" s="52" t="s">
        <v>2404</v>
      </c>
      <c r="C551" s="52" t="s">
        <v>2405</v>
      </c>
      <c r="D551" s="51">
        <v>2020</v>
      </c>
      <c r="E551" s="52" t="s">
        <v>534</v>
      </c>
      <c r="F551" s="52" t="s">
        <v>2406</v>
      </c>
      <c r="G551" s="52" t="s">
        <v>7571</v>
      </c>
      <c r="H551" s="52" t="s">
        <v>9227</v>
      </c>
      <c r="I551" s="52" t="s">
        <v>14715</v>
      </c>
      <c r="J551" s="51">
        <v>119768</v>
      </c>
      <c r="K551" s="51">
        <v>6643</v>
      </c>
      <c r="L551" s="52" t="s">
        <v>837</v>
      </c>
      <c r="M551" s="51">
        <v>128728</v>
      </c>
      <c r="N551" s="51">
        <v>0</v>
      </c>
      <c r="O551" s="52" t="s">
        <v>14955</v>
      </c>
    </row>
    <row r="552" spans="1:15" ht="14.4" x14ac:dyDescent="0.25">
      <c r="A552" s="51">
        <v>6643</v>
      </c>
      <c r="B552" s="52" t="s">
        <v>837</v>
      </c>
      <c r="C552" s="52" t="s">
        <v>2407</v>
      </c>
      <c r="D552" s="51">
        <v>2020</v>
      </c>
      <c r="E552" s="52" t="s">
        <v>534</v>
      </c>
      <c r="F552" s="52" t="s">
        <v>204</v>
      </c>
      <c r="G552" s="52" t="s">
        <v>7571</v>
      </c>
      <c r="H552" s="52" t="s">
        <v>9228</v>
      </c>
      <c r="I552" s="52" t="s">
        <v>14715</v>
      </c>
      <c r="J552" s="51">
        <v>119768</v>
      </c>
      <c r="K552" s="51">
        <v>6643</v>
      </c>
      <c r="L552" s="52" t="s">
        <v>837</v>
      </c>
      <c r="M552" s="51">
        <v>128728</v>
      </c>
      <c r="N552" s="51">
        <v>0</v>
      </c>
      <c r="O552" s="52" t="s">
        <v>14956</v>
      </c>
    </row>
    <row r="553" spans="1:15" ht="14.4" x14ac:dyDescent="0.25">
      <c r="A553" s="51">
        <v>6651</v>
      </c>
      <c r="B553" s="52" t="s">
        <v>2408</v>
      </c>
      <c r="C553" s="52" t="s">
        <v>2409</v>
      </c>
      <c r="D553" s="51">
        <v>2020</v>
      </c>
      <c r="E553" s="52" t="s">
        <v>534</v>
      </c>
      <c r="F553" s="52" t="s">
        <v>2410</v>
      </c>
      <c r="G553" s="52" t="s">
        <v>7571</v>
      </c>
      <c r="H553" s="52" t="s">
        <v>9229</v>
      </c>
      <c r="I553" s="52" t="s">
        <v>14715</v>
      </c>
      <c r="J553" s="51">
        <v>119768</v>
      </c>
      <c r="K553" s="51">
        <v>6643</v>
      </c>
      <c r="L553" s="52" t="s">
        <v>837</v>
      </c>
      <c r="M553" s="51">
        <v>128728</v>
      </c>
      <c r="N553" s="51">
        <v>0</v>
      </c>
      <c r="O553" s="52" t="s">
        <v>14957</v>
      </c>
    </row>
    <row r="554" spans="1:15" ht="14.4" x14ac:dyDescent="0.25">
      <c r="A554" s="51">
        <v>6676</v>
      </c>
      <c r="B554" s="52" t="s">
        <v>2411</v>
      </c>
      <c r="C554" s="52" t="s">
        <v>2412</v>
      </c>
      <c r="D554" s="51">
        <v>2020</v>
      </c>
      <c r="E554" s="52" t="s">
        <v>534</v>
      </c>
      <c r="F554" s="52" t="s">
        <v>2413</v>
      </c>
      <c r="G554" s="52" t="s">
        <v>7571</v>
      </c>
      <c r="H554" s="52" t="s">
        <v>9230</v>
      </c>
      <c r="I554" s="52" t="s">
        <v>14713</v>
      </c>
      <c r="J554" s="51">
        <v>138891</v>
      </c>
      <c r="K554" s="51">
        <v>6676</v>
      </c>
      <c r="L554" s="52" t="s">
        <v>2411</v>
      </c>
      <c r="M554" s="51">
        <v>962936</v>
      </c>
      <c r="N554" s="51">
        <v>0</v>
      </c>
      <c r="O554" s="52" t="s">
        <v>14958</v>
      </c>
    </row>
    <row r="555" spans="1:15" ht="14.4" x14ac:dyDescent="0.25">
      <c r="A555" s="51">
        <v>6726</v>
      </c>
      <c r="B555" s="52" t="s">
        <v>2414</v>
      </c>
      <c r="C555" s="52" t="s">
        <v>2415</v>
      </c>
      <c r="D555" s="51">
        <v>2180</v>
      </c>
      <c r="E555" s="52" t="s">
        <v>427</v>
      </c>
      <c r="F555" s="52" t="s">
        <v>2416</v>
      </c>
      <c r="G555" s="52" t="s">
        <v>7571</v>
      </c>
      <c r="H555" s="52" t="s">
        <v>9231</v>
      </c>
      <c r="I555" s="52" t="s">
        <v>14715</v>
      </c>
      <c r="J555" s="51">
        <v>119735</v>
      </c>
      <c r="K555" s="51">
        <v>61754</v>
      </c>
      <c r="L555" s="52" t="s">
        <v>835</v>
      </c>
      <c r="M555" s="51">
        <v>128728</v>
      </c>
      <c r="N555" s="51">
        <v>0</v>
      </c>
      <c r="O555" s="52" t="s">
        <v>14959</v>
      </c>
    </row>
    <row r="556" spans="1:15" ht="14.4" x14ac:dyDescent="0.25">
      <c r="A556" s="51">
        <v>6742</v>
      </c>
      <c r="B556" s="52" t="s">
        <v>2417</v>
      </c>
      <c r="C556" s="52" t="s">
        <v>2418</v>
      </c>
      <c r="D556" s="51">
        <v>2030</v>
      </c>
      <c r="E556" s="52" t="s">
        <v>534</v>
      </c>
      <c r="F556" s="52" t="s">
        <v>2419</v>
      </c>
      <c r="G556" s="52" t="s">
        <v>7571</v>
      </c>
      <c r="H556" s="52" t="s">
        <v>13924</v>
      </c>
      <c r="I556" s="52" t="s">
        <v>14713</v>
      </c>
      <c r="J556" s="51">
        <v>120394</v>
      </c>
      <c r="K556" s="51">
        <v>6486</v>
      </c>
      <c r="L556" s="52" t="s">
        <v>681</v>
      </c>
      <c r="M556" s="51">
        <v>962936</v>
      </c>
      <c r="N556" s="51">
        <v>0</v>
      </c>
      <c r="O556" s="52" t="s">
        <v>14960</v>
      </c>
    </row>
    <row r="557" spans="1:15" ht="14.4" x14ac:dyDescent="0.25">
      <c r="A557" s="51">
        <v>6767</v>
      </c>
      <c r="B557" s="52" t="s">
        <v>2420</v>
      </c>
      <c r="C557" s="52" t="s">
        <v>2421</v>
      </c>
      <c r="D557" s="51">
        <v>2040</v>
      </c>
      <c r="E557" s="52" t="s">
        <v>534</v>
      </c>
      <c r="F557" s="52" t="s">
        <v>2422</v>
      </c>
      <c r="G557" s="52" t="s">
        <v>7571</v>
      </c>
      <c r="H557" s="52" t="s">
        <v>9232</v>
      </c>
      <c r="I557" s="52" t="s">
        <v>14715</v>
      </c>
      <c r="J557" s="51">
        <v>119735</v>
      </c>
      <c r="K557" s="51">
        <v>61754</v>
      </c>
      <c r="L557" s="52" t="s">
        <v>835</v>
      </c>
      <c r="M557" s="51">
        <v>128728</v>
      </c>
      <c r="N557" s="51">
        <v>0</v>
      </c>
      <c r="O557" s="52" t="s">
        <v>14961</v>
      </c>
    </row>
    <row r="558" spans="1:15" ht="14.4" x14ac:dyDescent="0.25">
      <c r="A558" s="51">
        <v>6775</v>
      </c>
      <c r="B558" s="52" t="s">
        <v>2423</v>
      </c>
      <c r="C558" s="52" t="s">
        <v>2424</v>
      </c>
      <c r="D558" s="51">
        <v>2040</v>
      </c>
      <c r="E558" s="52" t="s">
        <v>534</v>
      </c>
      <c r="F558" s="52" t="s">
        <v>2425</v>
      </c>
      <c r="G558" s="52" t="s">
        <v>7571</v>
      </c>
      <c r="H558" s="52" t="s">
        <v>9233</v>
      </c>
      <c r="I558" s="52" t="s">
        <v>14715</v>
      </c>
      <c r="J558" s="51">
        <v>119735</v>
      </c>
      <c r="K558" s="51">
        <v>61754</v>
      </c>
      <c r="L558" s="52" t="s">
        <v>835</v>
      </c>
      <c r="M558" s="51">
        <v>128728</v>
      </c>
      <c r="N558" s="51">
        <v>0</v>
      </c>
      <c r="O558" s="52" t="s">
        <v>14962</v>
      </c>
    </row>
    <row r="559" spans="1:15" ht="14.4" x14ac:dyDescent="0.25">
      <c r="A559" s="51">
        <v>6783</v>
      </c>
      <c r="B559" s="52" t="s">
        <v>2426</v>
      </c>
      <c r="C559" s="52" t="s">
        <v>2427</v>
      </c>
      <c r="D559" s="51">
        <v>2040</v>
      </c>
      <c r="E559" s="52" t="s">
        <v>534</v>
      </c>
      <c r="F559" s="52" t="s">
        <v>2428</v>
      </c>
      <c r="G559" s="52" t="s">
        <v>7571</v>
      </c>
      <c r="H559" s="52" t="s">
        <v>9234</v>
      </c>
      <c r="I559" s="52" t="s">
        <v>14713</v>
      </c>
      <c r="J559" s="51">
        <v>120394</v>
      </c>
      <c r="K559" s="51">
        <v>6486</v>
      </c>
      <c r="L559" s="52" t="s">
        <v>681</v>
      </c>
      <c r="M559" s="51">
        <v>962936</v>
      </c>
      <c r="N559" s="51">
        <v>0</v>
      </c>
      <c r="O559" s="52" t="s">
        <v>14963</v>
      </c>
    </row>
    <row r="560" spans="1:15" ht="14.4" x14ac:dyDescent="0.25">
      <c r="A560" s="51">
        <v>6791</v>
      </c>
      <c r="B560" s="52" t="s">
        <v>2429</v>
      </c>
      <c r="C560" s="52" t="s">
        <v>2430</v>
      </c>
      <c r="D560" s="51">
        <v>2040</v>
      </c>
      <c r="E560" s="52" t="s">
        <v>534</v>
      </c>
      <c r="F560" s="52" t="s">
        <v>2431</v>
      </c>
      <c r="G560" s="52" t="s">
        <v>7571</v>
      </c>
      <c r="H560" s="52" t="s">
        <v>9235</v>
      </c>
      <c r="I560" s="52" t="s">
        <v>14713</v>
      </c>
      <c r="J560" s="51">
        <v>120394</v>
      </c>
      <c r="K560" s="51">
        <v>6486</v>
      </c>
      <c r="L560" s="52" t="s">
        <v>681</v>
      </c>
      <c r="M560" s="51">
        <v>962936</v>
      </c>
      <c r="N560" s="51">
        <v>0</v>
      </c>
      <c r="O560" s="52" t="s">
        <v>14964</v>
      </c>
    </row>
    <row r="561" spans="1:15" ht="14.4" x14ac:dyDescent="0.25">
      <c r="A561" s="51">
        <v>6817</v>
      </c>
      <c r="B561" s="52" t="s">
        <v>2432</v>
      </c>
      <c r="C561" s="52" t="s">
        <v>2433</v>
      </c>
      <c r="D561" s="51">
        <v>2050</v>
      </c>
      <c r="E561" s="52" t="s">
        <v>534</v>
      </c>
      <c r="F561" s="52" t="s">
        <v>2434</v>
      </c>
      <c r="G561" s="52" t="s">
        <v>7571</v>
      </c>
      <c r="H561" s="52" t="s">
        <v>9236</v>
      </c>
      <c r="I561" s="52" t="s">
        <v>14715</v>
      </c>
      <c r="J561" s="51">
        <v>119751</v>
      </c>
      <c r="K561" s="51">
        <v>6213</v>
      </c>
      <c r="L561" s="52" t="s">
        <v>836</v>
      </c>
      <c r="M561" s="51">
        <v>128728</v>
      </c>
      <c r="N561" s="51">
        <v>0</v>
      </c>
      <c r="O561" s="52" t="s">
        <v>14965</v>
      </c>
    </row>
    <row r="562" spans="1:15" ht="14.4" x14ac:dyDescent="0.25">
      <c r="A562" s="51">
        <v>6833</v>
      </c>
      <c r="B562" s="52" t="s">
        <v>2435</v>
      </c>
      <c r="C562" s="52" t="s">
        <v>2436</v>
      </c>
      <c r="D562" s="51">
        <v>2050</v>
      </c>
      <c r="E562" s="52" t="s">
        <v>534</v>
      </c>
      <c r="F562" s="52" t="s">
        <v>2437</v>
      </c>
      <c r="G562" s="52" t="s">
        <v>7571</v>
      </c>
      <c r="H562" s="52" t="s">
        <v>9237</v>
      </c>
      <c r="I562" s="52" t="s">
        <v>14713</v>
      </c>
      <c r="J562" s="51">
        <v>138891</v>
      </c>
      <c r="K562" s="51">
        <v>6676</v>
      </c>
      <c r="L562" s="52" t="s">
        <v>2411</v>
      </c>
      <c r="M562" s="51">
        <v>962936</v>
      </c>
      <c r="N562" s="51">
        <v>0</v>
      </c>
      <c r="O562" s="52" t="s">
        <v>14966</v>
      </c>
    </row>
    <row r="563" spans="1:15" ht="14.4" x14ac:dyDescent="0.25">
      <c r="A563" s="51">
        <v>6858</v>
      </c>
      <c r="B563" s="52" t="s">
        <v>67</v>
      </c>
      <c r="C563" s="52" t="s">
        <v>2438</v>
      </c>
      <c r="D563" s="51">
        <v>2170</v>
      </c>
      <c r="E563" s="52" t="s">
        <v>405</v>
      </c>
      <c r="F563" s="52" t="s">
        <v>2439</v>
      </c>
      <c r="G563" s="52" t="s">
        <v>7571</v>
      </c>
      <c r="H563" s="52" t="s">
        <v>9238</v>
      </c>
      <c r="I563" s="52" t="s">
        <v>14713</v>
      </c>
      <c r="J563" s="51">
        <v>121624</v>
      </c>
      <c r="K563" s="51">
        <v>48322</v>
      </c>
      <c r="L563" s="52" t="s">
        <v>101</v>
      </c>
      <c r="M563" s="51">
        <v>60749</v>
      </c>
      <c r="N563" s="51">
        <v>0</v>
      </c>
      <c r="O563" s="52" t="s">
        <v>14967</v>
      </c>
    </row>
    <row r="564" spans="1:15" ht="14.4" x14ac:dyDescent="0.25">
      <c r="A564" s="51">
        <v>6882</v>
      </c>
      <c r="B564" s="52" t="s">
        <v>2440</v>
      </c>
      <c r="C564" s="52" t="s">
        <v>2441</v>
      </c>
      <c r="D564" s="51">
        <v>2170</v>
      </c>
      <c r="E564" s="52" t="s">
        <v>405</v>
      </c>
      <c r="F564" s="52" t="s">
        <v>2442</v>
      </c>
      <c r="G564" s="52" t="s">
        <v>7571</v>
      </c>
      <c r="H564" s="52" t="s">
        <v>9239</v>
      </c>
      <c r="I564" s="52" t="s">
        <v>14713</v>
      </c>
      <c r="J564" s="51">
        <v>119784</v>
      </c>
      <c r="K564" s="51">
        <v>7658</v>
      </c>
      <c r="L564" s="52" t="s">
        <v>600</v>
      </c>
      <c r="M564" s="51">
        <v>61465</v>
      </c>
      <c r="N564" s="51">
        <v>0</v>
      </c>
      <c r="O564" s="52" t="s">
        <v>14968</v>
      </c>
    </row>
    <row r="565" spans="1:15" ht="14.4" x14ac:dyDescent="0.25">
      <c r="A565" s="51">
        <v>6916</v>
      </c>
      <c r="B565" s="52" t="s">
        <v>69</v>
      </c>
      <c r="C565" s="52" t="s">
        <v>2443</v>
      </c>
      <c r="D565" s="51">
        <v>2170</v>
      </c>
      <c r="E565" s="52" t="s">
        <v>405</v>
      </c>
      <c r="F565" s="52" t="s">
        <v>2444</v>
      </c>
      <c r="G565" s="52" t="s">
        <v>7571</v>
      </c>
      <c r="H565" s="52" t="s">
        <v>9240</v>
      </c>
      <c r="I565" s="52" t="s">
        <v>14713</v>
      </c>
      <c r="J565" s="51">
        <v>121624</v>
      </c>
      <c r="K565" s="51">
        <v>48322</v>
      </c>
      <c r="L565" s="52" t="s">
        <v>101</v>
      </c>
      <c r="M565" s="51">
        <v>60749</v>
      </c>
      <c r="N565" s="51">
        <v>0</v>
      </c>
      <c r="O565" s="52" t="s">
        <v>14970</v>
      </c>
    </row>
    <row r="566" spans="1:15" ht="14.4" x14ac:dyDescent="0.25">
      <c r="A566" s="51">
        <v>6924</v>
      </c>
      <c r="B566" s="52" t="s">
        <v>2445</v>
      </c>
      <c r="C566" s="52" t="s">
        <v>2446</v>
      </c>
      <c r="D566" s="51">
        <v>2170</v>
      </c>
      <c r="E566" s="52" t="s">
        <v>405</v>
      </c>
      <c r="F566" s="52" t="s">
        <v>2447</v>
      </c>
      <c r="G566" s="52" t="s">
        <v>7571</v>
      </c>
      <c r="H566" s="52" t="s">
        <v>9241</v>
      </c>
      <c r="I566" s="52" t="s">
        <v>14713</v>
      </c>
      <c r="J566" s="51">
        <v>121624</v>
      </c>
      <c r="K566" s="51">
        <v>48322</v>
      </c>
      <c r="L566" s="52" t="s">
        <v>101</v>
      </c>
      <c r="M566" s="51">
        <v>60749</v>
      </c>
      <c r="N566" s="51">
        <v>0</v>
      </c>
      <c r="O566" s="52" t="s">
        <v>14971</v>
      </c>
    </row>
    <row r="567" spans="1:15" ht="14.4" x14ac:dyDescent="0.25">
      <c r="A567" s="51">
        <v>6932</v>
      </c>
      <c r="B567" s="52" t="s">
        <v>9242</v>
      </c>
      <c r="C567" s="52" t="s">
        <v>2448</v>
      </c>
      <c r="D567" s="51">
        <v>2170</v>
      </c>
      <c r="E567" s="52" t="s">
        <v>405</v>
      </c>
      <c r="F567" s="52" t="s">
        <v>2449</v>
      </c>
      <c r="G567" s="52" t="s">
        <v>7571</v>
      </c>
      <c r="H567" s="52" t="s">
        <v>9243</v>
      </c>
      <c r="I567" s="52" t="s">
        <v>14713</v>
      </c>
      <c r="J567" s="51">
        <v>121467</v>
      </c>
      <c r="K567" s="51">
        <v>7476</v>
      </c>
      <c r="L567" s="52" t="s">
        <v>9242</v>
      </c>
      <c r="M567" s="51">
        <v>968081</v>
      </c>
      <c r="N567" s="51">
        <v>0</v>
      </c>
      <c r="O567" s="52" t="s">
        <v>14972</v>
      </c>
    </row>
    <row r="568" spans="1:15" ht="14.4" x14ac:dyDescent="0.25">
      <c r="A568" s="51">
        <v>6941</v>
      </c>
      <c r="B568" s="52" t="s">
        <v>2450</v>
      </c>
      <c r="C568" s="52" t="s">
        <v>2451</v>
      </c>
      <c r="D568" s="51">
        <v>2170</v>
      </c>
      <c r="E568" s="52" t="s">
        <v>405</v>
      </c>
      <c r="F568" s="52" t="s">
        <v>2452</v>
      </c>
      <c r="G568" s="52" t="s">
        <v>7571</v>
      </c>
      <c r="H568" s="52" t="s">
        <v>9244</v>
      </c>
      <c r="I568" s="52" t="s">
        <v>14715</v>
      </c>
      <c r="J568" s="51">
        <v>119735</v>
      </c>
      <c r="K568" s="51">
        <v>61754</v>
      </c>
      <c r="L568" s="52" t="s">
        <v>835</v>
      </c>
      <c r="M568" s="51">
        <v>128728</v>
      </c>
      <c r="N568" s="51">
        <v>0</v>
      </c>
      <c r="O568" s="52" t="s">
        <v>14973</v>
      </c>
    </row>
    <row r="569" spans="1:15" ht="14.4" x14ac:dyDescent="0.25">
      <c r="A569" s="51">
        <v>6965</v>
      </c>
      <c r="B569" s="52" t="s">
        <v>67</v>
      </c>
      <c r="C569" s="52" t="s">
        <v>2453</v>
      </c>
      <c r="D569" s="51">
        <v>2180</v>
      </c>
      <c r="E569" s="52" t="s">
        <v>427</v>
      </c>
      <c r="F569" s="52" t="s">
        <v>2454</v>
      </c>
      <c r="G569" s="52" t="s">
        <v>7571</v>
      </c>
      <c r="H569" s="52" t="s">
        <v>9245</v>
      </c>
      <c r="I569" s="52" t="s">
        <v>14713</v>
      </c>
      <c r="J569" s="51">
        <v>121814</v>
      </c>
      <c r="K569" s="51">
        <v>6965</v>
      </c>
      <c r="L569" s="52" t="s">
        <v>67</v>
      </c>
      <c r="M569" s="51">
        <v>60749</v>
      </c>
      <c r="N569" s="51">
        <v>0</v>
      </c>
      <c r="O569" s="52" t="s">
        <v>14974</v>
      </c>
    </row>
    <row r="570" spans="1:15" ht="14.4" x14ac:dyDescent="0.25">
      <c r="A570" s="51">
        <v>6973</v>
      </c>
      <c r="B570" s="52" t="s">
        <v>69</v>
      </c>
      <c r="C570" s="52" t="s">
        <v>2455</v>
      </c>
      <c r="D570" s="51">
        <v>2180</v>
      </c>
      <c r="E570" s="52" t="s">
        <v>427</v>
      </c>
      <c r="F570" s="52" t="s">
        <v>428</v>
      </c>
      <c r="G570" s="52" t="s">
        <v>7571</v>
      </c>
      <c r="H570" s="52" t="s">
        <v>8284</v>
      </c>
      <c r="I570" s="52" t="s">
        <v>14713</v>
      </c>
      <c r="J570" s="51">
        <v>121814</v>
      </c>
      <c r="K570" s="51">
        <v>6965</v>
      </c>
      <c r="L570" s="52" t="s">
        <v>67</v>
      </c>
      <c r="M570" s="51">
        <v>60749</v>
      </c>
      <c r="N570" s="51">
        <v>0</v>
      </c>
      <c r="O570" s="52" t="s">
        <v>14975</v>
      </c>
    </row>
    <row r="571" spans="1:15" ht="14.4" x14ac:dyDescent="0.25">
      <c r="A571" s="51">
        <v>6981</v>
      </c>
      <c r="B571" s="52" t="s">
        <v>608</v>
      </c>
      <c r="C571" s="52" t="s">
        <v>2456</v>
      </c>
      <c r="D571" s="51">
        <v>2180</v>
      </c>
      <c r="E571" s="52" t="s">
        <v>427</v>
      </c>
      <c r="F571" s="52" t="s">
        <v>2457</v>
      </c>
      <c r="G571" s="52" t="s">
        <v>7571</v>
      </c>
      <c r="H571" s="52" t="s">
        <v>9246</v>
      </c>
      <c r="I571" s="52" t="s">
        <v>14713</v>
      </c>
      <c r="J571" s="51">
        <v>121814</v>
      </c>
      <c r="K571" s="51">
        <v>6965</v>
      </c>
      <c r="L571" s="52" t="s">
        <v>67</v>
      </c>
      <c r="M571" s="51">
        <v>60749</v>
      </c>
      <c r="N571" s="51">
        <v>0</v>
      </c>
      <c r="O571" s="52" t="s">
        <v>14976</v>
      </c>
    </row>
    <row r="572" spans="1:15" ht="14.4" x14ac:dyDescent="0.25">
      <c r="A572" s="51">
        <v>6999</v>
      </c>
      <c r="B572" s="52" t="s">
        <v>1883</v>
      </c>
      <c r="C572" s="52" t="s">
        <v>2458</v>
      </c>
      <c r="D572" s="51">
        <v>2180</v>
      </c>
      <c r="E572" s="52" t="s">
        <v>427</v>
      </c>
      <c r="F572" s="52" t="s">
        <v>2459</v>
      </c>
      <c r="G572" s="52" t="s">
        <v>7571</v>
      </c>
      <c r="H572" s="52" t="s">
        <v>9247</v>
      </c>
      <c r="I572" s="52" t="s">
        <v>14713</v>
      </c>
      <c r="J572" s="51">
        <v>121541</v>
      </c>
      <c r="K572" s="51">
        <v>112921</v>
      </c>
      <c r="L572" s="52" t="s">
        <v>6809</v>
      </c>
      <c r="M572" s="51">
        <v>123381</v>
      </c>
      <c r="N572" s="51">
        <v>0</v>
      </c>
      <c r="O572" s="52" t="s">
        <v>14977</v>
      </c>
    </row>
    <row r="573" spans="1:15" ht="14.4" x14ac:dyDescent="0.25">
      <c r="A573" s="51">
        <v>7005</v>
      </c>
      <c r="B573" s="52" t="s">
        <v>9248</v>
      </c>
      <c r="C573" s="52" t="s">
        <v>2460</v>
      </c>
      <c r="D573" s="51">
        <v>2180</v>
      </c>
      <c r="E573" s="52" t="s">
        <v>427</v>
      </c>
      <c r="F573" s="52" t="s">
        <v>2461</v>
      </c>
      <c r="G573" s="52" t="s">
        <v>7571</v>
      </c>
      <c r="H573" s="52" t="s">
        <v>9249</v>
      </c>
      <c r="I573" s="52" t="s">
        <v>14713</v>
      </c>
      <c r="J573" s="51">
        <v>121814</v>
      </c>
      <c r="K573" s="51">
        <v>6965</v>
      </c>
      <c r="L573" s="52" t="s">
        <v>67</v>
      </c>
      <c r="M573" s="51">
        <v>60749</v>
      </c>
      <c r="N573" s="51">
        <v>0</v>
      </c>
      <c r="O573" s="52" t="s">
        <v>14978</v>
      </c>
    </row>
    <row r="574" spans="1:15" ht="14.4" x14ac:dyDescent="0.25">
      <c r="A574" s="51">
        <v>7013</v>
      </c>
      <c r="B574" s="52" t="s">
        <v>2462</v>
      </c>
      <c r="C574" s="52" t="s">
        <v>2463</v>
      </c>
      <c r="D574" s="51">
        <v>2180</v>
      </c>
      <c r="E574" s="52" t="s">
        <v>427</v>
      </c>
      <c r="F574" s="52" t="s">
        <v>2464</v>
      </c>
      <c r="G574" s="52" t="s">
        <v>7571</v>
      </c>
      <c r="H574" s="52" t="s">
        <v>9250</v>
      </c>
      <c r="I574" s="52" t="s">
        <v>14713</v>
      </c>
      <c r="J574" s="51">
        <v>121814</v>
      </c>
      <c r="K574" s="51">
        <v>6965</v>
      </c>
      <c r="L574" s="52" t="s">
        <v>67</v>
      </c>
      <c r="M574" s="51">
        <v>60749</v>
      </c>
      <c r="N574" s="51">
        <v>0</v>
      </c>
      <c r="O574" s="52" t="s">
        <v>14979</v>
      </c>
    </row>
    <row r="575" spans="1:15" ht="14.4" x14ac:dyDescent="0.25">
      <c r="A575" s="51">
        <v>7021</v>
      </c>
      <c r="B575" s="52" t="s">
        <v>574</v>
      </c>
      <c r="C575" s="52" t="s">
        <v>2465</v>
      </c>
      <c r="D575" s="51">
        <v>2950</v>
      </c>
      <c r="E575" s="52" t="s">
        <v>392</v>
      </c>
      <c r="F575" s="52" t="s">
        <v>393</v>
      </c>
      <c r="G575" s="52" t="s">
        <v>7571</v>
      </c>
      <c r="H575" s="52" t="s">
        <v>8166</v>
      </c>
      <c r="I575" s="52" t="s">
        <v>14713</v>
      </c>
      <c r="J575" s="51">
        <v>121541</v>
      </c>
      <c r="K575" s="51">
        <v>112921</v>
      </c>
      <c r="L575" s="52" t="s">
        <v>6809</v>
      </c>
      <c r="M575" s="51">
        <v>123381</v>
      </c>
      <c r="N575" s="51">
        <v>0</v>
      </c>
      <c r="O575" s="52" t="s">
        <v>14980</v>
      </c>
    </row>
    <row r="576" spans="1:15" ht="14.4" x14ac:dyDescent="0.25">
      <c r="A576" s="51">
        <v>7062</v>
      </c>
      <c r="B576" s="52" t="s">
        <v>2466</v>
      </c>
      <c r="C576" s="52" t="s">
        <v>2467</v>
      </c>
      <c r="D576" s="51">
        <v>2950</v>
      </c>
      <c r="E576" s="52" t="s">
        <v>392</v>
      </c>
      <c r="F576" s="52" t="s">
        <v>2468</v>
      </c>
      <c r="G576" s="52" t="s">
        <v>7571</v>
      </c>
      <c r="H576" s="52" t="s">
        <v>9251</v>
      </c>
      <c r="I576" s="52" t="s">
        <v>14713</v>
      </c>
      <c r="J576" s="51">
        <v>121814</v>
      </c>
      <c r="K576" s="51">
        <v>6965</v>
      </c>
      <c r="L576" s="52" t="s">
        <v>67</v>
      </c>
      <c r="M576" s="51">
        <v>973842</v>
      </c>
      <c r="N576" s="51">
        <v>0</v>
      </c>
      <c r="O576" s="52" t="s">
        <v>14981</v>
      </c>
    </row>
    <row r="577" spans="1:15" ht="14.4" x14ac:dyDescent="0.25">
      <c r="A577" s="51">
        <v>7096</v>
      </c>
      <c r="B577" s="52" t="s">
        <v>2469</v>
      </c>
      <c r="C577" s="52" t="s">
        <v>2470</v>
      </c>
      <c r="D577" s="51">
        <v>2950</v>
      </c>
      <c r="E577" s="52" t="s">
        <v>392</v>
      </c>
      <c r="F577" s="52" t="s">
        <v>2471</v>
      </c>
      <c r="G577" s="52" t="s">
        <v>7571</v>
      </c>
      <c r="H577" s="52" t="s">
        <v>9252</v>
      </c>
      <c r="I577" s="52" t="s">
        <v>14715</v>
      </c>
      <c r="J577" s="51">
        <v>120006</v>
      </c>
      <c r="K577" s="51">
        <v>126301</v>
      </c>
      <c r="L577" s="52" t="s">
        <v>739</v>
      </c>
      <c r="M577" s="51">
        <v>960567</v>
      </c>
      <c r="N577" s="51">
        <v>0</v>
      </c>
      <c r="O577" s="52" t="s">
        <v>14982</v>
      </c>
    </row>
    <row r="578" spans="1:15" ht="14.4" x14ac:dyDescent="0.25">
      <c r="A578" s="51">
        <v>7104</v>
      </c>
      <c r="B578" s="52" t="s">
        <v>67</v>
      </c>
      <c r="C578" s="52" t="s">
        <v>2472</v>
      </c>
      <c r="D578" s="51">
        <v>2940</v>
      </c>
      <c r="E578" s="52" t="s">
        <v>418</v>
      </c>
      <c r="F578" s="52" t="s">
        <v>2473</v>
      </c>
      <c r="G578" s="52" t="s">
        <v>7571</v>
      </c>
      <c r="H578" s="52" t="s">
        <v>9253</v>
      </c>
      <c r="I578" s="52" t="s">
        <v>14713</v>
      </c>
      <c r="J578" s="51">
        <v>121814</v>
      </c>
      <c r="K578" s="51">
        <v>6965</v>
      </c>
      <c r="L578" s="52" t="s">
        <v>67</v>
      </c>
      <c r="M578" s="51">
        <v>60749</v>
      </c>
      <c r="N578" s="51">
        <v>0</v>
      </c>
      <c r="O578" s="52" t="s">
        <v>14983</v>
      </c>
    </row>
    <row r="579" spans="1:15" ht="14.4" x14ac:dyDescent="0.25">
      <c r="A579" s="51">
        <v>7112</v>
      </c>
      <c r="B579" s="52" t="s">
        <v>2474</v>
      </c>
      <c r="C579" s="52" t="s">
        <v>2475</v>
      </c>
      <c r="D579" s="51">
        <v>2940</v>
      </c>
      <c r="E579" s="52" t="s">
        <v>2476</v>
      </c>
      <c r="F579" s="52" t="s">
        <v>2477</v>
      </c>
      <c r="G579" s="52" t="s">
        <v>7571</v>
      </c>
      <c r="H579" s="52" t="s">
        <v>9254</v>
      </c>
      <c r="I579" s="52" t="s">
        <v>14713</v>
      </c>
      <c r="J579" s="51">
        <v>121541</v>
      </c>
      <c r="K579" s="51">
        <v>112921</v>
      </c>
      <c r="L579" s="52" t="s">
        <v>6809</v>
      </c>
      <c r="M579" s="51">
        <v>123381</v>
      </c>
      <c r="N579" s="51">
        <v>0</v>
      </c>
      <c r="O579" s="52" t="s">
        <v>14984</v>
      </c>
    </row>
    <row r="580" spans="1:15" ht="14.4" x14ac:dyDescent="0.25">
      <c r="A580" s="51">
        <v>7121</v>
      </c>
      <c r="B580" s="52" t="s">
        <v>2478</v>
      </c>
      <c r="C580" s="52" t="s">
        <v>2479</v>
      </c>
      <c r="D580" s="51">
        <v>2940</v>
      </c>
      <c r="E580" s="52" t="s">
        <v>418</v>
      </c>
      <c r="F580" s="52" t="s">
        <v>2480</v>
      </c>
      <c r="G580" s="52" t="s">
        <v>7571</v>
      </c>
      <c r="H580" s="52" t="s">
        <v>9255</v>
      </c>
      <c r="I580" s="52" t="s">
        <v>14715</v>
      </c>
      <c r="J580" s="51">
        <v>120006</v>
      </c>
      <c r="K580" s="51">
        <v>126301</v>
      </c>
      <c r="L580" s="52" t="s">
        <v>739</v>
      </c>
      <c r="M580" s="51">
        <v>960575</v>
      </c>
      <c r="N580" s="51">
        <v>0</v>
      </c>
      <c r="O580" s="52" t="s">
        <v>14985</v>
      </c>
    </row>
    <row r="581" spans="1:15" ht="14.4" x14ac:dyDescent="0.25">
      <c r="A581" s="51">
        <v>7138</v>
      </c>
      <c r="B581" s="52" t="s">
        <v>2481</v>
      </c>
      <c r="C581" s="52" t="s">
        <v>9256</v>
      </c>
      <c r="D581" s="51">
        <v>2100</v>
      </c>
      <c r="E581" s="52" t="s">
        <v>423</v>
      </c>
      <c r="F581" s="52" t="s">
        <v>13925</v>
      </c>
      <c r="G581" s="52" t="s">
        <v>7571</v>
      </c>
      <c r="H581" s="52" t="s">
        <v>9257</v>
      </c>
      <c r="I581" s="52" t="s">
        <v>14715</v>
      </c>
      <c r="J581" s="51">
        <v>119701</v>
      </c>
      <c r="K581" s="51">
        <v>133603</v>
      </c>
      <c r="L581" s="52" t="s">
        <v>7516</v>
      </c>
      <c r="M581" s="51">
        <v>128728</v>
      </c>
      <c r="N581" s="51">
        <v>0</v>
      </c>
      <c r="O581" s="52" t="s">
        <v>14986</v>
      </c>
    </row>
    <row r="582" spans="1:15" ht="14.4" x14ac:dyDescent="0.25">
      <c r="A582" s="51">
        <v>7153</v>
      </c>
      <c r="B582" s="52" t="s">
        <v>2482</v>
      </c>
      <c r="C582" s="52" t="s">
        <v>2483</v>
      </c>
      <c r="D582" s="51">
        <v>2100</v>
      </c>
      <c r="E582" s="52" t="s">
        <v>423</v>
      </c>
      <c r="F582" s="52" t="s">
        <v>2484</v>
      </c>
      <c r="G582" s="52" t="s">
        <v>7571</v>
      </c>
      <c r="H582" s="52" t="s">
        <v>9258</v>
      </c>
      <c r="I582" s="52" t="s">
        <v>14715</v>
      </c>
      <c r="J582" s="51">
        <v>119677</v>
      </c>
      <c r="K582" s="51">
        <v>6511</v>
      </c>
      <c r="L582" s="52" t="s">
        <v>833</v>
      </c>
      <c r="M582" s="51">
        <v>128728</v>
      </c>
      <c r="N582" s="51">
        <v>0</v>
      </c>
      <c r="O582" s="52" t="s">
        <v>14987</v>
      </c>
    </row>
    <row r="583" spans="1:15" ht="14.4" x14ac:dyDescent="0.25">
      <c r="A583" s="51">
        <v>7179</v>
      </c>
      <c r="B583" s="52" t="s">
        <v>2485</v>
      </c>
      <c r="C583" s="52" t="s">
        <v>2486</v>
      </c>
      <c r="D583" s="51">
        <v>2100</v>
      </c>
      <c r="E583" s="52" t="s">
        <v>423</v>
      </c>
      <c r="F583" s="52" t="s">
        <v>2487</v>
      </c>
      <c r="G583" s="52" t="s">
        <v>7571</v>
      </c>
      <c r="H583" s="52" t="s">
        <v>9259</v>
      </c>
      <c r="I583" s="52" t="s">
        <v>14715</v>
      </c>
      <c r="J583" s="51">
        <v>119677</v>
      </c>
      <c r="K583" s="51">
        <v>6511</v>
      </c>
      <c r="L583" s="52" t="s">
        <v>833</v>
      </c>
      <c r="M583" s="51">
        <v>128728</v>
      </c>
      <c r="N583" s="51">
        <v>0</v>
      </c>
      <c r="O583" s="52" t="s">
        <v>14988</v>
      </c>
    </row>
    <row r="584" spans="1:15" ht="14.4" x14ac:dyDescent="0.25">
      <c r="A584" s="51">
        <v>7187</v>
      </c>
      <c r="B584" s="52" t="s">
        <v>2488</v>
      </c>
      <c r="C584" s="52" t="s">
        <v>9260</v>
      </c>
      <c r="D584" s="51">
        <v>2100</v>
      </c>
      <c r="E584" s="52" t="s">
        <v>423</v>
      </c>
      <c r="F584" s="52" t="s">
        <v>2489</v>
      </c>
      <c r="G584" s="52" t="s">
        <v>7571</v>
      </c>
      <c r="H584" s="52" t="s">
        <v>9261</v>
      </c>
      <c r="I584" s="52" t="s">
        <v>14715</v>
      </c>
      <c r="J584" s="51">
        <v>119701</v>
      </c>
      <c r="K584" s="51">
        <v>133603</v>
      </c>
      <c r="L584" s="52" t="s">
        <v>7516</v>
      </c>
      <c r="M584" s="51">
        <v>128728</v>
      </c>
      <c r="N584" s="51">
        <v>0</v>
      </c>
      <c r="O584" s="52" t="s">
        <v>14989</v>
      </c>
    </row>
    <row r="585" spans="1:15" ht="14.4" x14ac:dyDescent="0.25">
      <c r="A585" s="51">
        <v>7195</v>
      </c>
      <c r="B585" s="52" t="s">
        <v>2490</v>
      </c>
      <c r="C585" s="52" t="s">
        <v>2491</v>
      </c>
      <c r="D585" s="51">
        <v>2100</v>
      </c>
      <c r="E585" s="52" t="s">
        <v>423</v>
      </c>
      <c r="F585" s="52" t="s">
        <v>2492</v>
      </c>
      <c r="G585" s="52" t="s">
        <v>7571</v>
      </c>
      <c r="H585" s="52" t="s">
        <v>9262</v>
      </c>
      <c r="I585" s="52" t="s">
        <v>14715</v>
      </c>
      <c r="J585" s="51">
        <v>119677</v>
      </c>
      <c r="K585" s="51">
        <v>6511</v>
      </c>
      <c r="L585" s="52" t="s">
        <v>833</v>
      </c>
      <c r="M585" s="51">
        <v>128728</v>
      </c>
      <c r="N585" s="51">
        <v>0</v>
      </c>
      <c r="O585" s="52" t="s">
        <v>14990</v>
      </c>
    </row>
    <row r="586" spans="1:15" ht="14.4" x14ac:dyDescent="0.25">
      <c r="A586" s="51">
        <v>7229</v>
      </c>
      <c r="B586" s="52" t="s">
        <v>2493</v>
      </c>
      <c r="C586" s="52" t="s">
        <v>2494</v>
      </c>
      <c r="D586" s="51">
        <v>2100</v>
      </c>
      <c r="E586" s="52" t="s">
        <v>423</v>
      </c>
      <c r="F586" s="52" t="s">
        <v>2495</v>
      </c>
      <c r="G586" s="52" t="s">
        <v>7571</v>
      </c>
      <c r="H586" s="52" t="s">
        <v>9263</v>
      </c>
      <c r="I586" s="52" t="s">
        <v>14715</v>
      </c>
      <c r="J586" s="51">
        <v>119677</v>
      </c>
      <c r="K586" s="51">
        <v>6511</v>
      </c>
      <c r="L586" s="52" t="s">
        <v>833</v>
      </c>
      <c r="M586" s="51">
        <v>128728</v>
      </c>
      <c r="N586" s="51">
        <v>0</v>
      </c>
      <c r="O586" s="52" t="s">
        <v>14991</v>
      </c>
    </row>
    <row r="587" spans="1:15" ht="14.4" x14ac:dyDescent="0.25">
      <c r="A587" s="51">
        <v>7237</v>
      </c>
      <c r="B587" s="52" t="s">
        <v>2496</v>
      </c>
      <c r="C587" s="52" t="s">
        <v>2497</v>
      </c>
      <c r="D587" s="51">
        <v>2100</v>
      </c>
      <c r="E587" s="52" t="s">
        <v>423</v>
      </c>
      <c r="F587" s="52" t="s">
        <v>2498</v>
      </c>
      <c r="G587" s="52" t="s">
        <v>7571</v>
      </c>
      <c r="H587" s="52" t="s">
        <v>9264</v>
      </c>
      <c r="I587" s="52" t="s">
        <v>14715</v>
      </c>
      <c r="J587" s="51">
        <v>119701</v>
      </c>
      <c r="K587" s="51">
        <v>133603</v>
      </c>
      <c r="L587" s="52" t="s">
        <v>7516</v>
      </c>
      <c r="M587" s="51">
        <v>128728</v>
      </c>
      <c r="N587" s="51">
        <v>0</v>
      </c>
      <c r="O587" s="52" t="s">
        <v>14992</v>
      </c>
    </row>
    <row r="588" spans="1:15" ht="14.4" x14ac:dyDescent="0.25">
      <c r="A588" s="51">
        <v>7245</v>
      </c>
      <c r="B588" s="52" t="s">
        <v>2499</v>
      </c>
      <c r="C588" s="52" t="s">
        <v>2500</v>
      </c>
      <c r="D588" s="51">
        <v>2100</v>
      </c>
      <c r="E588" s="52" t="s">
        <v>423</v>
      </c>
      <c r="F588" s="52" t="s">
        <v>2501</v>
      </c>
      <c r="G588" s="52" t="s">
        <v>7571</v>
      </c>
      <c r="H588" s="52" t="s">
        <v>9265</v>
      </c>
      <c r="I588" s="52" t="s">
        <v>14715</v>
      </c>
      <c r="J588" s="51">
        <v>119735</v>
      </c>
      <c r="K588" s="51">
        <v>61754</v>
      </c>
      <c r="L588" s="52" t="s">
        <v>835</v>
      </c>
      <c r="M588" s="51">
        <v>128728</v>
      </c>
      <c r="N588" s="51">
        <v>0</v>
      </c>
      <c r="O588" s="52" t="s">
        <v>14993</v>
      </c>
    </row>
    <row r="589" spans="1:15" ht="14.4" x14ac:dyDescent="0.25">
      <c r="A589" s="51">
        <v>7252</v>
      </c>
      <c r="B589" s="52" t="s">
        <v>2502</v>
      </c>
      <c r="C589" s="52" t="s">
        <v>2503</v>
      </c>
      <c r="D589" s="51">
        <v>2100</v>
      </c>
      <c r="E589" s="52" t="s">
        <v>423</v>
      </c>
      <c r="F589" s="52" t="s">
        <v>2504</v>
      </c>
      <c r="G589" s="52" t="s">
        <v>7571</v>
      </c>
      <c r="H589" s="52" t="s">
        <v>9266</v>
      </c>
      <c r="I589" s="52" t="s">
        <v>14715</v>
      </c>
      <c r="J589" s="51">
        <v>119677</v>
      </c>
      <c r="K589" s="51">
        <v>6511</v>
      </c>
      <c r="L589" s="52" t="s">
        <v>833</v>
      </c>
      <c r="M589" s="51">
        <v>128728</v>
      </c>
      <c r="N589" s="51">
        <v>0</v>
      </c>
      <c r="O589" s="52" t="s">
        <v>14994</v>
      </c>
    </row>
    <row r="590" spans="1:15" ht="14.4" x14ac:dyDescent="0.25">
      <c r="A590" s="51">
        <v>7261</v>
      </c>
      <c r="B590" s="52" t="s">
        <v>2505</v>
      </c>
      <c r="C590" s="52" t="s">
        <v>2506</v>
      </c>
      <c r="D590" s="51">
        <v>2100</v>
      </c>
      <c r="E590" s="52" t="s">
        <v>423</v>
      </c>
      <c r="F590" s="52" t="s">
        <v>2507</v>
      </c>
      <c r="G590" s="52" t="s">
        <v>7571</v>
      </c>
      <c r="H590" s="52" t="s">
        <v>9267</v>
      </c>
      <c r="I590" s="52" t="s">
        <v>14715</v>
      </c>
      <c r="J590" s="51">
        <v>119677</v>
      </c>
      <c r="K590" s="51">
        <v>6511</v>
      </c>
      <c r="L590" s="52" t="s">
        <v>833</v>
      </c>
      <c r="M590" s="51">
        <v>128728</v>
      </c>
      <c r="N590" s="51">
        <v>0</v>
      </c>
      <c r="O590" s="52" t="s">
        <v>14995</v>
      </c>
    </row>
    <row r="591" spans="1:15" ht="14.4" x14ac:dyDescent="0.25">
      <c r="A591" s="51">
        <v>7294</v>
      </c>
      <c r="B591" s="52" t="s">
        <v>2508</v>
      </c>
      <c r="C591" s="52" t="s">
        <v>2509</v>
      </c>
      <c r="D591" s="51">
        <v>2100</v>
      </c>
      <c r="E591" s="52" t="s">
        <v>423</v>
      </c>
      <c r="F591" s="52" t="s">
        <v>2510</v>
      </c>
      <c r="G591" s="52" t="s">
        <v>7571</v>
      </c>
      <c r="H591" s="52" t="s">
        <v>9268</v>
      </c>
      <c r="I591" s="52" t="s">
        <v>14715</v>
      </c>
      <c r="J591" s="51">
        <v>119677</v>
      </c>
      <c r="K591" s="51">
        <v>6511</v>
      </c>
      <c r="L591" s="52" t="s">
        <v>833</v>
      </c>
      <c r="M591" s="51">
        <v>128728</v>
      </c>
      <c r="N591" s="51">
        <v>0</v>
      </c>
      <c r="O591" s="52" t="s">
        <v>14996</v>
      </c>
    </row>
    <row r="592" spans="1:15" ht="14.4" x14ac:dyDescent="0.25">
      <c r="A592" s="51">
        <v>7311</v>
      </c>
      <c r="B592" s="52" t="s">
        <v>2511</v>
      </c>
      <c r="C592" s="52" t="s">
        <v>2512</v>
      </c>
      <c r="D592" s="51">
        <v>2100</v>
      </c>
      <c r="E592" s="52" t="s">
        <v>423</v>
      </c>
      <c r="F592" s="52" t="s">
        <v>2513</v>
      </c>
      <c r="G592" s="52" t="s">
        <v>7571</v>
      </c>
      <c r="H592" s="52" t="s">
        <v>9269</v>
      </c>
      <c r="I592" s="52" t="s">
        <v>14713</v>
      </c>
      <c r="J592" s="51">
        <v>121764</v>
      </c>
      <c r="K592" s="51">
        <v>7344</v>
      </c>
      <c r="L592" s="52" t="s">
        <v>755</v>
      </c>
      <c r="M592" s="51">
        <v>963091</v>
      </c>
      <c r="N592" s="51">
        <v>0</v>
      </c>
      <c r="O592" s="52" t="s">
        <v>14997</v>
      </c>
    </row>
    <row r="593" spans="1:15" ht="14.4" x14ac:dyDescent="0.25">
      <c r="A593" s="51">
        <v>7328</v>
      </c>
      <c r="B593" s="52" t="s">
        <v>2514</v>
      </c>
      <c r="C593" s="52" t="s">
        <v>2515</v>
      </c>
      <c r="D593" s="51">
        <v>2140</v>
      </c>
      <c r="E593" s="52" t="s">
        <v>1037</v>
      </c>
      <c r="F593" s="52" t="s">
        <v>2516</v>
      </c>
      <c r="G593" s="52" t="s">
        <v>7571</v>
      </c>
      <c r="H593" s="52" t="s">
        <v>9270</v>
      </c>
      <c r="I593" s="52" t="s">
        <v>14713</v>
      </c>
      <c r="J593" s="51">
        <v>121764</v>
      </c>
      <c r="K593" s="51">
        <v>7344</v>
      </c>
      <c r="L593" s="52" t="s">
        <v>755</v>
      </c>
      <c r="M593" s="51">
        <v>963091</v>
      </c>
      <c r="N593" s="51">
        <v>0</v>
      </c>
      <c r="O593" s="52" t="s">
        <v>14998</v>
      </c>
    </row>
    <row r="594" spans="1:15" ht="14.4" x14ac:dyDescent="0.25">
      <c r="A594" s="51">
        <v>7336</v>
      </c>
      <c r="B594" s="52" t="s">
        <v>2517</v>
      </c>
      <c r="C594" s="52" t="s">
        <v>2518</v>
      </c>
      <c r="D594" s="51">
        <v>2100</v>
      </c>
      <c r="E594" s="52" t="s">
        <v>423</v>
      </c>
      <c r="F594" s="52" t="s">
        <v>2519</v>
      </c>
      <c r="G594" s="52" t="s">
        <v>7571</v>
      </c>
      <c r="H594" s="52" t="s">
        <v>9271</v>
      </c>
      <c r="I594" s="52" t="s">
        <v>14713</v>
      </c>
      <c r="J594" s="51">
        <v>121764</v>
      </c>
      <c r="K594" s="51">
        <v>7344</v>
      </c>
      <c r="L594" s="52" t="s">
        <v>755</v>
      </c>
      <c r="M594" s="51">
        <v>963091</v>
      </c>
      <c r="N594" s="51">
        <v>0</v>
      </c>
      <c r="O594" s="52" t="s">
        <v>14999</v>
      </c>
    </row>
    <row r="595" spans="1:15" ht="14.4" x14ac:dyDescent="0.25">
      <c r="A595" s="51">
        <v>7344</v>
      </c>
      <c r="B595" s="52" t="s">
        <v>755</v>
      </c>
      <c r="C595" s="52" t="s">
        <v>2520</v>
      </c>
      <c r="D595" s="51">
        <v>2100</v>
      </c>
      <c r="E595" s="52" t="s">
        <v>423</v>
      </c>
      <c r="F595" s="52" t="s">
        <v>809</v>
      </c>
      <c r="G595" s="52" t="s">
        <v>7571</v>
      </c>
      <c r="H595" s="52" t="s">
        <v>9272</v>
      </c>
      <c r="I595" s="52" t="s">
        <v>14713</v>
      </c>
      <c r="J595" s="51">
        <v>121764</v>
      </c>
      <c r="K595" s="51">
        <v>7344</v>
      </c>
      <c r="L595" s="52" t="s">
        <v>755</v>
      </c>
      <c r="M595" s="51">
        <v>963091</v>
      </c>
      <c r="N595" s="51">
        <v>0</v>
      </c>
      <c r="O595" s="52" t="s">
        <v>15000</v>
      </c>
    </row>
    <row r="596" spans="1:15" ht="14.4" x14ac:dyDescent="0.25">
      <c r="A596" s="51">
        <v>7369</v>
      </c>
      <c r="B596" s="52" t="s">
        <v>2521</v>
      </c>
      <c r="C596" s="52" t="s">
        <v>2522</v>
      </c>
      <c r="D596" s="51">
        <v>2100</v>
      </c>
      <c r="E596" s="52" t="s">
        <v>423</v>
      </c>
      <c r="F596" s="52" t="s">
        <v>2523</v>
      </c>
      <c r="G596" s="52" t="s">
        <v>7571</v>
      </c>
      <c r="H596" s="52" t="s">
        <v>9273</v>
      </c>
      <c r="I596" s="52" t="s">
        <v>14713</v>
      </c>
      <c r="J596" s="51">
        <v>121764</v>
      </c>
      <c r="K596" s="51">
        <v>7344</v>
      </c>
      <c r="L596" s="52" t="s">
        <v>755</v>
      </c>
      <c r="M596" s="51">
        <v>963091</v>
      </c>
      <c r="N596" s="51">
        <v>0</v>
      </c>
      <c r="O596" s="52" t="s">
        <v>15001</v>
      </c>
    </row>
    <row r="597" spans="1:15" ht="14.4" x14ac:dyDescent="0.25">
      <c r="A597" s="51">
        <v>7377</v>
      </c>
      <c r="B597" s="52" t="s">
        <v>15002</v>
      </c>
      <c r="C597" s="52" t="s">
        <v>2524</v>
      </c>
      <c r="D597" s="51">
        <v>2100</v>
      </c>
      <c r="E597" s="52" t="s">
        <v>423</v>
      </c>
      <c r="F597" s="52" t="s">
        <v>2525</v>
      </c>
      <c r="G597" s="52" t="s">
        <v>7571</v>
      </c>
      <c r="H597" s="52" t="s">
        <v>13926</v>
      </c>
      <c r="I597" s="52" t="s">
        <v>14713</v>
      </c>
      <c r="J597" s="51">
        <v>121764</v>
      </c>
      <c r="K597" s="51">
        <v>7344</v>
      </c>
      <c r="L597" s="52" t="s">
        <v>755</v>
      </c>
      <c r="M597" s="51">
        <v>963091</v>
      </c>
      <c r="N597" s="51">
        <v>0</v>
      </c>
      <c r="O597" s="52" t="s">
        <v>15003</v>
      </c>
    </row>
    <row r="598" spans="1:15" ht="14.4" x14ac:dyDescent="0.25">
      <c r="A598" s="51">
        <v>7401</v>
      </c>
      <c r="B598" s="52" t="s">
        <v>2526</v>
      </c>
      <c r="C598" s="52" t="s">
        <v>2527</v>
      </c>
      <c r="D598" s="51">
        <v>2100</v>
      </c>
      <c r="E598" s="52" t="s">
        <v>423</v>
      </c>
      <c r="F598" s="52" t="s">
        <v>2528</v>
      </c>
      <c r="G598" s="52" t="s">
        <v>7571</v>
      </c>
      <c r="H598" s="52" t="s">
        <v>9274</v>
      </c>
      <c r="I598" s="52" t="s">
        <v>14713</v>
      </c>
      <c r="J598" s="51">
        <v>121764</v>
      </c>
      <c r="K598" s="51">
        <v>7344</v>
      </c>
      <c r="L598" s="52" t="s">
        <v>755</v>
      </c>
      <c r="M598" s="51">
        <v>963091</v>
      </c>
      <c r="N598" s="51">
        <v>0</v>
      </c>
      <c r="O598" s="52" t="s">
        <v>15004</v>
      </c>
    </row>
    <row r="599" spans="1:15" ht="14.4" x14ac:dyDescent="0.25">
      <c r="A599" s="51">
        <v>7419</v>
      </c>
      <c r="B599" s="52" t="s">
        <v>650</v>
      </c>
      <c r="C599" s="52" t="s">
        <v>2529</v>
      </c>
      <c r="D599" s="51">
        <v>2110</v>
      </c>
      <c r="E599" s="52" t="s">
        <v>129</v>
      </c>
      <c r="F599" s="52" t="s">
        <v>2530</v>
      </c>
      <c r="G599" s="52" t="s">
        <v>7571</v>
      </c>
      <c r="H599" s="52" t="s">
        <v>13927</v>
      </c>
      <c r="I599" s="52" t="s">
        <v>14713</v>
      </c>
      <c r="J599" s="51">
        <v>119586</v>
      </c>
      <c r="K599" s="51">
        <v>7427</v>
      </c>
      <c r="L599" s="52" t="s">
        <v>2531</v>
      </c>
      <c r="M599" s="51">
        <v>962217</v>
      </c>
      <c r="N599" s="51">
        <v>0</v>
      </c>
      <c r="O599" s="52" t="s">
        <v>15005</v>
      </c>
    </row>
    <row r="600" spans="1:15" ht="14.4" x14ac:dyDescent="0.25">
      <c r="A600" s="51">
        <v>7427</v>
      </c>
      <c r="B600" s="52" t="s">
        <v>2531</v>
      </c>
      <c r="C600" s="52" t="s">
        <v>2532</v>
      </c>
      <c r="D600" s="51">
        <v>2110</v>
      </c>
      <c r="E600" s="52" t="s">
        <v>129</v>
      </c>
      <c r="F600" s="52" t="s">
        <v>2533</v>
      </c>
      <c r="G600" s="52" t="s">
        <v>7571</v>
      </c>
      <c r="H600" s="52" t="s">
        <v>9275</v>
      </c>
      <c r="I600" s="52" t="s">
        <v>14713</v>
      </c>
      <c r="J600" s="51">
        <v>119586</v>
      </c>
      <c r="K600" s="51">
        <v>7427</v>
      </c>
      <c r="L600" s="52" t="s">
        <v>2531</v>
      </c>
      <c r="M600" s="51">
        <v>108671</v>
      </c>
      <c r="N600" s="51">
        <v>0</v>
      </c>
      <c r="O600" s="52" t="s">
        <v>15006</v>
      </c>
    </row>
    <row r="601" spans="1:15" ht="14.4" x14ac:dyDescent="0.25">
      <c r="A601" s="51">
        <v>7443</v>
      </c>
      <c r="B601" s="52" t="s">
        <v>826</v>
      </c>
      <c r="C601" s="52" t="s">
        <v>2534</v>
      </c>
      <c r="D601" s="51">
        <v>2110</v>
      </c>
      <c r="E601" s="52" t="s">
        <v>129</v>
      </c>
      <c r="F601" s="52" t="s">
        <v>130</v>
      </c>
      <c r="G601" s="52" t="s">
        <v>7571</v>
      </c>
      <c r="H601" s="52" t="s">
        <v>7929</v>
      </c>
      <c r="I601" s="52" t="s">
        <v>14715</v>
      </c>
      <c r="J601" s="51">
        <v>119181</v>
      </c>
      <c r="K601" s="51">
        <v>7443</v>
      </c>
      <c r="L601" s="52" t="s">
        <v>826</v>
      </c>
      <c r="M601" s="51">
        <v>960583</v>
      </c>
      <c r="N601" s="51">
        <v>0</v>
      </c>
      <c r="O601" s="52" t="s">
        <v>15007</v>
      </c>
    </row>
    <row r="602" spans="1:15" ht="14.4" x14ac:dyDescent="0.25">
      <c r="A602" s="51">
        <v>7451</v>
      </c>
      <c r="B602" s="52" t="s">
        <v>2535</v>
      </c>
      <c r="C602" s="52" t="s">
        <v>2536</v>
      </c>
      <c r="D602" s="51">
        <v>2900</v>
      </c>
      <c r="E602" s="52" t="s">
        <v>385</v>
      </c>
      <c r="F602" s="52" t="s">
        <v>2537</v>
      </c>
      <c r="G602" s="52" t="s">
        <v>7571</v>
      </c>
      <c r="H602" s="52" t="s">
        <v>9276</v>
      </c>
      <c r="I602" s="52" t="s">
        <v>14713</v>
      </c>
      <c r="J602" s="51">
        <v>121806</v>
      </c>
      <c r="K602" s="51">
        <v>7501</v>
      </c>
      <c r="L602" s="52" t="s">
        <v>604</v>
      </c>
      <c r="M602" s="51">
        <v>122465</v>
      </c>
      <c r="N602" s="51">
        <v>0</v>
      </c>
      <c r="O602" s="52" t="s">
        <v>15008</v>
      </c>
    </row>
    <row r="603" spans="1:15" ht="14.4" x14ac:dyDescent="0.25">
      <c r="A603" s="51">
        <v>7468</v>
      </c>
      <c r="B603" s="52" t="s">
        <v>2538</v>
      </c>
      <c r="C603" s="52" t="s">
        <v>2539</v>
      </c>
      <c r="D603" s="51">
        <v>2900</v>
      </c>
      <c r="E603" s="52" t="s">
        <v>385</v>
      </c>
      <c r="F603" s="52" t="s">
        <v>2540</v>
      </c>
      <c r="G603" s="52" t="s">
        <v>7571</v>
      </c>
      <c r="H603" s="52" t="s">
        <v>9277</v>
      </c>
      <c r="I603" s="52" t="s">
        <v>14713</v>
      </c>
      <c r="J603" s="51">
        <v>121806</v>
      </c>
      <c r="K603" s="51">
        <v>7501</v>
      </c>
      <c r="L603" s="52" t="s">
        <v>604</v>
      </c>
      <c r="M603" s="51">
        <v>122465</v>
      </c>
      <c r="N603" s="51">
        <v>0</v>
      </c>
      <c r="O603" s="52" t="s">
        <v>15009</v>
      </c>
    </row>
    <row r="604" spans="1:15" ht="14.4" x14ac:dyDescent="0.25">
      <c r="A604" s="51">
        <v>7476</v>
      </c>
      <c r="B604" s="52" t="s">
        <v>9242</v>
      </c>
      <c r="C604" s="52" t="s">
        <v>2541</v>
      </c>
      <c r="D604" s="51">
        <v>2900</v>
      </c>
      <c r="E604" s="52" t="s">
        <v>385</v>
      </c>
      <c r="F604" s="52" t="s">
        <v>386</v>
      </c>
      <c r="G604" s="52" t="s">
        <v>7571</v>
      </c>
      <c r="H604" s="52" t="s">
        <v>9243</v>
      </c>
      <c r="I604" s="52" t="s">
        <v>14713</v>
      </c>
      <c r="J604" s="51">
        <v>121467</v>
      </c>
      <c r="K604" s="51">
        <v>7476</v>
      </c>
      <c r="L604" s="52" t="s">
        <v>9242</v>
      </c>
      <c r="M604" s="51">
        <v>968081</v>
      </c>
      <c r="N604" s="51">
        <v>0</v>
      </c>
      <c r="O604" s="52" t="s">
        <v>15010</v>
      </c>
    </row>
    <row r="605" spans="1:15" ht="14.4" x14ac:dyDescent="0.25">
      <c r="A605" s="51">
        <v>7484</v>
      </c>
      <c r="B605" s="52" t="s">
        <v>764</v>
      </c>
      <c r="C605" s="52" t="s">
        <v>2542</v>
      </c>
      <c r="D605" s="51">
        <v>2900</v>
      </c>
      <c r="E605" s="52" t="s">
        <v>385</v>
      </c>
      <c r="F605" s="52" t="s">
        <v>2543</v>
      </c>
      <c r="G605" s="52" t="s">
        <v>7571</v>
      </c>
      <c r="H605" s="52" t="s">
        <v>9278</v>
      </c>
      <c r="I605" s="52" t="s">
        <v>14713</v>
      </c>
      <c r="J605" s="51">
        <v>121806</v>
      </c>
      <c r="K605" s="51">
        <v>7501</v>
      </c>
      <c r="L605" s="52" t="s">
        <v>604</v>
      </c>
      <c r="M605" s="51">
        <v>122465</v>
      </c>
      <c r="N605" s="51">
        <v>0</v>
      </c>
      <c r="O605" s="52" t="s">
        <v>15011</v>
      </c>
    </row>
    <row r="606" spans="1:15" ht="14.4" x14ac:dyDescent="0.25">
      <c r="A606" s="51">
        <v>7492</v>
      </c>
      <c r="B606" s="52" t="s">
        <v>2544</v>
      </c>
      <c r="C606" s="52" t="s">
        <v>2545</v>
      </c>
      <c r="D606" s="51">
        <v>2900</v>
      </c>
      <c r="E606" s="52" t="s">
        <v>385</v>
      </c>
      <c r="F606" s="52" t="s">
        <v>2546</v>
      </c>
      <c r="G606" s="52" t="s">
        <v>7571</v>
      </c>
      <c r="H606" s="52" t="s">
        <v>9279</v>
      </c>
      <c r="I606" s="52" t="s">
        <v>14713</v>
      </c>
      <c r="J606" s="51">
        <v>119784</v>
      </c>
      <c r="K606" s="51">
        <v>7658</v>
      </c>
      <c r="L606" s="52" t="s">
        <v>600</v>
      </c>
      <c r="M606" s="51">
        <v>963141</v>
      </c>
      <c r="N606" s="51">
        <v>0</v>
      </c>
      <c r="O606" s="52" t="s">
        <v>15012</v>
      </c>
    </row>
    <row r="607" spans="1:15" ht="14.4" x14ac:dyDescent="0.25">
      <c r="A607" s="51">
        <v>7501</v>
      </c>
      <c r="B607" s="52" t="s">
        <v>604</v>
      </c>
      <c r="C607" s="52" t="s">
        <v>2547</v>
      </c>
      <c r="D607" s="51">
        <v>2900</v>
      </c>
      <c r="E607" s="52" t="s">
        <v>385</v>
      </c>
      <c r="F607" s="52" t="s">
        <v>426</v>
      </c>
      <c r="G607" s="52" t="s">
        <v>7571</v>
      </c>
      <c r="H607" s="52" t="s">
        <v>9280</v>
      </c>
      <c r="I607" s="52" t="s">
        <v>14713</v>
      </c>
      <c r="J607" s="51">
        <v>121806</v>
      </c>
      <c r="K607" s="51">
        <v>7501</v>
      </c>
      <c r="L607" s="52" t="s">
        <v>604</v>
      </c>
      <c r="M607" s="51">
        <v>122465</v>
      </c>
      <c r="N607" s="51">
        <v>0</v>
      </c>
      <c r="O607" s="52" t="s">
        <v>15013</v>
      </c>
    </row>
    <row r="608" spans="1:15" ht="14.4" x14ac:dyDescent="0.25">
      <c r="A608" s="51">
        <v>7526</v>
      </c>
      <c r="B608" s="52" t="s">
        <v>2548</v>
      </c>
      <c r="C608" s="52" t="s">
        <v>2549</v>
      </c>
      <c r="D608" s="51">
        <v>2960</v>
      </c>
      <c r="E608" s="52" t="s">
        <v>1017</v>
      </c>
      <c r="F608" s="52" t="s">
        <v>2550</v>
      </c>
      <c r="G608" s="52" t="s">
        <v>7571</v>
      </c>
      <c r="H608" s="52" t="s">
        <v>9281</v>
      </c>
      <c r="I608" s="52" t="s">
        <v>14713</v>
      </c>
      <c r="J608" s="51">
        <v>121467</v>
      </c>
      <c r="K608" s="51">
        <v>7476</v>
      </c>
      <c r="L608" s="52" t="s">
        <v>9242</v>
      </c>
      <c r="M608" s="51">
        <v>968081</v>
      </c>
      <c r="N608" s="51">
        <v>0</v>
      </c>
      <c r="O608" s="52" t="s">
        <v>15014</v>
      </c>
    </row>
    <row r="609" spans="1:15" ht="14.4" x14ac:dyDescent="0.25">
      <c r="A609" s="51">
        <v>7542</v>
      </c>
      <c r="B609" s="52" t="s">
        <v>2551</v>
      </c>
      <c r="C609" s="52" t="s">
        <v>2552</v>
      </c>
      <c r="D609" s="51">
        <v>2930</v>
      </c>
      <c r="E609" s="52" t="s">
        <v>207</v>
      </c>
      <c r="F609" s="52" t="s">
        <v>2553</v>
      </c>
      <c r="G609" s="52" t="s">
        <v>7571</v>
      </c>
      <c r="H609" s="52" t="s">
        <v>9282</v>
      </c>
      <c r="I609" s="52" t="s">
        <v>14715</v>
      </c>
      <c r="J609" s="51">
        <v>120006</v>
      </c>
      <c r="K609" s="51">
        <v>126301</v>
      </c>
      <c r="L609" s="52" t="s">
        <v>739</v>
      </c>
      <c r="M609" s="51">
        <v>960591</v>
      </c>
      <c r="N609" s="51">
        <v>0</v>
      </c>
      <c r="O609" s="52" t="s">
        <v>15015</v>
      </c>
    </row>
    <row r="610" spans="1:15" ht="14.4" x14ac:dyDescent="0.25">
      <c r="A610" s="51">
        <v>7559</v>
      </c>
      <c r="B610" s="52" t="s">
        <v>2554</v>
      </c>
      <c r="C610" s="52" t="s">
        <v>2555</v>
      </c>
      <c r="D610" s="51">
        <v>2930</v>
      </c>
      <c r="E610" s="52" t="s">
        <v>207</v>
      </c>
      <c r="F610" s="52" t="s">
        <v>2556</v>
      </c>
      <c r="G610" s="52" t="s">
        <v>7571</v>
      </c>
      <c r="H610" s="52" t="s">
        <v>9283</v>
      </c>
      <c r="I610" s="52" t="s">
        <v>14715</v>
      </c>
      <c r="J610" s="51">
        <v>120006</v>
      </c>
      <c r="K610" s="51">
        <v>126301</v>
      </c>
      <c r="L610" s="52" t="s">
        <v>739</v>
      </c>
      <c r="M610" s="51">
        <v>960591</v>
      </c>
      <c r="N610" s="51">
        <v>0</v>
      </c>
      <c r="O610" s="52" t="s">
        <v>15016</v>
      </c>
    </row>
    <row r="611" spans="1:15" ht="14.4" x14ac:dyDescent="0.25">
      <c r="A611" s="51">
        <v>7567</v>
      </c>
      <c r="B611" s="52" t="s">
        <v>2557</v>
      </c>
      <c r="C611" s="52" t="s">
        <v>2558</v>
      </c>
      <c r="D611" s="51">
        <v>2930</v>
      </c>
      <c r="E611" s="52" t="s">
        <v>207</v>
      </c>
      <c r="F611" s="52" t="s">
        <v>2559</v>
      </c>
      <c r="G611" s="52" t="s">
        <v>7571</v>
      </c>
      <c r="H611" s="52" t="s">
        <v>9284</v>
      </c>
      <c r="I611" s="52" t="s">
        <v>14715</v>
      </c>
      <c r="J611" s="51">
        <v>120006</v>
      </c>
      <c r="K611" s="51">
        <v>126301</v>
      </c>
      <c r="L611" s="52" t="s">
        <v>739</v>
      </c>
      <c r="M611" s="51">
        <v>960591</v>
      </c>
      <c r="N611" s="51">
        <v>0</v>
      </c>
      <c r="O611" s="52" t="s">
        <v>15017</v>
      </c>
    </row>
    <row r="612" spans="1:15" ht="14.4" x14ac:dyDescent="0.25">
      <c r="A612" s="51">
        <v>7583</v>
      </c>
      <c r="B612" s="52" t="s">
        <v>2560</v>
      </c>
      <c r="C612" s="52" t="s">
        <v>2561</v>
      </c>
      <c r="D612" s="51">
        <v>2930</v>
      </c>
      <c r="E612" s="52" t="s">
        <v>207</v>
      </c>
      <c r="F612" s="52" t="s">
        <v>2562</v>
      </c>
      <c r="G612" s="52" t="s">
        <v>7571</v>
      </c>
      <c r="H612" s="52" t="s">
        <v>9285</v>
      </c>
      <c r="I612" s="52" t="s">
        <v>14713</v>
      </c>
      <c r="J612" s="51">
        <v>121591</v>
      </c>
      <c r="K612" s="51">
        <v>55831</v>
      </c>
      <c r="L612" s="52" t="s">
        <v>602</v>
      </c>
      <c r="M612" s="51">
        <v>123381</v>
      </c>
      <c r="N612" s="51">
        <v>0</v>
      </c>
      <c r="O612" s="52" t="s">
        <v>15018</v>
      </c>
    </row>
    <row r="613" spans="1:15" ht="14.4" x14ac:dyDescent="0.25">
      <c r="A613" s="51">
        <v>7591</v>
      </c>
      <c r="B613" s="52" t="s">
        <v>602</v>
      </c>
      <c r="C613" s="52" t="s">
        <v>2563</v>
      </c>
      <c r="D613" s="51">
        <v>2930</v>
      </c>
      <c r="E613" s="52" t="s">
        <v>207</v>
      </c>
      <c r="F613" s="52" t="s">
        <v>2564</v>
      </c>
      <c r="G613" s="52" t="s">
        <v>7571</v>
      </c>
      <c r="H613" s="52" t="s">
        <v>9286</v>
      </c>
      <c r="I613" s="52" t="s">
        <v>14713</v>
      </c>
      <c r="J613" s="51">
        <v>121591</v>
      </c>
      <c r="K613" s="51">
        <v>55831</v>
      </c>
      <c r="L613" s="52" t="s">
        <v>602</v>
      </c>
      <c r="M613" s="51">
        <v>123381</v>
      </c>
      <c r="N613" s="51">
        <v>0</v>
      </c>
      <c r="O613" s="52" t="s">
        <v>15019</v>
      </c>
    </row>
    <row r="614" spans="1:15" ht="14.4" x14ac:dyDescent="0.25">
      <c r="A614" s="51">
        <v>7609</v>
      </c>
      <c r="B614" s="52" t="s">
        <v>2565</v>
      </c>
      <c r="C614" s="52" t="s">
        <v>2566</v>
      </c>
      <c r="D614" s="51">
        <v>2930</v>
      </c>
      <c r="E614" s="52" t="s">
        <v>207</v>
      </c>
      <c r="F614" s="52" t="s">
        <v>2567</v>
      </c>
      <c r="G614" s="52" t="s">
        <v>7571</v>
      </c>
      <c r="H614" s="52" t="s">
        <v>9287</v>
      </c>
      <c r="I614" s="52" t="s">
        <v>14713</v>
      </c>
      <c r="J614" s="51">
        <v>121591</v>
      </c>
      <c r="K614" s="51">
        <v>55831</v>
      </c>
      <c r="L614" s="52" t="s">
        <v>602</v>
      </c>
      <c r="M614" s="51">
        <v>123381</v>
      </c>
      <c r="N614" s="51">
        <v>0</v>
      </c>
      <c r="O614" s="52" t="s">
        <v>15020</v>
      </c>
    </row>
    <row r="615" spans="1:15" ht="14.4" x14ac:dyDescent="0.25">
      <c r="A615" s="51">
        <v>7617</v>
      </c>
      <c r="B615" s="52" t="s">
        <v>2310</v>
      </c>
      <c r="C615" s="52" t="s">
        <v>2568</v>
      </c>
      <c r="D615" s="51">
        <v>2930</v>
      </c>
      <c r="E615" s="52" t="s">
        <v>207</v>
      </c>
      <c r="F615" s="52" t="s">
        <v>2569</v>
      </c>
      <c r="G615" s="52" t="s">
        <v>7571</v>
      </c>
      <c r="H615" s="52" t="s">
        <v>9288</v>
      </c>
      <c r="I615" s="52" t="s">
        <v>14713</v>
      </c>
      <c r="J615" s="51">
        <v>119784</v>
      </c>
      <c r="K615" s="51">
        <v>7658</v>
      </c>
      <c r="L615" s="52" t="s">
        <v>600</v>
      </c>
      <c r="M615" s="51">
        <v>963141</v>
      </c>
      <c r="N615" s="51">
        <v>0</v>
      </c>
      <c r="O615" s="52" t="s">
        <v>15021</v>
      </c>
    </row>
    <row r="616" spans="1:15" ht="14.4" x14ac:dyDescent="0.25">
      <c r="A616" s="51">
        <v>7633</v>
      </c>
      <c r="B616" s="52" t="s">
        <v>67</v>
      </c>
      <c r="C616" s="52" t="s">
        <v>2570</v>
      </c>
      <c r="D616" s="51">
        <v>2930</v>
      </c>
      <c r="E616" s="52" t="s">
        <v>207</v>
      </c>
      <c r="F616" s="52" t="s">
        <v>2569</v>
      </c>
      <c r="G616" s="52" t="s">
        <v>7571</v>
      </c>
      <c r="H616" s="52" t="s">
        <v>9289</v>
      </c>
      <c r="I616" s="52" t="s">
        <v>14713</v>
      </c>
      <c r="J616" s="51">
        <v>119784</v>
      </c>
      <c r="K616" s="51">
        <v>7658</v>
      </c>
      <c r="L616" s="52" t="s">
        <v>600</v>
      </c>
      <c r="M616" s="51">
        <v>963141</v>
      </c>
      <c r="N616" s="51">
        <v>0</v>
      </c>
      <c r="O616" s="52" t="s">
        <v>15022</v>
      </c>
    </row>
    <row r="617" spans="1:15" ht="14.4" x14ac:dyDescent="0.25">
      <c r="A617" s="51">
        <v>7641</v>
      </c>
      <c r="B617" s="52" t="s">
        <v>602</v>
      </c>
      <c r="C617" s="52" t="s">
        <v>2571</v>
      </c>
      <c r="D617" s="51">
        <v>2930</v>
      </c>
      <c r="E617" s="52" t="s">
        <v>207</v>
      </c>
      <c r="F617" s="52" t="s">
        <v>400</v>
      </c>
      <c r="G617" s="52" t="s">
        <v>7571</v>
      </c>
      <c r="H617" s="52" t="s">
        <v>8168</v>
      </c>
      <c r="I617" s="52" t="s">
        <v>14713</v>
      </c>
      <c r="J617" s="51">
        <v>121591</v>
      </c>
      <c r="K617" s="51">
        <v>55831</v>
      </c>
      <c r="L617" s="52" t="s">
        <v>602</v>
      </c>
      <c r="M617" s="51">
        <v>123381</v>
      </c>
      <c r="N617" s="51">
        <v>0</v>
      </c>
      <c r="O617" s="52" t="s">
        <v>15023</v>
      </c>
    </row>
    <row r="618" spans="1:15" ht="14.4" x14ac:dyDescent="0.25">
      <c r="A618" s="51">
        <v>7658</v>
      </c>
      <c r="B618" s="52" t="s">
        <v>600</v>
      </c>
      <c r="C618" s="52" t="s">
        <v>2572</v>
      </c>
      <c r="D618" s="51">
        <v>2930</v>
      </c>
      <c r="E618" s="52" t="s">
        <v>207</v>
      </c>
      <c r="F618" s="52" t="s">
        <v>208</v>
      </c>
      <c r="G618" s="52" t="s">
        <v>7571</v>
      </c>
      <c r="H618" s="52" t="s">
        <v>15024</v>
      </c>
      <c r="I618" s="52" t="s">
        <v>14713</v>
      </c>
      <c r="J618" s="51">
        <v>119784</v>
      </c>
      <c r="K618" s="51">
        <v>7658</v>
      </c>
      <c r="L618" s="52" t="s">
        <v>600</v>
      </c>
      <c r="M618" s="51">
        <v>963165</v>
      </c>
      <c r="N618" s="51">
        <v>0</v>
      </c>
      <c r="O618" s="52" t="s">
        <v>15025</v>
      </c>
    </row>
    <row r="619" spans="1:15" ht="14.4" x14ac:dyDescent="0.25">
      <c r="A619" s="51">
        <v>7674</v>
      </c>
      <c r="B619" s="52" t="s">
        <v>2573</v>
      </c>
      <c r="C619" s="52" t="s">
        <v>2574</v>
      </c>
      <c r="D619" s="51">
        <v>2390</v>
      </c>
      <c r="E619" s="52" t="s">
        <v>396</v>
      </c>
      <c r="F619" s="52" t="s">
        <v>2575</v>
      </c>
      <c r="G619" s="52" t="s">
        <v>7571</v>
      </c>
      <c r="H619" s="52" t="s">
        <v>9290</v>
      </c>
      <c r="I619" s="52" t="s">
        <v>14715</v>
      </c>
      <c r="J619" s="51">
        <v>119181</v>
      </c>
      <c r="K619" s="51">
        <v>7443</v>
      </c>
      <c r="L619" s="52" t="s">
        <v>826</v>
      </c>
      <c r="M619" s="51">
        <v>960609</v>
      </c>
      <c r="N619" s="51">
        <v>0</v>
      </c>
      <c r="O619" s="52" t="s">
        <v>15026</v>
      </c>
    </row>
    <row r="620" spans="1:15" ht="14.4" x14ac:dyDescent="0.25">
      <c r="A620" s="51">
        <v>7682</v>
      </c>
      <c r="B620" s="52" t="s">
        <v>2576</v>
      </c>
      <c r="C620" s="52" t="s">
        <v>2577</v>
      </c>
      <c r="D620" s="51">
        <v>2390</v>
      </c>
      <c r="E620" s="52" t="s">
        <v>396</v>
      </c>
      <c r="F620" s="52" t="s">
        <v>2578</v>
      </c>
      <c r="G620" s="52" t="s">
        <v>7571</v>
      </c>
      <c r="H620" s="52" t="s">
        <v>9291</v>
      </c>
      <c r="I620" s="52" t="s">
        <v>14713</v>
      </c>
      <c r="J620" s="51">
        <v>121509</v>
      </c>
      <c r="K620" s="51">
        <v>7807</v>
      </c>
      <c r="L620" s="52" t="s">
        <v>832</v>
      </c>
      <c r="M620" s="51">
        <v>963272</v>
      </c>
      <c r="N620" s="51">
        <v>0</v>
      </c>
      <c r="O620" s="52" t="s">
        <v>15027</v>
      </c>
    </row>
    <row r="621" spans="1:15" ht="14.4" x14ac:dyDescent="0.25">
      <c r="A621" s="51">
        <v>7708</v>
      </c>
      <c r="B621" s="52" t="s">
        <v>67</v>
      </c>
      <c r="C621" s="52" t="s">
        <v>2579</v>
      </c>
      <c r="D621" s="51">
        <v>2390</v>
      </c>
      <c r="E621" s="52" t="s">
        <v>396</v>
      </c>
      <c r="F621" s="52" t="s">
        <v>397</v>
      </c>
      <c r="G621" s="52" t="s">
        <v>7571</v>
      </c>
      <c r="H621" s="52" t="s">
        <v>8171</v>
      </c>
      <c r="I621" s="52" t="s">
        <v>14713</v>
      </c>
      <c r="J621" s="51">
        <v>121574</v>
      </c>
      <c r="K621" s="51">
        <v>7708</v>
      </c>
      <c r="L621" s="52" t="s">
        <v>67</v>
      </c>
      <c r="M621" s="51">
        <v>123398</v>
      </c>
      <c r="N621" s="51">
        <v>0</v>
      </c>
      <c r="O621" s="52" t="s">
        <v>15028</v>
      </c>
    </row>
    <row r="622" spans="1:15" ht="14.4" x14ac:dyDescent="0.25">
      <c r="A622" s="51">
        <v>7716</v>
      </c>
      <c r="B622" s="52" t="s">
        <v>69</v>
      </c>
      <c r="C622" s="52" t="s">
        <v>2580</v>
      </c>
      <c r="D622" s="51">
        <v>2390</v>
      </c>
      <c r="E622" s="52" t="s">
        <v>2581</v>
      </c>
      <c r="F622" s="52" t="s">
        <v>2582</v>
      </c>
      <c r="G622" s="52" t="s">
        <v>7571</v>
      </c>
      <c r="H622" s="52" t="s">
        <v>9292</v>
      </c>
      <c r="I622" s="52" t="s">
        <v>14713</v>
      </c>
      <c r="J622" s="51">
        <v>121616</v>
      </c>
      <c r="K622" s="51">
        <v>7716</v>
      </c>
      <c r="L622" s="52" t="s">
        <v>69</v>
      </c>
      <c r="M622" s="51">
        <v>123398</v>
      </c>
      <c r="N622" s="51">
        <v>0</v>
      </c>
      <c r="O622" s="52" t="s">
        <v>15029</v>
      </c>
    </row>
    <row r="623" spans="1:15" ht="14.4" x14ac:dyDescent="0.25">
      <c r="A623" s="51">
        <v>7724</v>
      </c>
      <c r="B623" s="52" t="s">
        <v>2583</v>
      </c>
      <c r="C623" s="52" t="s">
        <v>2584</v>
      </c>
      <c r="D623" s="51">
        <v>2340</v>
      </c>
      <c r="E623" s="52" t="s">
        <v>2585</v>
      </c>
      <c r="F623" s="52" t="s">
        <v>2586</v>
      </c>
      <c r="G623" s="52" t="s">
        <v>7571</v>
      </c>
      <c r="H623" s="52" t="s">
        <v>13928</v>
      </c>
      <c r="I623" s="52" t="s">
        <v>14713</v>
      </c>
      <c r="J623" s="51">
        <v>119784</v>
      </c>
      <c r="K623" s="51">
        <v>7658</v>
      </c>
      <c r="L623" s="52" t="s">
        <v>600</v>
      </c>
      <c r="M623" s="51">
        <v>105031</v>
      </c>
      <c r="N623" s="51">
        <v>0</v>
      </c>
      <c r="O623" s="52" t="s">
        <v>15030</v>
      </c>
    </row>
    <row r="624" spans="1:15" ht="14.4" x14ac:dyDescent="0.25">
      <c r="A624" s="51">
        <v>7741</v>
      </c>
      <c r="B624" s="52" t="s">
        <v>2587</v>
      </c>
      <c r="C624" s="52" t="s">
        <v>22068</v>
      </c>
      <c r="D624" s="51">
        <v>2275</v>
      </c>
      <c r="E624" s="52" t="s">
        <v>2588</v>
      </c>
      <c r="F624" s="52" t="s">
        <v>2589</v>
      </c>
      <c r="G624" s="52" t="s">
        <v>7571</v>
      </c>
      <c r="H624" s="52" t="s">
        <v>7571</v>
      </c>
      <c r="I624" s="52" t="s">
        <v>14713</v>
      </c>
      <c r="J624" s="51">
        <v>121566</v>
      </c>
      <c r="K624" s="51">
        <v>8482</v>
      </c>
      <c r="L624" s="52" t="s">
        <v>761</v>
      </c>
      <c r="M624" s="51">
        <v>117911</v>
      </c>
      <c r="N624" s="51">
        <v>0</v>
      </c>
      <c r="O624" s="52" t="s">
        <v>22069</v>
      </c>
    </row>
    <row r="625" spans="1:15" ht="14.4" x14ac:dyDescent="0.25">
      <c r="A625" s="51">
        <v>7757</v>
      </c>
      <c r="B625" s="52" t="s">
        <v>22070</v>
      </c>
      <c r="C625" s="52" t="s">
        <v>2590</v>
      </c>
      <c r="D625" s="51">
        <v>2980</v>
      </c>
      <c r="E625" s="52" t="s">
        <v>177</v>
      </c>
      <c r="F625" s="52" t="s">
        <v>178</v>
      </c>
      <c r="G625" s="52" t="s">
        <v>7571</v>
      </c>
      <c r="H625" s="52" t="s">
        <v>8262</v>
      </c>
      <c r="I625" s="52" t="s">
        <v>14715</v>
      </c>
      <c r="J625" s="51">
        <v>119529</v>
      </c>
      <c r="K625" s="51">
        <v>117879</v>
      </c>
      <c r="L625" s="52" t="s">
        <v>10709</v>
      </c>
      <c r="M625" s="51">
        <v>960617</v>
      </c>
      <c r="N625" s="51">
        <v>0</v>
      </c>
      <c r="O625" s="52" t="s">
        <v>22071</v>
      </c>
    </row>
    <row r="626" spans="1:15" ht="14.4" x14ac:dyDescent="0.25">
      <c r="A626" s="51">
        <v>7765</v>
      </c>
      <c r="B626" s="52" t="s">
        <v>2591</v>
      </c>
      <c r="C626" s="52" t="s">
        <v>2592</v>
      </c>
      <c r="D626" s="51">
        <v>2980</v>
      </c>
      <c r="E626" s="52" t="s">
        <v>177</v>
      </c>
      <c r="F626" s="52" t="s">
        <v>2593</v>
      </c>
      <c r="G626" s="52" t="s">
        <v>7571</v>
      </c>
      <c r="H626" s="52" t="s">
        <v>9293</v>
      </c>
      <c r="I626" s="52" t="s">
        <v>14713</v>
      </c>
      <c r="J626" s="51">
        <v>121574</v>
      </c>
      <c r="K626" s="51">
        <v>7708</v>
      </c>
      <c r="L626" s="52" t="s">
        <v>67</v>
      </c>
      <c r="M626" s="51">
        <v>123398</v>
      </c>
      <c r="N626" s="51">
        <v>0</v>
      </c>
      <c r="O626" s="52" t="s">
        <v>15031</v>
      </c>
    </row>
    <row r="627" spans="1:15" ht="14.4" x14ac:dyDescent="0.25">
      <c r="A627" s="51">
        <v>7773</v>
      </c>
      <c r="B627" s="52" t="s">
        <v>2594</v>
      </c>
      <c r="C627" s="52" t="s">
        <v>2595</v>
      </c>
      <c r="D627" s="51">
        <v>2980</v>
      </c>
      <c r="E627" s="52" t="s">
        <v>177</v>
      </c>
      <c r="F627" s="52" t="s">
        <v>2596</v>
      </c>
      <c r="G627" s="52" t="s">
        <v>7571</v>
      </c>
      <c r="H627" s="52" t="s">
        <v>15032</v>
      </c>
      <c r="I627" s="52" t="s">
        <v>14715</v>
      </c>
      <c r="J627" s="51">
        <v>119529</v>
      </c>
      <c r="K627" s="51">
        <v>117879</v>
      </c>
      <c r="L627" s="52" t="s">
        <v>10709</v>
      </c>
      <c r="M627" s="51">
        <v>960617</v>
      </c>
      <c r="N627" s="51">
        <v>0</v>
      </c>
      <c r="O627" s="52" t="s">
        <v>15033</v>
      </c>
    </row>
    <row r="628" spans="1:15" ht="14.4" x14ac:dyDescent="0.25">
      <c r="A628" s="51">
        <v>7781</v>
      </c>
      <c r="B628" s="52" t="s">
        <v>2597</v>
      </c>
      <c r="C628" s="52" t="s">
        <v>2598</v>
      </c>
      <c r="D628" s="51">
        <v>2960</v>
      </c>
      <c r="E628" s="52" t="s">
        <v>2599</v>
      </c>
      <c r="F628" s="52" t="s">
        <v>2600</v>
      </c>
      <c r="G628" s="52" t="s">
        <v>7571</v>
      </c>
      <c r="H628" s="52" t="s">
        <v>9294</v>
      </c>
      <c r="I628" s="52" t="s">
        <v>14715</v>
      </c>
      <c r="J628" s="51">
        <v>119181</v>
      </c>
      <c r="K628" s="51">
        <v>7443</v>
      </c>
      <c r="L628" s="52" t="s">
        <v>826</v>
      </c>
      <c r="M628" s="51">
        <v>960625</v>
      </c>
      <c r="N628" s="51">
        <v>0</v>
      </c>
      <c r="O628" s="52" t="s">
        <v>15034</v>
      </c>
    </row>
    <row r="629" spans="1:15" ht="14.4" x14ac:dyDescent="0.25">
      <c r="A629" s="51">
        <v>7799</v>
      </c>
      <c r="B629" s="52" t="s">
        <v>2601</v>
      </c>
      <c r="C629" s="52" t="s">
        <v>2602</v>
      </c>
      <c r="D629" s="51">
        <v>2960</v>
      </c>
      <c r="E629" s="52" t="s">
        <v>2599</v>
      </c>
      <c r="F629" s="52" t="s">
        <v>2603</v>
      </c>
      <c r="G629" s="52" t="s">
        <v>7571</v>
      </c>
      <c r="H629" s="52" t="s">
        <v>9295</v>
      </c>
      <c r="I629" s="52" t="s">
        <v>14713</v>
      </c>
      <c r="J629" s="51">
        <v>121558</v>
      </c>
      <c r="K629" s="51">
        <v>7799</v>
      </c>
      <c r="L629" s="52" t="s">
        <v>2601</v>
      </c>
      <c r="M629" s="51">
        <v>123381</v>
      </c>
      <c r="N629" s="51">
        <v>0</v>
      </c>
      <c r="O629" s="52" t="s">
        <v>15035</v>
      </c>
    </row>
    <row r="630" spans="1:15" ht="14.4" x14ac:dyDescent="0.25">
      <c r="A630" s="51">
        <v>7807</v>
      </c>
      <c r="B630" s="52" t="s">
        <v>832</v>
      </c>
      <c r="C630" s="52" t="s">
        <v>2604</v>
      </c>
      <c r="D630" s="51">
        <v>2980</v>
      </c>
      <c r="E630" s="52" t="s">
        <v>177</v>
      </c>
      <c r="F630" s="52" t="s">
        <v>183</v>
      </c>
      <c r="G630" s="52" t="s">
        <v>7571</v>
      </c>
      <c r="H630" s="52" t="s">
        <v>8370</v>
      </c>
      <c r="I630" s="52" t="s">
        <v>14713</v>
      </c>
      <c r="J630" s="51">
        <v>121509</v>
      </c>
      <c r="K630" s="51">
        <v>7807</v>
      </c>
      <c r="L630" s="52" t="s">
        <v>832</v>
      </c>
      <c r="M630" s="51">
        <v>963272</v>
      </c>
      <c r="N630" s="51">
        <v>0</v>
      </c>
      <c r="O630" s="52" t="s">
        <v>15036</v>
      </c>
    </row>
    <row r="631" spans="1:15" ht="14.4" x14ac:dyDescent="0.25">
      <c r="A631" s="51">
        <v>7823</v>
      </c>
      <c r="B631" s="52" t="s">
        <v>67</v>
      </c>
      <c r="C631" s="52" t="s">
        <v>2605</v>
      </c>
      <c r="D631" s="51">
        <v>2960</v>
      </c>
      <c r="E631" s="52" t="s">
        <v>2606</v>
      </c>
      <c r="F631" s="52" t="s">
        <v>2607</v>
      </c>
      <c r="G631" s="52" t="s">
        <v>7571</v>
      </c>
      <c r="H631" s="52" t="s">
        <v>9296</v>
      </c>
      <c r="I631" s="52" t="s">
        <v>14713</v>
      </c>
      <c r="J631" s="51">
        <v>121558</v>
      </c>
      <c r="K631" s="51">
        <v>7799</v>
      </c>
      <c r="L631" s="52" t="s">
        <v>2601</v>
      </c>
      <c r="M631" s="51">
        <v>123381</v>
      </c>
      <c r="N631" s="51">
        <v>0</v>
      </c>
      <c r="O631" s="52" t="s">
        <v>15037</v>
      </c>
    </row>
    <row r="632" spans="1:15" ht="14.4" x14ac:dyDescent="0.25">
      <c r="A632" s="51">
        <v>7831</v>
      </c>
      <c r="B632" s="52" t="s">
        <v>65</v>
      </c>
      <c r="C632" s="52" t="s">
        <v>2608</v>
      </c>
      <c r="D632" s="51">
        <v>2990</v>
      </c>
      <c r="E632" s="52" t="s">
        <v>237</v>
      </c>
      <c r="F632" s="52" t="s">
        <v>679</v>
      </c>
      <c r="G632" s="52" t="s">
        <v>7571</v>
      </c>
      <c r="H632" s="52" t="s">
        <v>9297</v>
      </c>
      <c r="I632" s="52" t="s">
        <v>14715</v>
      </c>
      <c r="J632" s="51">
        <v>120295</v>
      </c>
      <c r="K632" s="51">
        <v>7831</v>
      </c>
      <c r="L632" s="52" t="s">
        <v>65</v>
      </c>
      <c r="M632" s="51">
        <v>960633</v>
      </c>
      <c r="N632" s="51">
        <v>0</v>
      </c>
      <c r="O632" s="52" t="s">
        <v>15038</v>
      </c>
    </row>
    <row r="633" spans="1:15" ht="14.4" x14ac:dyDescent="0.25">
      <c r="A633" s="51">
        <v>7849</v>
      </c>
      <c r="B633" s="52" t="s">
        <v>2609</v>
      </c>
      <c r="C633" s="52" t="s">
        <v>2610</v>
      </c>
      <c r="D633" s="51">
        <v>2990</v>
      </c>
      <c r="E633" s="52" t="s">
        <v>237</v>
      </c>
      <c r="F633" s="52" t="s">
        <v>2611</v>
      </c>
      <c r="G633" s="52" t="s">
        <v>7571</v>
      </c>
      <c r="H633" s="52" t="s">
        <v>9298</v>
      </c>
      <c r="I633" s="52" t="s">
        <v>14713</v>
      </c>
      <c r="J633" s="51">
        <v>120089</v>
      </c>
      <c r="K633" s="51">
        <v>7856</v>
      </c>
      <c r="L633" s="52" t="s">
        <v>795</v>
      </c>
      <c r="M633" s="51">
        <v>963181</v>
      </c>
      <c r="N633" s="51">
        <v>0</v>
      </c>
      <c r="O633" s="52" t="s">
        <v>15039</v>
      </c>
    </row>
    <row r="634" spans="1:15" ht="14.4" x14ac:dyDescent="0.25">
      <c r="A634" s="51">
        <v>7856</v>
      </c>
      <c r="B634" s="52" t="s">
        <v>795</v>
      </c>
      <c r="C634" s="52" t="s">
        <v>2612</v>
      </c>
      <c r="D634" s="51">
        <v>2990</v>
      </c>
      <c r="E634" s="52" t="s">
        <v>237</v>
      </c>
      <c r="F634" s="52" t="s">
        <v>549</v>
      </c>
      <c r="G634" s="52" t="s">
        <v>7571</v>
      </c>
      <c r="H634" s="52" t="s">
        <v>13929</v>
      </c>
      <c r="I634" s="52" t="s">
        <v>14713</v>
      </c>
      <c r="J634" s="51">
        <v>120089</v>
      </c>
      <c r="K634" s="51">
        <v>7856</v>
      </c>
      <c r="L634" s="52" t="s">
        <v>795</v>
      </c>
      <c r="M634" s="51">
        <v>56275</v>
      </c>
      <c r="N634" s="51">
        <v>0</v>
      </c>
      <c r="O634" s="52" t="s">
        <v>15040</v>
      </c>
    </row>
    <row r="635" spans="1:15" ht="14.4" x14ac:dyDescent="0.25">
      <c r="A635" s="51">
        <v>7864</v>
      </c>
      <c r="B635" s="52" t="s">
        <v>760</v>
      </c>
      <c r="C635" s="52" t="s">
        <v>2613</v>
      </c>
      <c r="D635" s="51">
        <v>2990</v>
      </c>
      <c r="E635" s="52" t="s">
        <v>237</v>
      </c>
      <c r="F635" s="52" t="s">
        <v>643</v>
      </c>
      <c r="G635" s="52" t="s">
        <v>7571</v>
      </c>
      <c r="H635" s="52" t="s">
        <v>8167</v>
      </c>
      <c r="I635" s="52" t="s">
        <v>14713</v>
      </c>
      <c r="J635" s="51">
        <v>121558</v>
      </c>
      <c r="K635" s="51">
        <v>7799</v>
      </c>
      <c r="L635" s="52" t="s">
        <v>2601</v>
      </c>
      <c r="M635" s="51">
        <v>123381</v>
      </c>
      <c r="N635" s="51">
        <v>0</v>
      </c>
      <c r="O635" s="52" t="s">
        <v>15041</v>
      </c>
    </row>
    <row r="636" spans="1:15" ht="14.4" x14ac:dyDescent="0.25">
      <c r="A636" s="51">
        <v>7872</v>
      </c>
      <c r="B636" s="52" t="s">
        <v>67</v>
      </c>
      <c r="C636" s="52" t="s">
        <v>2614</v>
      </c>
      <c r="D636" s="51">
        <v>2990</v>
      </c>
      <c r="E636" s="52" t="s">
        <v>237</v>
      </c>
      <c r="F636" s="52" t="s">
        <v>2615</v>
      </c>
      <c r="G636" s="52" t="s">
        <v>7571</v>
      </c>
      <c r="H636" s="52" t="s">
        <v>9299</v>
      </c>
      <c r="I636" s="52" t="s">
        <v>14713</v>
      </c>
      <c r="J636" s="51">
        <v>120089</v>
      </c>
      <c r="K636" s="51">
        <v>7856</v>
      </c>
      <c r="L636" s="52" t="s">
        <v>795</v>
      </c>
      <c r="M636" s="51">
        <v>963173</v>
      </c>
      <c r="N636" s="51">
        <v>0</v>
      </c>
      <c r="O636" s="52" t="s">
        <v>15042</v>
      </c>
    </row>
    <row r="637" spans="1:15" ht="14.4" x14ac:dyDescent="0.25">
      <c r="A637" s="51">
        <v>7881</v>
      </c>
      <c r="B637" s="52" t="s">
        <v>2616</v>
      </c>
      <c r="C637" s="52" t="s">
        <v>22072</v>
      </c>
      <c r="D637" s="51">
        <v>2990</v>
      </c>
      <c r="E637" s="52" t="s">
        <v>2617</v>
      </c>
      <c r="F637" s="52" t="s">
        <v>2618</v>
      </c>
      <c r="G637" s="52" t="s">
        <v>7571</v>
      </c>
      <c r="H637" s="52" t="s">
        <v>9300</v>
      </c>
      <c r="I637" s="52" t="s">
        <v>14715</v>
      </c>
      <c r="J637" s="51">
        <v>120295</v>
      </c>
      <c r="K637" s="51">
        <v>7831</v>
      </c>
      <c r="L637" s="52" t="s">
        <v>65</v>
      </c>
      <c r="M637" s="51">
        <v>960633</v>
      </c>
      <c r="N637" s="51">
        <v>0</v>
      </c>
      <c r="O637" s="52" t="s">
        <v>15043</v>
      </c>
    </row>
    <row r="638" spans="1:15" ht="14.4" x14ac:dyDescent="0.25">
      <c r="A638" s="51">
        <v>7906</v>
      </c>
      <c r="B638" s="52" t="s">
        <v>1883</v>
      </c>
      <c r="C638" s="52" t="s">
        <v>2619</v>
      </c>
      <c r="D638" s="51">
        <v>2920</v>
      </c>
      <c r="E638" s="52" t="s">
        <v>262</v>
      </c>
      <c r="F638" s="52" t="s">
        <v>417</v>
      </c>
      <c r="G638" s="52" t="s">
        <v>7571</v>
      </c>
      <c r="H638" s="52" t="s">
        <v>8268</v>
      </c>
      <c r="I638" s="52" t="s">
        <v>14713</v>
      </c>
      <c r="J638" s="51">
        <v>121715</v>
      </c>
      <c r="K638" s="51">
        <v>7906</v>
      </c>
      <c r="L638" s="52" t="s">
        <v>1883</v>
      </c>
      <c r="M638" s="51">
        <v>963215</v>
      </c>
      <c r="N638" s="51">
        <v>0</v>
      </c>
      <c r="O638" s="52" t="s">
        <v>15044</v>
      </c>
    </row>
    <row r="639" spans="1:15" ht="14.4" x14ac:dyDescent="0.25">
      <c r="A639" s="51">
        <v>7914</v>
      </c>
      <c r="B639" s="52" t="s">
        <v>2620</v>
      </c>
      <c r="C639" s="52" t="s">
        <v>2621</v>
      </c>
      <c r="D639" s="51">
        <v>2920</v>
      </c>
      <c r="E639" s="52" t="s">
        <v>262</v>
      </c>
      <c r="F639" s="52" t="s">
        <v>2622</v>
      </c>
      <c r="G639" s="52" t="s">
        <v>7571</v>
      </c>
      <c r="H639" s="52" t="s">
        <v>9301</v>
      </c>
      <c r="I639" s="52" t="s">
        <v>14713</v>
      </c>
      <c r="J639" s="51">
        <v>121715</v>
      </c>
      <c r="K639" s="51">
        <v>7906</v>
      </c>
      <c r="L639" s="52" t="s">
        <v>1883</v>
      </c>
      <c r="M639" s="51">
        <v>107482</v>
      </c>
      <c r="N639" s="51">
        <v>0</v>
      </c>
      <c r="O639" s="52" t="s">
        <v>15045</v>
      </c>
    </row>
    <row r="640" spans="1:15" ht="14.4" x14ac:dyDescent="0.25">
      <c r="A640" s="51">
        <v>7922</v>
      </c>
      <c r="B640" s="52" t="s">
        <v>2623</v>
      </c>
      <c r="C640" s="52" t="s">
        <v>2624</v>
      </c>
      <c r="D640" s="51">
        <v>2920</v>
      </c>
      <c r="E640" s="52" t="s">
        <v>262</v>
      </c>
      <c r="F640" s="52" t="s">
        <v>2625</v>
      </c>
      <c r="G640" s="52" t="s">
        <v>7571</v>
      </c>
      <c r="H640" s="52" t="s">
        <v>9302</v>
      </c>
      <c r="I640" s="52" t="s">
        <v>14713</v>
      </c>
      <c r="J640" s="51">
        <v>121715</v>
      </c>
      <c r="K640" s="51">
        <v>7906</v>
      </c>
      <c r="L640" s="52" t="s">
        <v>1883</v>
      </c>
      <c r="M640" s="51">
        <v>107466</v>
      </c>
      <c r="N640" s="51">
        <v>0</v>
      </c>
      <c r="O640" s="52" t="s">
        <v>15046</v>
      </c>
    </row>
    <row r="641" spans="1:15" ht="14.4" x14ac:dyDescent="0.25">
      <c r="A641" s="51">
        <v>7931</v>
      </c>
      <c r="B641" s="52" t="s">
        <v>15047</v>
      </c>
      <c r="C641" s="52" t="s">
        <v>2626</v>
      </c>
      <c r="D641" s="51">
        <v>2920</v>
      </c>
      <c r="E641" s="52" t="s">
        <v>262</v>
      </c>
      <c r="F641" s="52" t="s">
        <v>2627</v>
      </c>
      <c r="G641" s="52" t="s">
        <v>7571</v>
      </c>
      <c r="H641" s="52" t="s">
        <v>9303</v>
      </c>
      <c r="I641" s="52" t="s">
        <v>14713</v>
      </c>
      <c r="J641" s="51">
        <v>121715</v>
      </c>
      <c r="K641" s="51">
        <v>7906</v>
      </c>
      <c r="L641" s="52" t="s">
        <v>1883</v>
      </c>
      <c r="M641" s="51">
        <v>963207</v>
      </c>
      <c r="N641" s="51">
        <v>0</v>
      </c>
      <c r="O641" s="52" t="s">
        <v>15048</v>
      </c>
    </row>
    <row r="642" spans="1:15" ht="14.4" x14ac:dyDescent="0.25">
      <c r="A642" s="51">
        <v>7955</v>
      </c>
      <c r="B642" s="52" t="s">
        <v>13930</v>
      </c>
      <c r="C642" s="52" t="s">
        <v>2628</v>
      </c>
      <c r="D642" s="51">
        <v>2920</v>
      </c>
      <c r="E642" s="52" t="s">
        <v>262</v>
      </c>
      <c r="F642" s="52" t="s">
        <v>2629</v>
      </c>
      <c r="G642" s="52" t="s">
        <v>7571</v>
      </c>
      <c r="H642" s="52" t="s">
        <v>13931</v>
      </c>
      <c r="I642" s="52" t="s">
        <v>14715</v>
      </c>
      <c r="J642" s="51">
        <v>120295</v>
      </c>
      <c r="K642" s="51">
        <v>7831</v>
      </c>
      <c r="L642" s="52" t="s">
        <v>65</v>
      </c>
      <c r="M642" s="51">
        <v>960641</v>
      </c>
      <c r="N642" s="51">
        <v>0</v>
      </c>
      <c r="O642" s="52" t="s">
        <v>22073</v>
      </c>
    </row>
    <row r="643" spans="1:15" ht="14.4" x14ac:dyDescent="0.25">
      <c r="A643" s="51">
        <v>7963</v>
      </c>
      <c r="B643" s="52" t="s">
        <v>73</v>
      </c>
      <c r="C643" s="52" t="s">
        <v>2630</v>
      </c>
      <c r="D643" s="51">
        <v>2920</v>
      </c>
      <c r="E643" s="52" t="s">
        <v>262</v>
      </c>
      <c r="F643" s="52" t="s">
        <v>2631</v>
      </c>
      <c r="G643" s="52" t="s">
        <v>7571</v>
      </c>
      <c r="H643" s="52" t="s">
        <v>9304</v>
      </c>
      <c r="I643" s="52" t="s">
        <v>14715</v>
      </c>
      <c r="J643" s="51">
        <v>120295</v>
      </c>
      <c r="K643" s="51">
        <v>7831</v>
      </c>
      <c r="L643" s="52" t="s">
        <v>65</v>
      </c>
      <c r="M643" s="51">
        <v>960641</v>
      </c>
      <c r="N643" s="51">
        <v>0</v>
      </c>
      <c r="O643" s="52" t="s">
        <v>15049</v>
      </c>
    </row>
    <row r="644" spans="1:15" ht="14.4" x14ac:dyDescent="0.25">
      <c r="A644" s="51">
        <v>7971</v>
      </c>
      <c r="B644" s="52" t="s">
        <v>69</v>
      </c>
      <c r="C644" s="52" t="s">
        <v>2632</v>
      </c>
      <c r="D644" s="51">
        <v>2910</v>
      </c>
      <c r="E644" s="52" t="s">
        <v>407</v>
      </c>
      <c r="F644" s="52" t="s">
        <v>408</v>
      </c>
      <c r="G644" s="52" t="s">
        <v>7571</v>
      </c>
      <c r="H644" s="52" t="s">
        <v>8354</v>
      </c>
      <c r="I644" s="52" t="s">
        <v>14713</v>
      </c>
      <c r="J644" s="51">
        <v>121641</v>
      </c>
      <c r="K644" s="51">
        <v>7971</v>
      </c>
      <c r="L644" s="52" t="s">
        <v>69</v>
      </c>
      <c r="M644" s="51">
        <v>56275</v>
      </c>
      <c r="N644" s="51">
        <v>0</v>
      </c>
      <c r="O644" s="52" t="s">
        <v>15050</v>
      </c>
    </row>
    <row r="645" spans="1:15" ht="14.4" x14ac:dyDescent="0.25">
      <c r="A645" s="51">
        <v>7989</v>
      </c>
      <c r="B645" s="52" t="s">
        <v>2633</v>
      </c>
      <c r="C645" s="52" t="s">
        <v>2634</v>
      </c>
      <c r="D645" s="51">
        <v>2910</v>
      </c>
      <c r="E645" s="52" t="s">
        <v>407</v>
      </c>
      <c r="F645" s="52" t="s">
        <v>2635</v>
      </c>
      <c r="G645" s="52" t="s">
        <v>7571</v>
      </c>
      <c r="H645" s="52" t="s">
        <v>9305</v>
      </c>
      <c r="I645" s="52" t="s">
        <v>14713</v>
      </c>
      <c r="J645" s="51">
        <v>121641</v>
      </c>
      <c r="K645" s="51">
        <v>7971</v>
      </c>
      <c r="L645" s="52" t="s">
        <v>69</v>
      </c>
      <c r="M645" s="51">
        <v>56275</v>
      </c>
      <c r="N645" s="51">
        <v>0</v>
      </c>
      <c r="O645" s="52" t="s">
        <v>15051</v>
      </c>
    </row>
    <row r="646" spans="1:15" ht="14.4" x14ac:dyDescent="0.25">
      <c r="A646" s="51">
        <v>7997</v>
      </c>
      <c r="B646" s="52" t="s">
        <v>2636</v>
      </c>
      <c r="C646" s="52" t="s">
        <v>2637</v>
      </c>
      <c r="D646" s="51">
        <v>2910</v>
      </c>
      <c r="E646" s="52" t="s">
        <v>407</v>
      </c>
      <c r="F646" s="52" t="s">
        <v>2638</v>
      </c>
      <c r="G646" s="52" t="s">
        <v>7571</v>
      </c>
      <c r="H646" s="52" t="s">
        <v>9306</v>
      </c>
      <c r="I646" s="52" t="s">
        <v>14713</v>
      </c>
      <c r="J646" s="51">
        <v>121641</v>
      </c>
      <c r="K646" s="51">
        <v>7971</v>
      </c>
      <c r="L646" s="52" t="s">
        <v>69</v>
      </c>
      <c r="M646" s="51">
        <v>56275</v>
      </c>
      <c r="N646" s="51">
        <v>0</v>
      </c>
      <c r="O646" s="52" t="s">
        <v>15052</v>
      </c>
    </row>
    <row r="647" spans="1:15" ht="14.4" x14ac:dyDescent="0.25">
      <c r="A647" s="51">
        <v>8003</v>
      </c>
      <c r="B647" s="52" t="s">
        <v>9307</v>
      </c>
      <c r="C647" s="52" t="s">
        <v>2639</v>
      </c>
      <c r="D647" s="51">
        <v>2910</v>
      </c>
      <c r="E647" s="52" t="s">
        <v>407</v>
      </c>
      <c r="F647" s="52" t="s">
        <v>2640</v>
      </c>
      <c r="G647" s="52" t="s">
        <v>7571</v>
      </c>
      <c r="H647" s="52" t="s">
        <v>9308</v>
      </c>
      <c r="I647" s="52" t="s">
        <v>14713</v>
      </c>
      <c r="J647" s="51">
        <v>121641</v>
      </c>
      <c r="K647" s="51">
        <v>7971</v>
      </c>
      <c r="L647" s="52" t="s">
        <v>69</v>
      </c>
      <c r="M647" s="51">
        <v>970566</v>
      </c>
      <c r="N647" s="51">
        <v>0</v>
      </c>
      <c r="O647" s="52" t="s">
        <v>15053</v>
      </c>
    </row>
    <row r="648" spans="1:15" ht="14.4" x14ac:dyDescent="0.25">
      <c r="A648" s="51">
        <v>8011</v>
      </c>
      <c r="B648" s="52" t="s">
        <v>2641</v>
      </c>
      <c r="C648" s="52" t="s">
        <v>2642</v>
      </c>
      <c r="D648" s="51">
        <v>2910</v>
      </c>
      <c r="E648" s="52" t="s">
        <v>407</v>
      </c>
      <c r="F648" s="52" t="s">
        <v>408</v>
      </c>
      <c r="G648" s="52" t="s">
        <v>7571</v>
      </c>
      <c r="H648" s="52" t="s">
        <v>9309</v>
      </c>
      <c r="I648" s="52" t="s">
        <v>14713</v>
      </c>
      <c r="J648" s="51">
        <v>121641</v>
      </c>
      <c r="K648" s="51">
        <v>7971</v>
      </c>
      <c r="L648" s="52" t="s">
        <v>69</v>
      </c>
      <c r="M648" s="51">
        <v>56275</v>
      </c>
      <c r="N648" s="51">
        <v>0</v>
      </c>
      <c r="O648" s="52" t="s">
        <v>15054</v>
      </c>
    </row>
    <row r="649" spans="1:15" ht="14.4" x14ac:dyDescent="0.25">
      <c r="A649" s="51">
        <v>8029</v>
      </c>
      <c r="B649" s="52" t="s">
        <v>2643</v>
      </c>
      <c r="C649" s="52" t="s">
        <v>2644</v>
      </c>
      <c r="D649" s="51">
        <v>2910</v>
      </c>
      <c r="E649" s="52" t="s">
        <v>407</v>
      </c>
      <c r="F649" s="52" t="s">
        <v>2645</v>
      </c>
      <c r="G649" s="52" t="s">
        <v>7571</v>
      </c>
      <c r="H649" s="52" t="s">
        <v>9310</v>
      </c>
      <c r="I649" s="52" t="s">
        <v>14715</v>
      </c>
      <c r="J649" s="51">
        <v>120295</v>
      </c>
      <c r="K649" s="51">
        <v>7831</v>
      </c>
      <c r="L649" s="52" t="s">
        <v>65</v>
      </c>
      <c r="M649" s="51">
        <v>960658</v>
      </c>
      <c r="N649" s="51">
        <v>0</v>
      </c>
      <c r="O649" s="52" t="s">
        <v>15055</v>
      </c>
    </row>
    <row r="650" spans="1:15" ht="14.4" x14ac:dyDescent="0.25">
      <c r="A650" s="51">
        <v>8045</v>
      </c>
      <c r="B650" s="52" t="s">
        <v>573</v>
      </c>
      <c r="C650" s="52" t="s">
        <v>2646</v>
      </c>
      <c r="D650" s="51">
        <v>2140</v>
      </c>
      <c r="E650" s="52" t="s">
        <v>1037</v>
      </c>
      <c r="F650" s="52" t="s">
        <v>2647</v>
      </c>
      <c r="G650" s="52" t="s">
        <v>7571</v>
      </c>
      <c r="H650" s="52" t="s">
        <v>9311</v>
      </c>
      <c r="I650" s="52" t="s">
        <v>14713</v>
      </c>
      <c r="J650" s="51">
        <v>138891</v>
      </c>
      <c r="K650" s="51">
        <v>6676</v>
      </c>
      <c r="L650" s="52" t="s">
        <v>2411</v>
      </c>
      <c r="M650" s="51">
        <v>962936</v>
      </c>
      <c r="N650" s="51">
        <v>0</v>
      </c>
      <c r="O650" s="52" t="s">
        <v>15056</v>
      </c>
    </row>
    <row r="651" spans="1:15" ht="14.4" x14ac:dyDescent="0.25">
      <c r="A651" s="51">
        <v>8052</v>
      </c>
      <c r="B651" s="52" t="s">
        <v>608</v>
      </c>
      <c r="C651" s="52" t="s">
        <v>2648</v>
      </c>
      <c r="D651" s="51">
        <v>2140</v>
      </c>
      <c r="E651" s="52" t="s">
        <v>1037</v>
      </c>
      <c r="F651" s="52" t="s">
        <v>2649</v>
      </c>
      <c r="G651" s="52" t="s">
        <v>7571</v>
      </c>
      <c r="H651" s="52" t="s">
        <v>9312</v>
      </c>
      <c r="I651" s="52" t="s">
        <v>14713</v>
      </c>
      <c r="J651" s="51">
        <v>138891</v>
      </c>
      <c r="K651" s="51">
        <v>6676</v>
      </c>
      <c r="L651" s="52" t="s">
        <v>2411</v>
      </c>
      <c r="M651" s="51">
        <v>962936</v>
      </c>
      <c r="N651" s="51">
        <v>0</v>
      </c>
      <c r="O651" s="52" t="s">
        <v>15057</v>
      </c>
    </row>
    <row r="652" spans="1:15" ht="14.4" x14ac:dyDescent="0.25">
      <c r="A652" s="51">
        <v>8061</v>
      </c>
      <c r="B652" s="52" t="s">
        <v>2650</v>
      </c>
      <c r="C652" s="52" t="s">
        <v>2651</v>
      </c>
      <c r="D652" s="51">
        <v>2140</v>
      </c>
      <c r="E652" s="52" t="s">
        <v>1037</v>
      </c>
      <c r="F652" s="52" t="s">
        <v>2652</v>
      </c>
      <c r="G652" s="52" t="s">
        <v>7571</v>
      </c>
      <c r="H652" s="52" t="s">
        <v>9313</v>
      </c>
      <c r="I652" s="52" t="s">
        <v>14713</v>
      </c>
      <c r="J652" s="51">
        <v>121848</v>
      </c>
      <c r="K652" s="51">
        <v>10331</v>
      </c>
      <c r="L652" s="52" t="s">
        <v>764</v>
      </c>
      <c r="M652" s="51">
        <v>56143</v>
      </c>
      <c r="N652" s="51">
        <v>0</v>
      </c>
      <c r="O652" s="52" t="s">
        <v>15058</v>
      </c>
    </row>
    <row r="653" spans="1:15" ht="14.4" x14ac:dyDescent="0.25">
      <c r="A653" s="51">
        <v>8086</v>
      </c>
      <c r="B653" s="52" t="s">
        <v>2653</v>
      </c>
      <c r="C653" s="52" t="s">
        <v>2654</v>
      </c>
      <c r="D653" s="51">
        <v>2140</v>
      </c>
      <c r="E653" s="52" t="s">
        <v>1037</v>
      </c>
      <c r="F653" s="52" t="s">
        <v>2655</v>
      </c>
      <c r="G653" s="52" t="s">
        <v>7571</v>
      </c>
      <c r="H653" s="52" t="s">
        <v>9314</v>
      </c>
      <c r="I653" s="52" t="s">
        <v>14713</v>
      </c>
      <c r="J653" s="51">
        <v>122937</v>
      </c>
      <c r="K653" s="51">
        <v>6155</v>
      </c>
      <c r="L653" s="52" t="s">
        <v>607</v>
      </c>
      <c r="M653" s="51">
        <v>131995</v>
      </c>
      <c r="N653" s="51">
        <v>0</v>
      </c>
      <c r="O653" s="52" t="s">
        <v>15059</v>
      </c>
    </row>
    <row r="654" spans="1:15" ht="14.4" x14ac:dyDescent="0.25">
      <c r="A654" s="51">
        <v>8094</v>
      </c>
      <c r="B654" s="52" t="s">
        <v>2656</v>
      </c>
      <c r="C654" s="52" t="s">
        <v>2657</v>
      </c>
      <c r="D654" s="51">
        <v>2140</v>
      </c>
      <c r="E654" s="52" t="s">
        <v>1037</v>
      </c>
      <c r="F654" s="52" t="s">
        <v>2658</v>
      </c>
      <c r="G654" s="52" t="s">
        <v>7571</v>
      </c>
      <c r="H654" s="52" t="s">
        <v>9315</v>
      </c>
      <c r="I654" s="52" t="s">
        <v>14715</v>
      </c>
      <c r="J654" s="51">
        <v>119701</v>
      </c>
      <c r="K654" s="51">
        <v>133603</v>
      </c>
      <c r="L654" s="52" t="s">
        <v>7516</v>
      </c>
      <c r="M654" s="51">
        <v>128728</v>
      </c>
      <c r="N654" s="51">
        <v>0</v>
      </c>
      <c r="O654" s="52" t="s">
        <v>15060</v>
      </c>
    </row>
    <row r="655" spans="1:15" ht="14.4" x14ac:dyDescent="0.25">
      <c r="A655" s="51">
        <v>8102</v>
      </c>
      <c r="B655" s="52" t="s">
        <v>2659</v>
      </c>
      <c r="C655" s="52" t="s">
        <v>2660</v>
      </c>
      <c r="D655" s="51">
        <v>2140</v>
      </c>
      <c r="E655" s="52" t="s">
        <v>1037</v>
      </c>
      <c r="F655" s="52" t="s">
        <v>2661</v>
      </c>
      <c r="G655" s="52" t="s">
        <v>7571</v>
      </c>
      <c r="H655" s="52" t="s">
        <v>9316</v>
      </c>
      <c r="I655" s="52" t="s">
        <v>14715</v>
      </c>
      <c r="J655" s="51">
        <v>119701</v>
      </c>
      <c r="K655" s="51">
        <v>133603</v>
      </c>
      <c r="L655" s="52" t="s">
        <v>7516</v>
      </c>
      <c r="M655" s="51">
        <v>128728</v>
      </c>
      <c r="N655" s="51">
        <v>0</v>
      </c>
      <c r="O655" s="52" t="s">
        <v>15061</v>
      </c>
    </row>
    <row r="656" spans="1:15" ht="14.4" x14ac:dyDescent="0.25">
      <c r="A656" s="51">
        <v>8111</v>
      </c>
      <c r="B656" s="52" t="s">
        <v>2662</v>
      </c>
      <c r="C656" s="52" t="s">
        <v>2663</v>
      </c>
      <c r="D656" s="51">
        <v>2140</v>
      </c>
      <c r="E656" s="52" t="s">
        <v>1037</v>
      </c>
      <c r="F656" s="52" t="s">
        <v>2664</v>
      </c>
      <c r="G656" s="52" t="s">
        <v>7571</v>
      </c>
      <c r="H656" s="52" t="s">
        <v>9317</v>
      </c>
      <c r="I656" s="52" t="s">
        <v>14715</v>
      </c>
      <c r="J656" s="51">
        <v>119677</v>
      </c>
      <c r="K656" s="51">
        <v>6511</v>
      </c>
      <c r="L656" s="52" t="s">
        <v>833</v>
      </c>
      <c r="M656" s="51">
        <v>128728</v>
      </c>
      <c r="N656" s="51">
        <v>0</v>
      </c>
      <c r="O656" s="52" t="s">
        <v>15062</v>
      </c>
    </row>
    <row r="657" spans="1:15" ht="14.4" x14ac:dyDescent="0.25">
      <c r="A657" s="51">
        <v>8128</v>
      </c>
      <c r="B657" s="52" t="s">
        <v>2665</v>
      </c>
      <c r="C657" s="52" t="s">
        <v>2666</v>
      </c>
      <c r="D657" s="51">
        <v>2140</v>
      </c>
      <c r="E657" s="52" t="s">
        <v>1037</v>
      </c>
      <c r="F657" s="52" t="s">
        <v>2667</v>
      </c>
      <c r="G657" s="52" t="s">
        <v>7571</v>
      </c>
      <c r="H657" s="52" t="s">
        <v>9318</v>
      </c>
      <c r="I657" s="52" t="s">
        <v>14715</v>
      </c>
      <c r="J657" s="51">
        <v>119677</v>
      </c>
      <c r="K657" s="51">
        <v>6511</v>
      </c>
      <c r="L657" s="52" t="s">
        <v>833</v>
      </c>
      <c r="M657" s="51">
        <v>128728</v>
      </c>
      <c r="N657" s="51">
        <v>0</v>
      </c>
      <c r="O657" s="52" t="s">
        <v>15063</v>
      </c>
    </row>
    <row r="658" spans="1:15" ht="14.4" x14ac:dyDescent="0.25">
      <c r="A658" s="51">
        <v>8144</v>
      </c>
      <c r="B658" s="52" t="s">
        <v>2668</v>
      </c>
      <c r="C658" s="52" t="s">
        <v>2669</v>
      </c>
      <c r="D658" s="51">
        <v>2140</v>
      </c>
      <c r="E658" s="52" t="s">
        <v>1037</v>
      </c>
      <c r="F658" s="52" t="s">
        <v>2670</v>
      </c>
      <c r="G658" s="52" t="s">
        <v>7571</v>
      </c>
      <c r="H658" s="52" t="s">
        <v>9319</v>
      </c>
      <c r="I658" s="52" t="s">
        <v>14715</v>
      </c>
      <c r="J658" s="51">
        <v>119701</v>
      </c>
      <c r="K658" s="51">
        <v>133603</v>
      </c>
      <c r="L658" s="52" t="s">
        <v>7516</v>
      </c>
      <c r="M658" s="51">
        <v>128728</v>
      </c>
      <c r="N658" s="51">
        <v>0</v>
      </c>
      <c r="O658" s="52" t="s">
        <v>15064</v>
      </c>
    </row>
    <row r="659" spans="1:15" ht="14.4" x14ac:dyDescent="0.25">
      <c r="A659" s="51">
        <v>8151</v>
      </c>
      <c r="B659" s="52" t="s">
        <v>67</v>
      </c>
      <c r="C659" s="52" t="s">
        <v>2671</v>
      </c>
      <c r="D659" s="51">
        <v>2150</v>
      </c>
      <c r="E659" s="52" t="s">
        <v>2672</v>
      </c>
      <c r="F659" s="52" t="s">
        <v>2673</v>
      </c>
      <c r="G659" s="52" t="s">
        <v>7571</v>
      </c>
      <c r="H659" s="52" t="s">
        <v>13932</v>
      </c>
      <c r="I659" s="52" t="s">
        <v>14713</v>
      </c>
      <c r="J659" s="51">
        <v>138826</v>
      </c>
      <c r="K659" s="51">
        <v>9928</v>
      </c>
      <c r="L659" s="52" t="s">
        <v>67</v>
      </c>
      <c r="M659" s="51">
        <v>103192</v>
      </c>
      <c r="N659" s="51">
        <v>0</v>
      </c>
      <c r="O659" s="52" t="s">
        <v>15065</v>
      </c>
    </row>
    <row r="660" spans="1:15" ht="14.4" x14ac:dyDescent="0.25">
      <c r="A660" s="51">
        <v>8169</v>
      </c>
      <c r="B660" s="52" t="s">
        <v>547</v>
      </c>
      <c r="C660" s="52" t="s">
        <v>13933</v>
      </c>
      <c r="D660" s="51">
        <v>2150</v>
      </c>
      <c r="E660" s="52" t="s">
        <v>2672</v>
      </c>
      <c r="F660" s="52" t="s">
        <v>2674</v>
      </c>
      <c r="G660" s="52" t="s">
        <v>7571</v>
      </c>
      <c r="H660" s="52" t="s">
        <v>9320</v>
      </c>
      <c r="I660" s="52" t="s">
        <v>14715</v>
      </c>
      <c r="J660" s="51">
        <v>120287</v>
      </c>
      <c r="K660" s="51">
        <v>9845</v>
      </c>
      <c r="L660" s="52" t="s">
        <v>2977</v>
      </c>
      <c r="M660" s="51">
        <v>960666</v>
      </c>
      <c r="N660" s="51">
        <v>0</v>
      </c>
      <c r="O660" s="52" t="s">
        <v>15066</v>
      </c>
    </row>
    <row r="661" spans="1:15" ht="14.4" x14ac:dyDescent="0.25">
      <c r="A661" s="51">
        <v>8177</v>
      </c>
      <c r="B661" s="52" t="s">
        <v>2675</v>
      </c>
      <c r="C661" s="52" t="s">
        <v>2676</v>
      </c>
      <c r="D661" s="51">
        <v>2160</v>
      </c>
      <c r="E661" s="52" t="s">
        <v>1040</v>
      </c>
      <c r="F661" s="52" t="s">
        <v>2677</v>
      </c>
      <c r="G661" s="52" t="s">
        <v>7571</v>
      </c>
      <c r="H661" s="52" t="s">
        <v>13934</v>
      </c>
      <c r="I661" s="52" t="s">
        <v>14715</v>
      </c>
      <c r="J661" s="51">
        <v>120543</v>
      </c>
      <c r="K661" s="51">
        <v>844</v>
      </c>
      <c r="L661" s="52" t="s">
        <v>13846</v>
      </c>
      <c r="M661" s="51">
        <v>960674</v>
      </c>
      <c r="N661" s="51">
        <v>0</v>
      </c>
      <c r="O661" s="52" t="s">
        <v>15067</v>
      </c>
    </row>
    <row r="662" spans="1:15" ht="14.4" x14ac:dyDescent="0.25">
      <c r="A662" s="51">
        <v>8185</v>
      </c>
      <c r="B662" s="52" t="s">
        <v>2678</v>
      </c>
      <c r="C662" s="52" t="s">
        <v>2679</v>
      </c>
      <c r="D662" s="51">
        <v>2160</v>
      </c>
      <c r="E662" s="52" t="s">
        <v>1040</v>
      </c>
      <c r="F662" s="52" t="s">
        <v>2680</v>
      </c>
      <c r="G662" s="52" t="s">
        <v>7571</v>
      </c>
      <c r="H662" s="52" t="s">
        <v>9321</v>
      </c>
      <c r="I662" s="52" t="s">
        <v>14713</v>
      </c>
      <c r="J662" s="51">
        <v>119586</v>
      </c>
      <c r="K662" s="51">
        <v>7427</v>
      </c>
      <c r="L662" s="52" t="s">
        <v>2531</v>
      </c>
      <c r="M662" s="51">
        <v>105015</v>
      </c>
      <c r="N662" s="51">
        <v>0</v>
      </c>
      <c r="O662" s="52" t="s">
        <v>15068</v>
      </c>
    </row>
    <row r="663" spans="1:15" ht="14.4" x14ac:dyDescent="0.25">
      <c r="A663" s="51">
        <v>8201</v>
      </c>
      <c r="B663" s="52" t="s">
        <v>725</v>
      </c>
      <c r="C663" s="52" t="s">
        <v>2681</v>
      </c>
      <c r="D663" s="51">
        <v>2520</v>
      </c>
      <c r="E663" s="52" t="s">
        <v>162</v>
      </c>
      <c r="F663" s="52" t="s">
        <v>163</v>
      </c>
      <c r="G663" s="52" t="s">
        <v>7571</v>
      </c>
      <c r="H663" s="52" t="s">
        <v>8364</v>
      </c>
      <c r="I663" s="52" t="s">
        <v>14715</v>
      </c>
      <c r="J663" s="51">
        <v>119446</v>
      </c>
      <c r="K663" s="51">
        <v>8201</v>
      </c>
      <c r="L663" s="52" t="s">
        <v>725</v>
      </c>
      <c r="M663" s="51">
        <v>960682</v>
      </c>
      <c r="N663" s="51">
        <v>0</v>
      </c>
      <c r="O663" s="52" t="s">
        <v>15069</v>
      </c>
    </row>
    <row r="664" spans="1:15" ht="14.4" x14ac:dyDescent="0.25">
      <c r="A664" s="51">
        <v>8219</v>
      </c>
      <c r="B664" s="52" t="s">
        <v>2682</v>
      </c>
      <c r="C664" s="52" t="s">
        <v>2683</v>
      </c>
      <c r="D664" s="51">
        <v>2520</v>
      </c>
      <c r="E664" s="52" t="s">
        <v>162</v>
      </c>
      <c r="F664" s="52" t="s">
        <v>2684</v>
      </c>
      <c r="G664" s="52" t="s">
        <v>7571</v>
      </c>
      <c r="H664" s="52" t="s">
        <v>9322</v>
      </c>
      <c r="I664" s="52" t="s">
        <v>14713</v>
      </c>
      <c r="J664" s="51">
        <v>122391</v>
      </c>
      <c r="K664" s="51">
        <v>8276</v>
      </c>
      <c r="L664" s="52" t="s">
        <v>67</v>
      </c>
      <c r="M664" s="51">
        <v>60764</v>
      </c>
      <c r="N664" s="51">
        <v>0</v>
      </c>
      <c r="O664" s="52" t="s">
        <v>15070</v>
      </c>
    </row>
    <row r="665" spans="1:15" ht="14.4" x14ac:dyDescent="0.25">
      <c r="A665" s="51">
        <v>8243</v>
      </c>
      <c r="B665" s="52" t="s">
        <v>2310</v>
      </c>
      <c r="C665" s="52" t="s">
        <v>2685</v>
      </c>
      <c r="D665" s="51">
        <v>2970</v>
      </c>
      <c r="E665" s="52" t="s">
        <v>708</v>
      </c>
      <c r="F665" s="52" t="s">
        <v>2686</v>
      </c>
      <c r="G665" s="52" t="s">
        <v>7571</v>
      </c>
      <c r="H665" s="52" t="s">
        <v>9323</v>
      </c>
      <c r="I665" s="52" t="s">
        <v>14713</v>
      </c>
      <c r="J665" s="51">
        <v>119784</v>
      </c>
      <c r="K665" s="51">
        <v>7658</v>
      </c>
      <c r="L665" s="52" t="s">
        <v>600</v>
      </c>
      <c r="M665" s="51">
        <v>963141</v>
      </c>
      <c r="N665" s="51">
        <v>0</v>
      </c>
      <c r="O665" s="52" t="s">
        <v>15071</v>
      </c>
    </row>
    <row r="666" spans="1:15" ht="14.4" x14ac:dyDescent="0.25">
      <c r="A666" s="51">
        <v>8251</v>
      </c>
      <c r="B666" s="52" t="s">
        <v>101</v>
      </c>
      <c r="C666" s="52" t="s">
        <v>2687</v>
      </c>
      <c r="D666" s="51">
        <v>2970</v>
      </c>
      <c r="E666" s="52" t="s">
        <v>708</v>
      </c>
      <c r="F666" s="52" t="s">
        <v>709</v>
      </c>
      <c r="G666" s="52" t="s">
        <v>7571</v>
      </c>
      <c r="H666" s="52" t="s">
        <v>7573</v>
      </c>
      <c r="I666" s="52" t="s">
        <v>14713</v>
      </c>
      <c r="J666" s="51">
        <v>121509</v>
      </c>
      <c r="K666" s="51">
        <v>7807</v>
      </c>
      <c r="L666" s="52" t="s">
        <v>832</v>
      </c>
      <c r="M666" s="51">
        <v>963272</v>
      </c>
      <c r="N666" s="51">
        <v>0</v>
      </c>
      <c r="O666" s="52" t="s">
        <v>15072</v>
      </c>
    </row>
    <row r="667" spans="1:15" ht="14.4" x14ac:dyDescent="0.25">
      <c r="A667" s="51">
        <v>8268</v>
      </c>
      <c r="B667" s="52" t="s">
        <v>2688</v>
      </c>
      <c r="C667" s="52" t="s">
        <v>2689</v>
      </c>
      <c r="D667" s="51">
        <v>2520</v>
      </c>
      <c r="E667" s="52" t="s">
        <v>717</v>
      </c>
      <c r="F667" s="52" t="s">
        <v>2690</v>
      </c>
      <c r="G667" s="52" t="s">
        <v>7571</v>
      </c>
      <c r="H667" s="52" t="s">
        <v>9324</v>
      </c>
      <c r="I667" s="52" t="s">
        <v>14715</v>
      </c>
      <c r="J667" s="51">
        <v>119446</v>
      </c>
      <c r="K667" s="51">
        <v>8201</v>
      </c>
      <c r="L667" s="52" t="s">
        <v>725</v>
      </c>
      <c r="M667" s="51">
        <v>960682</v>
      </c>
      <c r="N667" s="51">
        <v>0</v>
      </c>
      <c r="O667" s="52" t="s">
        <v>15073</v>
      </c>
    </row>
    <row r="668" spans="1:15" ht="14.4" x14ac:dyDescent="0.25">
      <c r="A668" s="51">
        <v>8276</v>
      </c>
      <c r="B668" s="52" t="s">
        <v>67</v>
      </c>
      <c r="C668" s="52" t="s">
        <v>2691</v>
      </c>
      <c r="D668" s="51">
        <v>2520</v>
      </c>
      <c r="E668" s="52" t="s">
        <v>717</v>
      </c>
      <c r="F668" s="52" t="s">
        <v>718</v>
      </c>
      <c r="G668" s="52" t="s">
        <v>7571</v>
      </c>
      <c r="H668" s="52" t="s">
        <v>8355</v>
      </c>
      <c r="I668" s="52" t="s">
        <v>14713</v>
      </c>
      <c r="J668" s="51">
        <v>122391</v>
      </c>
      <c r="K668" s="51">
        <v>8276</v>
      </c>
      <c r="L668" s="52" t="s">
        <v>67</v>
      </c>
      <c r="M668" s="51">
        <v>60764</v>
      </c>
      <c r="N668" s="51">
        <v>0</v>
      </c>
      <c r="O668" s="52" t="s">
        <v>15074</v>
      </c>
    </row>
    <row r="669" spans="1:15" ht="14.4" x14ac:dyDescent="0.25">
      <c r="A669" s="51">
        <v>8284</v>
      </c>
      <c r="B669" s="52" t="s">
        <v>2692</v>
      </c>
      <c r="C669" s="52" t="s">
        <v>2693</v>
      </c>
      <c r="D669" s="51">
        <v>2970</v>
      </c>
      <c r="E669" s="52" t="s">
        <v>1726</v>
      </c>
      <c r="F669" s="52" t="s">
        <v>2694</v>
      </c>
      <c r="G669" s="52" t="s">
        <v>7571</v>
      </c>
      <c r="H669" s="52" t="s">
        <v>9325</v>
      </c>
      <c r="I669" s="52" t="s">
        <v>14713</v>
      </c>
      <c r="J669" s="51">
        <v>121509</v>
      </c>
      <c r="K669" s="51">
        <v>7807</v>
      </c>
      <c r="L669" s="52" t="s">
        <v>832</v>
      </c>
      <c r="M669" s="51">
        <v>963272</v>
      </c>
      <c r="N669" s="51">
        <v>0</v>
      </c>
      <c r="O669" s="52" t="s">
        <v>15075</v>
      </c>
    </row>
    <row r="670" spans="1:15" ht="14.4" x14ac:dyDescent="0.25">
      <c r="A670" s="51">
        <v>8292</v>
      </c>
      <c r="B670" s="52" t="s">
        <v>65</v>
      </c>
      <c r="C670" s="52" t="s">
        <v>2695</v>
      </c>
      <c r="D670" s="51">
        <v>2970</v>
      </c>
      <c r="E670" s="52" t="s">
        <v>1726</v>
      </c>
      <c r="F670" s="52" t="s">
        <v>2696</v>
      </c>
      <c r="G670" s="52" t="s">
        <v>7571</v>
      </c>
      <c r="H670" s="52" t="s">
        <v>9326</v>
      </c>
      <c r="I670" s="52" t="s">
        <v>14715</v>
      </c>
      <c r="J670" s="51">
        <v>119181</v>
      </c>
      <c r="K670" s="51">
        <v>7443</v>
      </c>
      <c r="L670" s="52" t="s">
        <v>826</v>
      </c>
      <c r="M670" s="51">
        <v>960691</v>
      </c>
      <c r="N670" s="51">
        <v>0</v>
      </c>
      <c r="O670" s="52" t="s">
        <v>15076</v>
      </c>
    </row>
    <row r="671" spans="1:15" ht="14.4" x14ac:dyDescent="0.25">
      <c r="A671" s="51">
        <v>8301</v>
      </c>
      <c r="B671" s="52" t="s">
        <v>73</v>
      </c>
      <c r="C671" s="52" t="s">
        <v>2697</v>
      </c>
      <c r="D671" s="51">
        <v>2240</v>
      </c>
      <c r="E671" s="52" t="s">
        <v>1047</v>
      </c>
      <c r="F671" s="52" t="s">
        <v>2698</v>
      </c>
      <c r="G671" s="52" t="s">
        <v>7571</v>
      </c>
      <c r="H671" s="52" t="s">
        <v>9327</v>
      </c>
      <c r="I671" s="52" t="s">
        <v>14715</v>
      </c>
      <c r="J671" s="51">
        <v>119446</v>
      </c>
      <c r="K671" s="51">
        <v>8201</v>
      </c>
      <c r="L671" s="52" t="s">
        <v>725</v>
      </c>
      <c r="M671" s="51">
        <v>960708</v>
      </c>
      <c r="N671" s="51">
        <v>0</v>
      </c>
      <c r="O671" s="52" t="s">
        <v>15077</v>
      </c>
    </row>
    <row r="672" spans="1:15" ht="14.4" x14ac:dyDescent="0.25">
      <c r="A672" s="51">
        <v>8326</v>
      </c>
      <c r="B672" s="52" t="s">
        <v>9328</v>
      </c>
      <c r="C672" s="52" t="s">
        <v>2614</v>
      </c>
      <c r="D672" s="51">
        <v>2243</v>
      </c>
      <c r="E672" s="52" t="s">
        <v>2699</v>
      </c>
      <c r="F672" s="52" t="s">
        <v>2700</v>
      </c>
      <c r="G672" s="52" t="s">
        <v>7571</v>
      </c>
      <c r="H672" s="52" t="s">
        <v>9329</v>
      </c>
      <c r="I672" s="52" t="s">
        <v>14713</v>
      </c>
      <c r="J672" s="51">
        <v>121574</v>
      </c>
      <c r="K672" s="51">
        <v>7708</v>
      </c>
      <c r="L672" s="52" t="s">
        <v>67</v>
      </c>
      <c r="M672" s="51">
        <v>123398</v>
      </c>
      <c r="N672" s="51">
        <v>0</v>
      </c>
      <c r="O672" s="52" t="s">
        <v>15078</v>
      </c>
    </row>
    <row r="673" spans="1:15" ht="14.4" x14ac:dyDescent="0.25">
      <c r="A673" s="51">
        <v>8334</v>
      </c>
      <c r="B673" s="52" t="s">
        <v>2701</v>
      </c>
      <c r="C673" s="52" t="s">
        <v>2702</v>
      </c>
      <c r="D673" s="51">
        <v>2520</v>
      </c>
      <c r="E673" s="52" t="s">
        <v>2703</v>
      </c>
      <c r="F673" s="52" t="s">
        <v>2704</v>
      </c>
      <c r="G673" s="52" t="s">
        <v>7571</v>
      </c>
      <c r="H673" s="52" t="s">
        <v>9330</v>
      </c>
      <c r="I673" s="52" t="s">
        <v>14713</v>
      </c>
      <c r="J673" s="51">
        <v>121533</v>
      </c>
      <c r="K673" s="51">
        <v>8458</v>
      </c>
      <c r="L673" s="52" t="s">
        <v>759</v>
      </c>
      <c r="M673" s="51">
        <v>117911</v>
      </c>
      <c r="N673" s="51">
        <v>0</v>
      </c>
      <c r="O673" s="52" t="s">
        <v>15079</v>
      </c>
    </row>
    <row r="674" spans="1:15" ht="14.4" x14ac:dyDescent="0.25">
      <c r="A674" s="51">
        <v>8342</v>
      </c>
      <c r="B674" s="52" t="s">
        <v>13935</v>
      </c>
      <c r="C674" s="52" t="s">
        <v>2705</v>
      </c>
      <c r="D674" s="51">
        <v>2520</v>
      </c>
      <c r="E674" s="52" t="s">
        <v>2703</v>
      </c>
      <c r="F674" s="52" t="s">
        <v>2706</v>
      </c>
      <c r="G674" s="52" t="s">
        <v>7571</v>
      </c>
      <c r="H674" s="52" t="s">
        <v>13936</v>
      </c>
      <c r="I674" s="52" t="s">
        <v>14715</v>
      </c>
      <c r="J674" s="51">
        <v>119446</v>
      </c>
      <c r="K674" s="51">
        <v>8201</v>
      </c>
      <c r="L674" s="52" t="s">
        <v>725</v>
      </c>
      <c r="M674" s="51">
        <v>960682</v>
      </c>
      <c r="N674" s="51">
        <v>0</v>
      </c>
      <c r="O674" s="52" t="s">
        <v>15080</v>
      </c>
    </row>
    <row r="675" spans="1:15" ht="14.4" x14ac:dyDescent="0.25">
      <c r="A675" s="51">
        <v>8359</v>
      </c>
      <c r="B675" s="52" t="s">
        <v>2707</v>
      </c>
      <c r="C675" s="52" t="s">
        <v>2708</v>
      </c>
      <c r="D675" s="51">
        <v>2240</v>
      </c>
      <c r="E675" s="52" t="s">
        <v>2709</v>
      </c>
      <c r="F675" s="52" t="s">
        <v>2710</v>
      </c>
      <c r="G675" s="52" t="s">
        <v>7571</v>
      </c>
      <c r="H675" s="52" t="s">
        <v>9331</v>
      </c>
      <c r="I675" s="52" t="s">
        <v>14715</v>
      </c>
      <c r="J675" s="51">
        <v>119446</v>
      </c>
      <c r="K675" s="51">
        <v>8201</v>
      </c>
      <c r="L675" s="52" t="s">
        <v>725</v>
      </c>
      <c r="M675" s="51">
        <v>960708</v>
      </c>
      <c r="N675" s="51">
        <v>0</v>
      </c>
      <c r="O675" s="52" t="s">
        <v>15081</v>
      </c>
    </row>
    <row r="676" spans="1:15" ht="14.4" x14ac:dyDescent="0.25">
      <c r="A676" s="51">
        <v>8367</v>
      </c>
      <c r="B676" s="52" t="s">
        <v>67</v>
      </c>
      <c r="C676" s="52" t="s">
        <v>2711</v>
      </c>
      <c r="D676" s="51">
        <v>2240</v>
      </c>
      <c r="E676" s="52" t="s">
        <v>2712</v>
      </c>
      <c r="F676" s="52" t="s">
        <v>2713</v>
      </c>
      <c r="G676" s="52" t="s">
        <v>7571</v>
      </c>
      <c r="H676" s="52" t="s">
        <v>9332</v>
      </c>
      <c r="I676" s="52" t="s">
        <v>14713</v>
      </c>
      <c r="J676" s="51">
        <v>121574</v>
      </c>
      <c r="K676" s="51">
        <v>7708</v>
      </c>
      <c r="L676" s="52" t="s">
        <v>67</v>
      </c>
      <c r="M676" s="51">
        <v>123398</v>
      </c>
      <c r="N676" s="51">
        <v>0</v>
      </c>
      <c r="O676" s="52" t="s">
        <v>15082</v>
      </c>
    </row>
    <row r="677" spans="1:15" ht="14.4" x14ac:dyDescent="0.25">
      <c r="A677" s="51">
        <v>8375</v>
      </c>
      <c r="B677" s="52" t="s">
        <v>2714</v>
      </c>
      <c r="C677" s="52" t="s">
        <v>2715</v>
      </c>
      <c r="D677" s="51">
        <v>2520</v>
      </c>
      <c r="E677" s="52" t="s">
        <v>2716</v>
      </c>
      <c r="F677" s="52" t="s">
        <v>2717</v>
      </c>
      <c r="G677" s="52" t="s">
        <v>7571</v>
      </c>
      <c r="H677" s="52" t="s">
        <v>9333</v>
      </c>
      <c r="I677" s="52" t="s">
        <v>14713</v>
      </c>
      <c r="J677" s="51">
        <v>122391</v>
      </c>
      <c r="K677" s="51">
        <v>8276</v>
      </c>
      <c r="L677" s="52" t="s">
        <v>67</v>
      </c>
      <c r="M677" s="51">
        <v>60764</v>
      </c>
      <c r="N677" s="51">
        <v>0</v>
      </c>
      <c r="O677" s="52" t="s">
        <v>15083</v>
      </c>
    </row>
    <row r="678" spans="1:15" ht="14.4" x14ac:dyDescent="0.25">
      <c r="A678" s="51">
        <v>8383</v>
      </c>
      <c r="B678" s="52" t="s">
        <v>73</v>
      </c>
      <c r="C678" s="52" t="s">
        <v>2718</v>
      </c>
      <c r="D678" s="51">
        <v>2560</v>
      </c>
      <c r="E678" s="52" t="s">
        <v>504</v>
      </c>
      <c r="F678" s="52" t="s">
        <v>505</v>
      </c>
      <c r="G678" s="52" t="s">
        <v>7571</v>
      </c>
      <c r="H678" s="52" t="s">
        <v>7870</v>
      </c>
      <c r="I678" s="52" t="s">
        <v>14715</v>
      </c>
      <c r="J678" s="51">
        <v>120618</v>
      </c>
      <c r="K678" s="51">
        <v>8383</v>
      </c>
      <c r="L678" s="52" t="s">
        <v>73</v>
      </c>
      <c r="M678" s="51">
        <v>960716</v>
      </c>
      <c r="N678" s="51">
        <v>0</v>
      </c>
      <c r="O678" s="52" t="s">
        <v>15084</v>
      </c>
    </row>
    <row r="679" spans="1:15" ht="14.4" x14ac:dyDescent="0.25">
      <c r="A679" s="51">
        <v>8391</v>
      </c>
      <c r="B679" s="52" t="s">
        <v>2474</v>
      </c>
      <c r="C679" s="52" t="s">
        <v>2719</v>
      </c>
      <c r="D679" s="51">
        <v>2560</v>
      </c>
      <c r="E679" s="52" t="s">
        <v>504</v>
      </c>
      <c r="F679" s="52" t="s">
        <v>2720</v>
      </c>
      <c r="G679" s="52" t="s">
        <v>7571</v>
      </c>
      <c r="H679" s="52" t="s">
        <v>9334</v>
      </c>
      <c r="I679" s="52" t="s">
        <v>14713</v>
      </c>
      <c r="J679" s="51">
        <v>121533</v>
      </c>
      <c r="K679" s="51">
        <v>8458</v>
      </c>
      <c r="L679" s="52" t="s">
        <v>759</v>
      </c>
      <c r="M679" s="51">
        <v>117911</v>
      </c>
      <c r="N679" s="51">
        <v>0</v>
      </c>
      <c r="O679" s="52" t="s">
        <v>15085</v>
      </c>
    </row>
    <row r="680" spans="1:15" ht="14.4" x14ac:dyDescent="0.25">
      <c r="A680" s="51">
        <v>8409</v>
      </c>
      <c r="B680" s="52" t="s">
        <v>2721</v>
      </c>
      <c r="C680" s="52" t="s">
        <v>2722</v>
      </c>
      <c r="D680" s="51">
        <v>2560</v>
      </c>
      <c r="E680" s="52" t="s">
        <v>504</v>
      </c>
      <c r="F680" s="52" t="s">
        <v>2723</v>
      </c>
      <c r="G680" s="52" t="s">
        <v>7571</v>
      </c>
      <c r="H680" s="52" t="s">
        <v>9335</v>
      </c>
      <c r="I680" s="52" t="s">
        <v>14713</v>
      </c>
      <c r="J680" s="51">
        <v>121533</v>
      </c>
      <c r="K680" s="51">
        <v>8458</v>
      </c>
      <c r="L680" s="52" t="s">
        <v>759</v>
      </c>
      <c r="M680" s="51">
        <v>117911</v>
      </c>
      <c r="N680" s="51">
        <v>0</v>
      </c>
      <c r="O680" s="52" t="s">
        <v>15086</v>
      </c>
    </row>
    <row r="681" spans="1:15" ht="14.4" x14ac:dyDescent="0.25">
      <c r="A681" s="51">
        <v>8425</v>
      </c>
      <c r="B681" s="52" t="s">
        <v>2724</v>
      </c>
      <c r="C681" s="52" t="s">
        <v>2725</v>
      </c>
      <c r="D681" s="51">
        <v>2270</v>
      </c>
      <c r="E681" s="52" t="s">
        <v>1053</v>
      </c>
      <c r="F681" s="52" t="s">
        <v>2726</v>
      </c>
      <c r="G681" s="52" t="s">
        <v>7571</v>
      </c>
      <c r="H681" s="52" t="s">
        <v>9336</v>
      </c>
      <c r="I681" s="52" t="s">
        <v>14715</v>
      </c>
      <c r="J681" s="51">
        <v>120618</v>
      </c>
      <c r="K681" s="51">
        <v>8383</v>
      </c>
      <c r="L681" s="52" t="s">
        <v>73</v>
      </c>
      <c r="M681" s="51">
        <v>960724</v>
      </c>
      <c r="N681" s="51">
        <v>0</v>
      </c>
      <c r="O681" s="52" t="s">
        <v>15087</v>
      </c>
    </row>
    <row r="682" spans="1:15" ht="14.4" x14ac:dyDescent="0.25">
      <c r="A682" s="51">
        <v>8433</v>
      </c>
      <c r="B682" s="52" t="s">
        <v>2727</v>
      </c>
      <c r="C682" s="52" t="s">
        <v>2728</v>
      </c>
      <c r="D682" s="51">
        <v>2270</v>
      </c>
      <c r="E682" s="52" t="s">
        <v>1053</v>
      </c>
      <c r="F682" s="52" t="s">
        <v>2729</v>
      </c>
      <c r="G682" s="52" t="s">
        <v>7571</v>
      </c>
      <c r="H682" s="52" t="s">
        <v>9337</v>
      </c>
      <c r="I682" s="52" t="s">
        <v>14713</v>
      </c>
      <c r="J682" s="51">
        <v>119651</v>
      </c>
      <c r="K682" s="51">
        <v>9191</v>
      </c>
      <c r="L682" s="52" t="s">
        <v>671</v>
      </c>
      <c r="M682" s="51">
        <v>105023</v>
      </c>
      <c r="N682" s="51">
        <v>0</v>
      </c>
      <c r="O682" s="52" t="s">
        <v>15088</v>
      </c>
    </row>
    <row r="683" spans="1:15" ht="14.4" x14ac:dyDescent="0.25">
      <c r="A683" s="51">
        <v>8441</v>
      </c>
      <c r="B683" s="52" t="s">
        <v>2730</v>
      </c>
      <c r="C683" s="52" t="s">
        <v>2731</v>
      </c>
      <c r="D683" s="51">
        <v>2270</v>
      </c>
      <c r="E683" s="52" t="s">
        <v>1053</v>
      </c>
      <c r="F683" s="52" t="s">
        <v>2732</v>
      </c>
      <c r="G683" s="52" t="s">
        <v>7571</v>
      </c>
      <c r="H683" s="52" t="s">
        <v>9338</v>
      </c>
      <c r="I683" s="52" t="s">
        <v>14713</v>
      </c>
      <c r="J683" s="51">
        <v>119651</v>
      </c>
      <c r="K683" s="51">
        <v>9191</v>
      </c>
      <c r="L683" s="52" t="s">
        <v>671</v>
      </c>
      <c r="M683" s="51">
        <v>105023</v>
      </c>
      <c r="N683" s="51">
        <v>0</v>
      </c>
      <c r="O683" s="52" t="s">
        <v>15089</v>
      </c>
    </row>
    <row r="684" spans="1:15" ht="14.4" x14ac:dyDescent="0.25">
      <c r="A684" s="51">
        <v>8458</v>
      </c>
      <c r="B684" s="52" t="s">
        <v>759</v>
      </c>
      <c r="C684" s="52" t="s">
        <v>2733</v>
      </c>
      <c r="D684" s="51">
        <v>2280</v>
      </c>
      <c r="E684" s="52" t="s">
        <v>293</v>
      </c>
      <c r="F684" s="52" t="s">
        <v>391</v>
      </c>
      <c r="G684" s="52" t="s">
        <v>7571</v>
      </c>
      <c r="H684" s="52" t="s">
        <v>8169</v>
      </c>
      <c r="I684" s="52" t="s">
        <v>14713</v>
      </c>
      <c r="J684" s="51">
        <v>121533</v>
      </c>
      <c r="K684" s="51">
        <v>8458</v>
      </c>
      <c r="L684" s="52" t="s">
        <v>759</v>
      </c>
      <c r="M684" s="51">
        <v>117911</v>
      </c>
      <c r="N684" s="51">
        <v>0</v>
      </c>
      <c r="O684" s="52" t="s">
        <v>15090</v>
      </c>
    </row>
    <row r="685" spans="1:15" ht="14.4" x14ac:dyDescent="0.25">
      <c r="A685" s="51">
        <v>8466</v>
      </c>
      <c r="B685" s="52" t="s">
        <v>867</v>
      </c>
      <c r="C685" s="52" t="s">
        <v>2734</v>
      </c>
      <c r="D685" s="51">
        <v>2280</v>
      </c>
      <c r="E685" s="52" t="s">
        <v>293</v>
      </c>
      <c r="F685" s="52" t="s">
        <v>2735</v>
      </c>
      <c r="G685" s="52" t="s">
        <v>7571</v>
      </c>
      <c r="H685" s="52" t="s">
        <v>9339</v>
      </c>
      <c r="I685" s="52" t="s">
        <v>14715</v>
      </c>
      <c r="J685" s="51">
        <v>120618</v>
      </c>
      <c r="K685" s="51">
        <v>8383</v>
      </c>
      <c r="L685" s="52" t="s">
        <v>73</v>
      </c>
      <c r="M685" s="51">
        <v>960732</v>
      </c>
      <c r="N685" s="51">
        <v>0</v>
      </c>
      <c r="O685" s="52" t="s">
        <v>15091</v>
      </c>
    </row>
    <row r="686" spans="1:15" ht="14.4" x14ac:dyDescent="0.25">
      <c r="A686" s="51">
        <v>8474</v>
      </c>
      <c r="B686" s="52" t="s">
        <v>2736</v>
      </c>
      <c r="C686" s="52" t="s">
        <v>2737</v>
      </c>
      <c r="D686" s="51">
        <v>2288</v>
      </c>
      <c r="E686" s="52" t="s">
        <v>2738</v>
      </c>
      <c r="F686" s="52" t="s">
        <v>2739</v>
      </c>
      <c r="G686" s="52" t="s">
        <v>7571</v>
      </c>
      <c r="H686" s="52" t="s">
        <v>9340</v>
      </c>
      <c r="I686" s="52" t="s">
        <v>14713</v>
      </c>
      <c r="J686" s="51">
        <v>121533</v>
      </c>
      <c r="K686" s="51">
        <v>8458</v>
      </c>
      <c r="L686" s="52" t="s">
        <v>759</v>
      </c>
      <c r="M686" s="51">
        <v>117911</v>
      </c>
      <c r="N686" s="51">
        <v>0</v>
      </c>
      <c r="O686" s="52" t="s">
        <v>15092</v>
      </c>
    </row>
    <row r="687" spans="1:15" ht="14.4" x14ac:dyDescent="0.25">
      <c r="A687" s="51">
        <v>8482</v>
      </c>
      <c r="B687" s="52" t="s">
        <v>761</v>
      </c>
      <c r="C687" s="52" t="s">
        <v>2740</v>
      </c>
      <c r="D687" s="51">
        <v>2290</v>
      </c>
      <c r="E687" s="52" t="s">
        <v>394</v>
      </c>
      <c r="F687" s="52" t="s">
        <v>395</v>
      </c>
      <c r="G687" s="52" t="s">
        <v>7571</v>
      </c>
      <c r="H687" s="52" t="s">
        <v>22074</v>
      </c>
      <c r="I687" s="52" t="s">
        <v>14713</v>
      </c>
      <c r="J687" s="51">
        <v>121566</v>
      </c>
      <c r="K687" s="51">
        <v>8482</v>
      </c>
      <c r="L687" s="52" t="s">
        <v>761</v>
      </c>
      <c r="M687" s="51">
        <v>117911</v>
      </c>
      <c r="N687" s="51">
        <v>0</v>
      </c>
      <c r="O687" s="52" t="s">
        <v>15093</v>
      </c>
    </row>
    <row r="688" spans="1:15" ht="14.4" x14ac:dyDescent="0.25">
      <c r="A688" s="51">
        <v>8491</v>
      </c>
      <c r="B688" s="52" t="s">
        <v>725</v>
      </c>
      <c r="C688" s="52" t="s">
        <v>2741</v>
      </c>
      <c r="D688" s="51">
        <v>2290</v>
      </c>
      <c r="E688" s="52" t="s">
        <v>394</v>
      </c>
      <c r="F688" s="52" t="s">
        <v>2742</v>
      </c>
      <c r="G688" s="52" t="s">
        <v>7571</v>
      </c>
      <c r="H688" s="52" t="s">
        <v>9341</v>
      </c>
      <c r="I688" s="52" t="s">
        <v>14715</v>
      </c>
      <c r="J688" s="51">
        <v>119578</v>
      </c>
      <c r="K688" s="51">
        <v>9423</v>
      </c>
      <c r="L688" s="52" t="s">
        <v>599</v>
      </c>
      <c r="M688" s="51">
        <v>960741</v>
      </c>
      <c r="N688" s="51">
        <v>0</v>
      </c>
      <c r="O688" s="52" t="s">
        <v>15094</v>
      </c>
    </row>
    <row r="689" spans="1:15" ht="14.4" x14ac:dyDescent="0.25">
      <c r="A689" s="51">
        <v>8508</v>
      </c>
      <c r="B689" s="52" t="s">
        <v>810</v>
      </c>
      <c r="C689" s="52" t="s">
        <v>2743</v>
      </c>
      <c r="D689" s="51">
        <v>2300</v>
      </c>
      <c r="E689" s="52" t="s">
        <v>148</v>
      </c>
      <c r="F689" s="52" t="s">
        <v>2744</v>
      </c>
      <c r="G689" s="52" t="s">
        <v>7571</v>
      </c>
      <c r="H689" s="52" t="s">
        <v>9342</v>
      </c>
      <c r="I689" s="52" t="s">
        <v>14713</v>
      </c>
      <c r="J689" s="51">
        <v>121781</v>
      </c>
      <c r="K689" s="51">
        <v>8961</v>
      </c>
      <c r="L689" s="52" t="s">
        <v>7410</v>
      </c>
      <c r="M689" s="51">
        <v>968081</v>
      </c>
      <c r="N689" s="51">
        <v>0</v>
      </c>
      <c r="O689" s="52" t="s">
        <v>15095</v>
      </c>
    </row>
    <row r="690" spans="1:15" ht="14.4" x14ac:dyDescent="0.25">
      <c r="A690" s="51">
        <v>8532</v>
      </c>
      <c r="B690" s="52" t="s">
        <v>724</v>
      </c>
      <c r="C690" s="52" t="s">
        <v>2745</v>
      </c>
      <c r="D690" s="51">
        <v>2300</v>
      </c>
      <c r="E690" s="52" t="s">
        <v>148</v>
      </c>
      <c r="F690" s="52" t="s">
        <v>2746</v>
      </c>
      <c r="G690" s="52" t="s">
        <v>7571</v>
      </c>
      <c r="H690" s="52" t="s">
        <v>9343</v>
      </c>
      <c r="I690" s="52" t="s">
        <v>14713</v>
      </c>
      <c r="J690" s="51">
        <v>119354</v>
      </c>
      <c r="K690" s="51">
        <v>8541</v>
      </c>
      <c r="L690" s="52" t="s">
        <v>724</v>
      </c>
      <c r="M690" s="51">
        <v>963363</v>
      </c>
      <c r="N690" s="51">
        <v>0</v>
      </c>
      <c r="O690" s="52" t="s">
        <v>15096</v>
      </c>
    </row>
    <row r="691" spans="1:15" ht="14.4" x14ac:dyDescent="0.25">
      <c r="A691" s="51">
        <v>8541</v>
      </c>
      <c r="B691" s="52" t="s">
        <v>724</v>
      </c>
      <c r="C691" s="52" t="s">
        <v>2747</v>
      </c>
      <c r="D691" s="51">
        <v>2300</v>
      </c>
      <c r="E691" s="52" t="s">
        <v>148</v>
      </c>
      <c r="F691" s="52" t="s">
        <v>149</v>
      </c>
      <c r="G691" s="52" t="s">
        <v>7571</v>
      </c>
      <c r="H691" s="52" t="s">
        <v>9344</v>
      </c>
      <c r="I691" s="52" t="s">
        <v>14713</v>
      </c>
      <c r="J691" s="51">
        <v>119354</v>
      </c>
      <c r="K691" s="51">
        <v>8541</v>
      </c>
      <c r="L691" s="52" t="s">
        <v>724</v>
      </c>
      <c r="M691" s="51">
        <v>963363</v>
      </c>
      <c r="N691" s="51">
        <v>0</v>
      </c>
      <c r="O691" s="52" t="s">
        <v>15097</v>
      </c>
    </row>
    <row r="692" spans="1:15" ht="14.4" x14ac:dyDescent="0.25">
      <c r="A692" s="51">
        <v>8557</v>
      </c>
      <c r="B692" s="52" t="s">
        <v>724</v>
      </c>
      <c r="C692" s="52" t="s">
        <v>2748</v>
      </c>
      <c r="D692" s="51">
        <v>2300</v>
      </c>
      <c r="E692" s="52" t="s">
        <v>148</v>
      </c>
      <c r="F692" s="52" t="s">
        <v>2749</v>
      </c>
      <c r="G692" s="52" t="s">
        <v>7571</v>
      </c>
      <c r="H692" s="52" t="s">
        <v>9345</v>
      </c>
      <c r="I692" s="52" t="s">
        <v>14713</v>
      </c>
      <c r="J692" s="51">
        <v>119354</v>
      </c>
      <c r="K692" s="51">
        <v>8541</v>
      </c>
      <c r="L692" s="52" t="s">
        <v>724</v>
      </c>
      <c r="M692" s="51">
        <v>963363</v>
      </c>
      <c r="N692" s="51">
        <v>0</v>
      </c>
      <c r="O692" s="52" t="s">
        <v>15098</v>
      </c>
    </row>
    <row r="693" spans="1:15" ht="14.4" x14ac:dyDescent="0.25">
      <c r="A693" s="51">
        <v>8565</v>
      </c>
      <c r="B693" s="52" t="s">
        <v>2750</v>
      </c>
      <c r="C693" s="52" t="s">
        <v>2751</v>
      </c>
      <c r="D693" s="51">
        <v>2300</v>
      </c>
      <c r="E693" s="52" t="s">
        <v>148</v>
      </c>
      <c r="F693" s="52" t="s">
        <v>2752</v>
      </c>
      <c r="G693" s="52" t="s">
        <v>7571</v>
      </c>
      <c r="H693" s="52" t="s">
        <v>9346</v>
      </c>
      <c r="I693" s="52" t="s">
        <v>14713</v>
      </c>
      <c r="J693" s="51">
        <v>121871</v>
      </c>
      <c r="K693" s="51">
        <v>8615</v>
      </c>
      <c r="L693" s="52" t="s">
        <v>2761</v>
      </c>
      <c r="M693" s="51">
        <v>963371</v>
      </c>
      <c r="N693" s="51">
        <v>0</v>
      </c>
      <c r="O693" s="52" t="s">
        <v>15099</v>
      </c>
    </row>
    <row r="694" spans="1:15" ht="14.4" x14ac:dyDescent="0.25">
      <c r="A694" s="51">
        <v>8573</v>
      </c>
      <c r="B694" s="52" t="s">
        <v>2753</v>
      </c>
      <c r="C694" s="52" t="s">
        <v>2754</v>
      </c>
      <c r="D694" s="51">
        <v>2300</v>
      </c>
      <c r="E694" s="52" t="s">
        <v>148</v>
      </c>
      <c r="F694" s="52" t="s">
        <v>2755</v>
      </c>
      <c r="G694" s="52" t="s">
        <v>7571</v>
      </c>
      <c r="H694" s="52" t="s">
        <v>9347</v>
      </c>
      <c r="I694" s="52" t="s">
        <v>14713</v>
      </c>
      <c r="J694" s="51">
        <v>121871</v>
      </c>
      <c r="K694" s="51">
        <v>8615</v>
      </c>
      <c r="L694" s="52" t="s">
        <v>2761</v>
      </c>
      <c r="M694" s="51">
        <v>963371</v>
      </c>
      <c r="N694" s="51">
        <v>0</v>
      </c>
      <c r="O694" s="52" t="s">
        <v>15100</v>
      </c>
    </row>
    <row r="695" spans="1:15" ht="14.4" x14ac:dyDescent="0.25">
      <c r="A695" s="51">
        <v>8599</v>
      </c>
      <c r="B695" s="52" t="s">
        <v>9348</v>
      </c>
      <c r="C695" s="52" t="s">
        <v>2756</v>
      </c>
      <c r="D695" s="51">
        <v>2300</v>
      </c>
      <c r="E695" s="52" t="s">
        <v>148</v>
      </c>
      <c r="F695" s="52" t="s">
        <v>2757</v>
      </c>
      <c r="G695" s="52" t="s">
        <v>7571</v>
      </c>
      <c r="H695" s="52" t="s">
        <v>9349</v>
      </c>
      <c r="I695" s="52" t="s">
        <v>14713</v>
      </c>
      <c r="J695" s="51">
        <v>124115</v>
      </c>
      <c r="K695" s="51">
        <v>46128</v>
      </c>
      <c r="L695" s="52" t="s">
        <v>5296</v>
      </c>
      <c r="M695" s="51">
        <v>56291</v>
      </c>
      <c r="N695" s="51">
        <v>0</v>
      </c>
      <c r="O695" s="52" t="s">
        <v>15101</v>
      </c>
    </row>
    <row r="696" spans="1:15" ht="14.4" x14ac:dyDescent="0.25">
      <c r="A696" s="51">
        <v>8607</v>
      </c>
      <c r="B696" s="52" t="s">
        <v>2758</v>
      </c>
      <c r="C696" s="52" t="s">
        <v>2759</v>
      </c>
      <c r="D696" s="51">
        <v>2300</v>
      </c>
      <c r="E696" s="52" t="s">
        <v>148</v>
      </c>
      <c r="F696" s="52" t="s">
        <v>2760</v>
      </c>
      <c r="G696" s="52" t="s">
        <v>7571</v>
      </c>
      <c r="H696" s="52" t="s">
        <v>9350</v>
      </c>
      <c r="I696" s="52" t="s">
        <v>14713</v>
      </c>
      <c r="J696" s="51">
        <v>124115</v>
      </c>
      <c r="K696" s="51">
        <v>46128</v>
      </c>
      <c r="L696" s="52" t="s">
        <v>5296</v>
      </c>
      <c r="M696" s="51">
        <v>56291</v>
      </c>
      <c r="N696" s="51">
        <v>0</v>
      </c>
      <c r="O696" s="52" t="s">
        <v>15102</v>
      </c>
    </row>
    <row r="697" spans="1:15" ht="14.4" x14ac:dyDescent="0.25">
      <c r="A697" s="51">
        <v>8615</v>
      </c>
      <c r="B697" s="52" t="s">
        <v>2761</v>
      </c>
      <c r="C697" s="52" t="s">
        <v>2762</v>
      </c>
      <c r="D697" s="51">
        <v>2300</v>
      </c>
      <c r="E697" s="52" t="s">
        <v>148</v>
      </c>
      <c r="F697" s="52" t="s">
        <v>2763</v>
      </c>
      <c r="G697" s="52" t="s">
        <v>7571</v>
      </c>
      <c r="H697" s="52" t="s">
        <v>9351</v>
      </c>
      <c r="I697" s="52" t="s">
        <v>14713</v>
      </c>
      <c r="J697" s="51">
        <v>121871</v>
      </c>
      <c r="K697" s="51">
        <v>8615</v>
      </c>
      <c r="L697" s="52" t="s">
        <v>2761</v>
      </c>
      <c r="M697" s="51">
        <v>963371</v>
      </c>
      <c r="N697" s="51">
        <v>0</v>
      </c>
      <c r="O697" s="52" t="s">
        <v>15103</v>
      </c>
    </row>
    <row r="698" spans="1:15" ht="14.4" x14ac:dyDescent="0.25">
      <c r="A698" s="51">
        <v>8649</v>
      </c>
      <c r="B698" s="52" t="s">
        <v>2764</v>
      </c>
      <c r="C698" s="52" t="s">
        <v>2765</v>
      </c>
      <c r="D698" s="51">
        <v>2310</v>
      </c>
      <c r="E698" s="52" t="s">
        <v>403</v>
      </c>
      <c r="F698" s="52" t="s">
        <v>2766</v>
      </c>
      <c r="G698" s="52" t="s">
        <v>7571</v>
      </c>
      <c r="H698" s="52" t="s">
        <v>9352</v>
      </c>
      <c r="I698" s="52" t="s">
        <v>14713</v>
      </c>
      <c r="J698" s="51">
        <v>121616</v>
      </c>
      <c r="K698" s="51">
        <v>7716</v>
      </c>
      <c r="L698" s="52" t="s">
        <v>69</v>
      </c>
      <c r="M698" s="51">
        <v>123398</v>
      </c>
      <c r="N698" s="51">
        <v>0</v>
      </c>
      <c r="O698" s="52" t="s">
        <v>15104</v>
      </c>
    </row>
    <row r="699" spans="1:15" ht="14.4" x14ac:dyDescent="0.25">
      <c r="A699" s="51">
        <v>8656</v>
      </c>
      <c r="B699" s="52" t="s">
        <v>69</v>
      </c>
      <c r="C699" s="52" t="s">
        <v>1132</v>
      </c>
      <c r="D699" s="51">
        <v>2310</v>
      </c>
      <c r="E699" s="52" t="s">
        <v>403</v>
      </c>
      <c r="F699" s="52" t="s">
        <v>404</v>
      </c>
      <c r="G699" s="52" t="s">
        <v>7571</v>
      </c>
      <c r="H699" s="52" t="s">
        <v>8173</v>
      </c>
      <c r="I699" s="52" t="s">
        <v>14713</v>
      </c>
      <c r="J699" s="51">
        <v>121616</v>
      </c>
      <c r="K699" s="51">
        <v>7716</v>
      </c>
      <c r="L699" s="52" t="s">
        <v>69</v>
      </c>
      <c r="M699" s="51">
        <v>123398</v>
      </c>
      <c r="N699" s="51">
        <v>0</v>
      </c>
      <c r="O699" s="52" t="s">
        <v>15105</v>
      </c>
    </row>
    <row r="700" spans="1:15" ht="14.4" x14ac:dyDescent="0.25">
      <c r="A700" s="51">
        <v>8664</v>
      </c>
      <c r="B700" s="52" t="s">
        <v>2767</v>
      </c>
      <c r="C700" s="52" t="s">
        <v>2768</v>
      </c>
      <c r="D700" s="51">
        <v>2310</v>
      </c>
      <c r="E700" s="52" t="s">
        <v>403</v>
      </c>
      <c r="F700" s="52" t="s">
        <v>2769</v>
      </c>
      <c r="G700" s="52" t="s">
        <v>7571</v>
      </c>
      <c r="H700" s="52" t="s">
        <v>9353</v>
      </c>
      <c r="I700" s="52" t="s">
        <v>14713</v>
      </c>
      <c r="J700" s="51">
        <v>121616</v>
      </c>
      <c r="K700" s="51">
        <v>7716</v>
      </c>
      <c r="L700" s="52" t="s">
        <v>69</v>
      </c>
      <c r="M700" s="51">
        <v>123398</v>
      </c>
      <c r="N700" s="51">
        <v>0</v>
      </c>
      <c r="O700" s="52" t="s">
        <v>15106</v>
      </c>
    </row>
    <row r="701" spans="1:15" ht="14.4" x14ac:dyDescent="0.25">
      <c r="A701" s="51">
        <v>8672</v>
      </c>
      <c r="B701" s="52" t="s">
        <v>2770</v>
      </c>
      <c r="C701" s="52" t="s">
        <v>2771</v>
      </c>
      <c r="D701" s="51">
        <v>2310</v>
      </c>
      <c r="E701" s="52" t="s">
        <v>403</v>
      </c>
      <c r="F701" s="52" t="s">
        <v>2772</v>
      </c>
      <c r="G701" s="52" t="s">
        <v>7571</v>
      </c>
      <c r="H701" s="52" t="s">
        <v>9354</v>
      </c>
      <c r="I701" s="52" t="s">
        <v>14715</v>
      </c>
      <c r="J701" s="51">
        <v>119495</v>
      </c>
      <c r="K701" s="51">
        <v>8748</v>
      </c>
      <c r="L701" s="52" t="s">
        <v>792</v>
      </c>
      <c r="M701" s="51">
        <v>960765</v>
      </c>
      <c r="N701" s="51">
        <v>0</v>
      </c>
      <c r="O701" s="52" t="s">
        <v>15107</v>
      </c>
    </row>
    <row r="702" spans="1:15" ht="14.4" x14ac:dyDescent="0.25">
      <c r="A702" s="51">
        <v>8681</v>
      </c>
      <c r="B702" s="52" t="s">
        <v>2773</v>
      </c>
      <c r="C702" s="52" t="s">
        <v>2774</v>
      </c>
      <c r="D702" s="51">
        <v>2320</v>
      </c>
      <c r="E702" s="52" t="s">
        <v>279</v>
      </c>
      <c r="F702" s="52" t="s">
        <v>2775</v>
      </c>
      <c r="G702" s="52" t="s">
        <v>7571</v>
      </c>
      <c r="H702" s="52" t="s">
        <v>9355</v>
      </c>
      <c r="I702" s="52" t="s">
        <v>14713</v>
      </c>
      <c r="J702" s="51">
        <v>120477</v>
      </c>
      <c r="K702" s="51">
        <v>8698</v>
      </c>
      <c r="L702" s="52" t="s">
        <v>682</v>
      </c>
      <c r="M702" s="51">
        <v>970152</v>
      </c>
      <c r="N702" s="51">
        <v>0</v>
      </c>
      <c r="O702" s="52" t="s">
        <v>15108</v>
      </c>
    </row>
    <row r="703" spans="1:15" ht="14.4" x14ac:dyDescent="0.25">
      <c r="A703" s="51">
        <v>8698</v>
      </c>
      <c r="B703" s="52" t="s">
        <v>682</v>
      </c>
      <c r="C703" s="52" t="s">
        <v>2776</v>
      </c>
      <c r="D703" s="51">
        <v>2320</v>
      </c>
      <c r="E703" s="52" t="s">
        <v>279</v>
      </c>
      <c r="F703" s="52" t="s">
        <v>489</v>
      </c>
      <c r="G703" s="52" t="s">
        <v>7571</v>
      </c>
      <c r="H703" s="52" t="s">
        <v>9356</v>
      </c>
      <c r="I703" s="52" t="s">
        <v>14713</v>
      </c>
      <c r="J703" s="51">
        <v>120477</v>
      </c>
      <c r="K703" s="51">
        <v>8698</v>
      </c>
      <c r="L703" s="52" t="s">
        <v>682</v>
      </c>
      <c r="M703" s="51">
        <v>56309</v>
      </c>
      <c r="N703" s="51">
        <v>0</v>
      </c>
      <c r="O703" s="52" t="s">
        <v>15109</v>
      </c>
    </row>
    <row r="704" spans="1:15" ht="14.4" x14ac:dyDescent="0.25">
      <c r="A704" s="51">
        <v>8706</v>
      </c>
      <c r="B704" s="52" t="s">
        <v>599</v>
      </c>
      <c r="C704" s="52" t="s">
        <v>2777</v>
      </c>
      <c r="D704" s="51">
        <v>2320</v>
      </c>
      <c r="E704" s="52" t="s">
        <v>279</v>
      </c>
      <c r="F704" s="52" t="s">
        <v>2778</v>
      </c>
      <c r="G704" s="52" t="s">
        <v>7571</v>
      </c>
      <c r="H704" s="52" t="s">
        <v>9357</v>
      </c>
      <c r="I704" s="52" t="s">
        <v>14715</v>
      </c>
      <c r="J704" s="51">
        <v>120758</v>
      </c>
      <c r="K704" s="51">
        <v>8714</v>
      </c>
      <c r="L704" s="52" t="s">
        <v>847</v>
      </c>
      <c r="M704" s="51">
        <v>960773</v>
      </c>
      <c r="N704" s="51">
        <v>0</v>
      </c>
      <c r="O704" s="52" t="s">
        <v>15110</v>
      </c>
    </row>
    <row r="705" spans="1:15" ht="14.4" x14ac:dyDescent="0.25">
      <c r="A705" s="51">
        <v>8714</v>
      </c>
      <c r="B705" s="52" t="s">
        <v>847</v>
      </c>
      <c r="C705" s="52" t="s">
        <v>2779</v>
      </c>
      <c r="D705" s="51">
        <v>2328</v>
      </c>
      <c r="E705" s="52" t="s">
        <v>304</v>
      </c>
      <c r="F705" s="52" t="s">
        <v>305</v>
      </c>
      <c r="G705" s="52" t="s">
        <v>7571</v>
      </c>
      <c r="H705" s="52" t="s">
        <v>7933</v>
      </c>
      <c r="I705" s="52" t="s">
        <v>14715</v>
      </c>
      <c r="J705" s="51">
        <v>120758</v>
      </c>
      <c r="K705" s="51">
        <v>8714</v>
      </c>
      <c r="L705" s="52" t="s">
        <v>847</v>
      </c>
      <c r="M705" s="51">
        <v>960773</v>
      </c>
      <c r="N705" s="51">
        <v>0</v>
      </c>
      <c r="O705" s="52" t="s">
        <v>15111</v>
      </c>
    </row>
    <row r="706" spans="1:15" ht="14.4" x14ac:dyDescent="0.25">
      <c r="A706" s="51">
        <v>8722</v>
      </c>
      <c r="B706" s="52" t="s">
        <v>2780</v>
      </c>
      <c r="C706" s="52" t="s">
        <v>2781</v>
      </c>
      <c r="D706" s="51">
        <v>2322</v>
      </c>
      <c r="E706" s="52" t="s">
        <v>2782</v>
      </c>
      <c r="F706" s="52" t="s">
        <v>2783</v>
      </c>
      <c r="G706" s="52" t="s">
        <v>7571</v>
      </c>
      <c r="H706" s="52" t="s">
        <v>9358</v>
      </c>
      <c r="I706" s="52" t="s">
        <v>14713</v>
      </c>
      <c r="J706" s="51">
        <v>120477</v>
      </c>
      <c r="K706" s="51">
        <v>8698</v>
      </c>
      <c r="L706" s="52" t="s">
        <v>682</v>
      </c>
      <c r="M706" s="51">
        <v>56309</v>
      </c>
      <c r="N706" s="51">
        <v>0</v>
      </c>
      <c r="O706" s="52" t="s">
        <v>15112</v>
      </c>
    </row>
    <row r="707" spans="1:15" ht="14.4" x14ac:dyDescent="0.25">
      <c r="A707" s="51">
        <v>8731</v>
      </c>
      <c r="B707" s="52" t="s">
        <v>67</v>
      </c>
      <c r="C707" s="52" t="s">
        <v>2784</v>
      </c>
      <c r="D707" s="51">
        <v>2328</v>
      </c>
      <c r="E707" s="52" t="s">
        <v>304</v>
      </c>
      <c r="F707" s="52" t="s">
        <v>2785</v>
      </c>
      <c r="G707" s="52" t="s">
        <v>7571</v>
      </c>
      <c r="H707" s="52" t="s">
        <v>9359</v>
      </c>
      <c r="I707" s="52" t="s">
        <v>14713</v>
      </c>
      <c r="J707" s="51">
        <v>120477</v>
      </c>
      <c r="K707" s="51">
        <v>8698</v>
      </c>
      <c r="L707" s="52" t="s">
        <v>682</v>
      </c>
      <c r="M707" s="51">
        <v>56309</v>
      </c>
      <c r="N707" s="51">
        <v>0</v>
      </c>
      <c r="O707" s="52" t="s">
        <v>15113</v>
      </c>
    </row>
    <row r="708" spans="1:15" ht="14.4" x14ac:dyDescent="0.25">
      <c r="A708" s="51">
        <v>8748</v>
      </c>
      <c r="B708" s="52" t="s">
        <v>792</v>
      </c>
      <c r="C708" s="52" t="s">
        <v>2786</v>
      </c>
      <c r="D708" s="51">
        <v>2330</v>
      </c>
      <c r="E708" s="52" t="s">
        <v>171</v>
      </c>
      <c r="F708" s="52" t="s">
        <v>172</v>
      </c>
      <c r="G708" s="52" t="s">
        <v>7571</v>
      </c>
      <c r="H708" s="52" t="s">
        <v>8319</v>
      </c>
      <c r="I708" s="52" t="s">
        <v>14715</v>
      </c>
      <c r="J708" s="51">
        <v>119495</v>
      </c>
      <c r="K708" s="51">
        <v>8748</v>
      </c>
      <c r="L708" s="52" t="s">
        <v>792</v>
      </c>
      <c r="M708" s="51">
        <v>960781</v>
      </c>
      <c r="N708" s="51">
        <v>0</v>
      </c>
      <c r="O708" s="52" t="s">
        <v>15114</v>
      </c>
    </row>
    <row r="709" spans="1:15" ht="14.4" x14ac:dyDescent="0.25">
      <c r="A709" s="51">
        <v>8755</v>
      </c>
      <c r="B709" s="52" t="s">
        <v>608</v>
      </c>
      <c r="C709" s="52" t="s">
        <v>2787</v>
      </c>
      <c r="D709" s="51">
        <v>2330</v>
      </c>
      <c r="E709" s="52" t="s">
        <v>171</v>
      </c>
      <c r="F709" s="52" t="s">
        <v>496</v>
      </c>
      <c r="G709" s="52" t="s">
        <v>7571</v>
      </c>
      <c r="H709" s="52" t="s">
        <v>8391</v>
      </c>
      <c r="I709" s="52" t="s">
        <v>14713</v>
      </c>
      <c r="J709" s="51">
        <v>120477</v>
      </c>
      <c r="K709" s="51">
        <v>8698</v>
      </c>
      <c r="L709" s="52" t="s">
        <v>682</v>
      </c>
      <c r="M709" s="51">
        <v>61416</v>
      </c>
      <c r="N709" s="51">
        <v>0</v>
      </c>
      <c r="O709" s="52" t="s">
        <v>15115</v>
      </c>
    </row>
    <row r="710" spans="1:15" ht="14.4" x14ac:dyDescent="0.25">
      <c r="A710" s="51">
        <v>8763</v>
      </c>
      <c r="B710" s="52" t="s">
        <v>2565</v>
      </c>
      <c r="C710" s="52" t="s">
        <v>9360</v>
      </c>
      <c r="D710" s="51">
        <v>2387</v>
      </c>
      <c r="E710" s="52" t="s">
        <v>2788</v>
      </c>
      <c r="F710" s="52" t="s">
        <v>2789</v>
      </c>
      <c r="G710" s="52" t="s">
        <v>7571</v>
      </c>
      <c r="H710" s="52" t="s">
        <v>9361</v>
      </c>
      <c r="I710" s="52" t="s">
        <v>14713</v>
      </c>
      <c r="J710" s="51">
        <v>121781</v>
      </c>
      <c r="K710" s="51">
        <v>8961</v>
      </c>
      <c r="L710" s="52" t="s">
        <v>7410</v>
      </c>
      <c r="M710" s="51">
        <v>56291</v>
      </c>
      <c r="N710" s="51">
        <v>0</v>
      </c>
      <c r="O710" s="52" t="s">
        <v>15116</v>
      </c>
    </row>
    <row r="711" spans="1:15" ht="14.4" x14ac:dyDescent="0.25">
      <c r="A711" s="51">
        <v>8771</v>
      </c>
      <c r="B711" s="52" t="s">
        <v>73</v>
      </c>
      <c r="C711" s="52" t="s">
        <v>1649</v>
      </c>
      <c r="D711" s="51">
        <v>2340</v>
      </c>
      <c r="E711" s="52" t="s">
        <v>296</v>
      </c>
      <c r="F711" s="52" t="s">
        <v>2790</v>
      </c>
      <c r="G711" s="52" t="s">
        <v>7571</v>
      </c>
      <c r="H711" s="52" t="s">
        <v>9362</v>
      </c>
      <c r="I711" s="52" t="s">
        <v>14715</v>
      </c>
      <c r="J711" s="51">
        <v>120659</v>
      </c>
      <c r="K711" s="51">
        <v>46268</v>
      </c>
      <c r="L711" s="52" t="s">
        <v>751</v>
      </c>
      <c r="M711" s="51">
        <v>960799</v>
      </c>
      <c r="N711" s="51">
        <v>0</v>
      </c>
      <c r="O711" s="52" t="s">
        <v>15117</v>
      </c>
    </row>
    <row r="712" spans="1:15" ht="14.4" x14ac:dyDescent="0.25">
      <c r="A712" s="51">
        <v>8789</v>
      </c>
      <c r="B712" s="52" t="s">
        <v>599</v>
      </c>
      <c r="C712" s="52" t="s">
        <v>2791</v>
      </c>
      <c r="D712" s="51">
        <v>2340</v>
      </c>
      <c r="E712" s="52" t="s">
        <v>296</v>
      </c>
      <c r="F712" s="52" t="s">
        <v>2792</v>
      </c>
      <c r="G712" s="52" t="s">
        <v>7571</v>
      </c>
      <c r="H712" s="52" t="s">
        <v>9363</v>
      </c>
      <c r="I712" s="52" t="s">
        <v>14715</v>
      </c>
      <c r="J712" s="51">
        <v>120659</v>
      </c>
      <c r="K712" s="51">
        <v>46268</v>
      </c>
      <c r="L712" s="52" t="s">
        <v>751</v>
      </c>
      <c r="M712" s="51">
        <v>960799</v>
      </c>
      <c r="N712" s="51">
        <v>0</v>
      </c>
      <c r="O712" s="52" t="s">
        <v>15118</v>
      </c>
    </row>
    <row r="713" spans="1:15" ht="14.4" x14ac:dyDescent="0.25">
      <c r="A713" s="51">
        <v>8813</v>
      </c>
      <c r="B713" s="52" t="s">
        <v>2793</v>
      </c>
      <c r="C713" s="52" t="s">
        <v>2794</v>
      </c>
      <c r="D713" s="51">
        <v>2350</v>
      </c>
      <c r="E713" s="52" t="s">
        <v>2795</v>
      </c>
      <c r="F713" s="52" t="s">
        <v>2796</v>
      </c>
      <c r="G713" s="52" t="s">
        <v>7571</v>
      </c>
      <c r="H713" s="52" t="s">
        <v>9364</v>
      </c>
      <c r="I713" s="52" t="s">
        <v>14713</v>
      </c>
      <c r="J713" s="51">
        <v>119354</v>
      </c>
      <c r="K713" s="51">
        <v>8541</v>
      </c>
      <c r="L713" s="52" t="s">
        <v>724</v>
      </c>
      <c r="M713" s="51">
        <v>963363</v>
      </c>
      <c r="N713" s="51">
        <v>0</v>
      </c>
      <c r="O713" s="52" t="s">
        <v>15119</v>
      </c>
    </row>
    <row r="714" spans="1:15" ht="14.4" x14ac:dyDescent="0.25">
      <c r="A714" s="51">
        <v>8821</v>
      </c>
      <c r="B714" s="52" t="s">
        <v>101</v>
      </c>
      <c r="C714" s="52" t="s">
        <v>2794</v>
      </c>
      <c r="D714" s="51">
        <v>2350</v>
      </c>
      <c r="E714" s="52" t="s">
        <v>2795</v>
      </c>
      <c r="F714" s="52" t="s">
        <v>2796</v>
      </c>
      <c r="G714" s="52" t="s">
        <v>7571</v>
      </c>
      <c r="H714" s="52" t="s">
        <v>9365</v>
      </c>
      <c r="I714" s="52" t="s">
        <v>14713</v>
      </c>
      <c r="J714" s="51">
        <v>119354</v>
      </c>
      <c r="K714" s="51">
        <v>8541</v>
      </c>
      <c r="L714" s="52" t="s">
        <v>724</v>
      </c>
      <c r="M714" s="51">
        <v>963363</v>
      </c>
      <c r="N714" s="51">
        <v>0</v>
      </c>
      <c r="O714" s="52" t="s">
        <v>15120</v>
      </c>
    </row>
    <row r="715" spans="1:15" ht="14.4" x14ac:dyDescent="0.25">
      <c r="A715" s="51">
        <v>8839</v>
      </c>
      <c r="B715" s="52" t="s">
        <v>73</v>
      </c>
      <c r="C715" s="52" t="s">
        <v>2797</v>
      </c>
      <c r="D715" s="51">
        <v>2350</v>
      </c>
      <c r="E715" s="52" t="s">
        <v>2795</v>
      </c>
      <c r="F715" s="52" t="s">
        <v>2798</v>
      </c>
      <c r="G715" s="52" t="s">
        <v>7571</v>
      </c>
      <c r="H715" s="52" t="s">
        <v>9366</v>
      </c>
      <c r="I715" s="52" t="s">
        <v>14715</v>
      </c>
      <c r="J715" s="51">
        <v>119495</v>
      </c>
      <c r="K715" s="51">
        <v>8748</v>
      </c>
      <c r="L715" s="52" t="s">
        <v>792</v>
      </c>
      <c r="M715" s="51">
        <v>960807</v>
      </c>
      <c r="N715" s="51">
        <v>0</v>
      </c>
      <c r="O715" s="52" t="s">
        <v>15121</v>
      </c>
    </row>
    <row r="716" spans="1:15" ht="14.4" x14ac:dyDescent="0.25">
      <c r="A716" s="51">
        <v>8847</v>
      </c>
      <c r="B716" s="52" t="s">
        <v>730</v>
      </c>
      <c r="C716" s="52" t="s">
        <v>2799</v>
      </c>
      <c r="D716" s="51">
        <v>2360</v>
      </c>
      <c r="E716" s="52" t="s">
        <v>184</v>
      </c>
      <c r="F716" s="52" t="s">
        <v>185</v>
      </c>
      <c r="G716" s="52" t="s">
        <v>7571</v>
      </c>
      <c r="H716" s="52" t="s">
        <v>8358</v>
      </c>
      <c r="I716" s="52" t="s">
        <v>14713</v>
      </c>
      <c r="J716" s="51">
        <v>119602</v>
      </c>
      <c r="K716" s="51">
        <v>8847</v>
      </c>
      <c r="L716" s="52" t="s">
        <v>730</v>
      </c>
      <c r="M716" s="51">
        <v>963397</v>
      </c>
      <c r="N716" s="51">
        <v>0</v>
      </c>
      <c r="O716" s="52" t="s">
        <v>15122</v>
      </c>
    </row>
    <row r="717" spans="1:15" ht="14.4" x14ac:dyDescent="0.25">
      <c r="A717" s="51">
        <v>8854</v>
      </c>
      <c r="B717" s="52" t="s">
        <v>67</v>
      </c>
      <c r="C717" s="52" t="s">
        <v>2800</v>
      </c>
      <c r="D717" s="51">
        <v>2360</v>
      </c>
      <c r="E717" s="52" t="s">
        <v>184</v>
      </c>
      <c r="F717" s="52" t="s">
        <v>2801</v>
      </c>
      <c r="G717" s="52" t="s">
        <v>7571</v>
      </c>
      <c r="H717" s="52" t="s">
        <v>9367</v>
      </c>
      <c r="I717" s="52" t="s">
        <v>14713</v>
      </c>
      <c r="J717" s="51">
        <v>119602</v>
      </c>
      <c r="K717" s="51">
        <v>8847</v>
      </c>
      <c r="L717" s="52" t="s">
        <v>730</v>
      </c>
      <c r="M717" s="51">
        <v>963397</v>
      </c>
      <c r="N717" s="51">
        <v>0</v>
      </c>
      <c r="O717" s="52" t="s">
        <v>15123</v>
      </c>
    </row>
    <row r="718" spans="1:15" ht="14.4" x14ac:dyDescent="0.25">
      <c r="A718" s="51">
        <v>8862</v>
      </c>
      <c r="B718" s="52" t="s">
        <v>67</v>
      </c>
      <c r="C718" s="52" t="s">
        <v>2802</v>
      </c>
      <c r="D718" s="51">
        <v>2360</v>
      </c>
      <c r="E718" s="52" t="s">
        <v>184</v>
      </c>
      <c r="F718" s="52" t="s">
        <v>2803</v>
      </c>
      <c r="G718" s="52" t="s">
        <v>7571</v>
      </c>
      <c r="H718" s="52" t="s">
        <v>9368</v>
      </c>
      <c r="I718" s="52" t="s">
        <v>14713</v>
      </c>
      <c r="J718" s="51">
        <v>119602</v>
      </c>
      <c r="K718" s="51">
        <v>8847</v>
      </c>
      <c r="L718" s="52" t="s">
        <v>730</v>
      </c>
      <c r="M718" s="51">
        <v>963397</v>
      </c>
      <c r="N718" s="51">
        <v>0</v>
      </c>
      <c r="O718" s="52" t="s">
        <v>15124</v>
      </c>
    </row>
    <row r="719" spans="1:15" ht="14.4" x14ac:dyDescent="0.25">
      <c r="A719" s="51">
        <v>8871</v>
      </c>
      <c r="B719" s="52" t="s">
        <v>73</v>
      </c>
      <c r="C719" s="52" t="s">
        <v>2804</v>
      </c>
      <c r="D719" s="51">
        <v>2360</v>
      </c>
      <c r="E719" s="52" t="s">
        <v>184</v>
      </c>
      <c r="F719" s="52" t="s">
        <v>2805</v>
      </c>
      <c r="G719" s="52" t="s">
        <v>7571</v>
      </c>
      <c r="H719" s="52" t="s">
        <v>9369</v>
      </c>
      <c r="I719" s="52" t="s">
        <v>14715</v>
      </c>
      <c r="J719" s="51">
        <v>119602</v>
      </c>
      <c r="K719" s="51">
        <v>8847</v>
      </c>
      <c r="L719" s="52" t="s">
        <v>730</v>
      </c>
      <c r="M719" s="51">
        <v>960815</v>
      </c>
      <c r="N719" s="51">
        <v>0</v>
      </c>
      <c r="O719" s="52" t="s">
        <v>15125</v>
      </c>
    </row>
    <row r="720" spans="1:15" ht="14.4" x14ac:dyDescent="0.25">
      <c r="A720" s="51">
        <v>8888</v>
      </c>
      <c r="B720" s="52" t="s">
        <v>2806</v>
      </c>
      <c r="C720" s="52" t="s">
        <v>2807</v>
      </c>
      <c r="D720" s="51">
        <v>2370</v>
      </c>
      <c r="E720" s="52" t="s">
        <v>2808</v>
      </c>
      <c r="F720" s="52" t="s">
        <v>2809</v>
      </c>
      <c r="G720" s="52" t="s">
        <v>7571</v>
      </c>
      <c r="H720" s="52" t="s">
        <v>9370</v>
      </c>
      <c r="I720" s="52" t="s">
        <v>14715</v>
      </c>
      <c r="J720" s="51">
        <v>120121</v>
      </c>
      <c r="K720" s="51">
        <v>9472</v>
      </c>
      <c r="L720" s="52" t="s">
        <v>599</v>
      </c>
      <c r="M720" s="51">
        <v>960823</v>
      </c>
      <c r="N720" s="51">
        <v>0</v>
      </c>
      <c r="O720" s="52" t="s">
        <v>15126</v>
      </c>
    </row>
    <row r="721" spans="1:15" ht="14.4" x14ac:dyDescent="0.25">
      <c r="A721" s="51">
        <v>8896</v>
      </c>
      <c r="B721" s="52" t="s">
        <v>2810</v>
      </c>
      <c r="C721" s="52" t="s">
        <v>2811</v>
      </c>
      <c r="D721" s="51">
        <v>2370</v>
      </c>
      <c r="E721" s="52" t="s">
        <v>2808</v>
      </c>
      <c r="F721" s="52" t="s">
        <v>2812</v>
      </c>
      <c r="G721" s="52" t="s">
        <v>7571</v>
      </c>
      <c r="H721" s="52" t="s">
        <v>9371</v>
      </c>
      <c r="I721" s="52" t="s">
        <v>14715</v>
      </c>
      <c r="J721" s="51">
        <v>120121</v>
      </c>
      <c r="K721" s="51">
        <v>9472</v>
      </c>
      <c r="L721" s="52" t="s">
        <v>599</v>
      </c>
      <c r="M721" s="51">
        <v>960823</v>
      </c>
      <c r="N721" s="51">
        <v>0</v>
      </c>
      <c r="O721" s="52" t="s">
        <v>15127</v>
      </c>
    </row>
    <row r="722" spans="1:15" ht="14.4" x14ac:dyDescent="0.25">
      <c r="A722" s="51">
        <v>8904</v>
      </c>
      <c r="B722" s="52" t="s">
        <v>2813</v>
      </c>
      <c r="C722" s="52" t="s">
        <v>2814</v>
      </c>
      <c r="D722" s="51">
        <v>2370</v>
      </c>
      <c r="E722" s="52" t="s">
        <v>2808</v>
      </c>
      <c r="F722" s="52" t="s">
        <v>2815</v>
      </c>
      <c r="G722" s="52" t="s">
        <v>7571</v>
      </c>
      <c r="H722" s="52" t="s">
        <v>9372</v>
      </c>
      <c r="I722" s="52" t="s">
        <v>14713</v>
      </c>
      <c r="J722" s="51">
        <v>121699</v>
      </c>
      <c r="K722" s="51">
        <v>9481</v>
      </c>
      <c r="L722" s="52" t="s">
        <v>868</v>
      </c>
      <c r="M722" s="51">
        <v>56291</v>
      </c>
      <c r="N722" s="51">
        <v>0</v>
      </c>
      <c r="O722" s="52" t="s">
        <v>15128</v>
      </c>
    </row>
    <row r="723" spans="1:15" ht="14.4" x14ac:dyDescent="0.25">
      <c r="A723" s="51">
        <v>8912</v>
      </c>
      <c r="B723" s="52" t="s">
        <v>732</v>
      </c>
      <c r="C723" s="52" t="s">
        <v>2816</v>
      </c>
      <c r="D723" s="51">
        <v>2380</v>
      </c>
      <c r="E723" s="52" t="s">
        <v>192</v>
      </c>
      <c r="F723" s="52" t="s">
        <v>193</v>
      </c>
      <c r="G723" s="52" t="s">
        <v>7571</v>
      </c>
      <c r="H723" s="52" t="s">
        <v>8182</v>
      </c>
      <c r="I723" s="52" t="s">
        <v>14715</v>
      </c>
      <c r="J723" s="51">
        <v>119644</v>
      </c>
      <c r="K723" s="51">
        <v>8912</v>
      </c>
      <c r="L723" s="52" t="s">
        <v>732</v>
      </c>
      <c r="M723" s="51">
        <v>960831</v>
      </c>
      <c r="N723" s="51">
        <v>0</v>
      </c>
      <c r="O723" s="52" t="s">
        <v>15129</v>
      </c>
    </row>
    <row r="724" spans="1:15" ht="14.4" x14ac:dyDescent="0.25">
      <c r="A724" s="51">
        <v>8953</v>
      </c>
      <c r="B724" s="52" t="s">
        <v>9373</v>
      </c>
      <c r="C724" s="52" t="s">
        <v>2817</v>
      </c>
      <c r="D724" s="51">
        <v>2381</v>
      </c>
      <c r="E724" s="52" t="s">
        <v>2818</v>
      </c>
      <c r="F724" s="52" t="s">
        <v>2819</v>
      </c>
      <c r="G724" s="52" t="s">
        <v>7571</v>
      </c>
      <c r="H724" s="52" t="s">
        <v>9374</v>
      </c>
      <c r="I724" s="52" t="s">
        <v>14715</v>
      </c>
      <c r="J724" s="51">
        <v>119644</v>
      </c>
      <c r="K724" s="51">
        <v>8912</v>
      </c>
      <c r="L724" s="52" t="s">
        <v>732</v>
      </c>
      <c r="M724" s="51">
        <v>960831</v>
      </c>
      <c r="N724" s="51">
        <v>0</v>
      </c>
      <c r="O724" s="52" t="s">
        <v>15130</v>
      </c>
    </row>
    <row r="725" spans="1:15" ht="14.4" x14ac:dyDescent="0.25">
      <c r="A725" s="51">
        <v>8961</v>
      </c>
      <c r="B725" s="52" t="s">
        <v>7410</v>
      </c>
      <c r="C725" s="52" t="s">
        <v>2820</v>
      </c>
      <c r="D725" s="51">
        <v>2382</v>
      </c>
      <c r="E725" s="52" t="s">
        <v>2821</v>
      </c>
      <c r="F725" s="52" t="s">
        <v>2822</v>
      </c>
      <c r="G725" s="52" t="s">
        <v>7571</v>
      </c>
      <c r="H725" s="52" t="s">
        <v>22075</v>
      </c>
      <c r="I725" s="52" t="s">
        <v>14713</v>
      </c>
      <c r="J725" s="51">
        <v>121781</v>
      </c>
      <c r="K725" s="51">
        <v>8961</v>
      </c>
      <c r="L725" s="52" t="s">
        <v>7410</v>
      </c>
      <c r="M725" s="51">
        <v>56291</v>
      </c>
      <c r="N725" s="51">
        <v>0</v>
      </c>
      <c r="O725" s="52" t="s">
        <v>15131</v>
      </c>
    </row>
    <row r="726" spans="1:15" ht="14.4" x14ac:dyDescent="0.25">
      <c r="A726" s="51">
        <v>8987</v>
      </c>
      <c r="B726" s="52" t="s">
        <v>867</v>
      </c>
      <c r="C726" s="52" t="s">
        <v>2823</v>
      </c>
      <c r="D726" s="51">
        <v>2400</v>
      </c>
      <c r="E726" s="52" t="s">
        <v>388</v>
      </c>
      <c r="F726" s="52" t="s">
        <v>389</v>
      </c>
      <c r="G726" s="52" t="s">
        <v>7571</v>
      </c>
      <c r="H726" s="52" t="s">
        <v>7913</v>
      </c>
      <c r="I726" s="52" t="s">
        <v>14715</v>
      </c>
      <c r="J726" s="51">
        <v>121491</v>
      </c>
      <c r="K726" s="51">
        <v>8987</v>
      </c>
      <c r="L726" s="52" t="s">
        <v>867</v>
      </c>
      <c r="M726" s="51">
        <v>960849</v>
      </c>
      <c r="N726" s="51">
        <v>0</v>
      </c>
      <c r="O726" s="52" t="s">
        <v>15132</v>
      </c>
    </row>
    <row r="727" spans="1:15" ht="14.4" x14ac:dyDescent="0.25">
      <c r="A727" s="51">
        <v>8995</v>
      </c>
      <c r="B727" s="52" t="s">
        <v>2824</v>
      </c>
      <c r="C727" s="52" t="s">
        <v>2825</v>
      </c>
      <c r="D727" s="51">
        <v>2400</v>
      </c>
      <c r="E727" s="52" t="s">
        <v>388</v>
      </c>
      <c r="F727" s="52" t="s">
        <v>2826</v>
      </c>
      <c r="G727" s="52" t="s">
        <v>7571</v>
      </c>
      <c r="H727" s="52" t="s">
        <v>9375</v>
      </c>
      <c r="I727" s="52" t="s">
        <v>14715</v>
      </c>
      <c r="J727" s="51">
        <v>121491</v>
      </c>
      <c r="K727" s="51">
        <v>8987</v>
      </c>
      <c r="L727" s="52" t="s">
        <v>867</v>
      </c>
      <c r="M727" s="51">
        <v>960849</v>
      </c>
      <c r="N727" s="51">
        <v>0</v>
      </c>
      <c r="O727" s="52" t="s">
        <v>15133</v>
      </c>
    </row>
    <row r="728" spans="1:15" ht="14.4" x14ac:dyDescent="0.25">
      <c r="A728" s="51">
        <v>9001</v>
      </c>
      <c r="B728" s="52" t="s">
        <v>6615</v>
      </c>
      <c r="C728" s="52" t="s">
        <v>2827</v>
      </c>
      <c r="D728" s="51">
        <v>2400</v>
      </c>
      <c r="E728" s="52" t="s">
        <v>388</v>
      </c>
      <c r="F728" s="52" t="s">
        <v>2828</v>
      </c>
      <c r="G728" s="52" t="s">
        <v>7571</v>
      </c>
      <c r="H728" s="52" t="s">
        <v>9376</v>
      </c>
      <c r="I728" s="52" t="s">
        <v>14713</v>
      </c>
      <c r="J728" s="51">
        <v>122085</v>
      </c>
      <c r="K728" s="51">
        <v>9035</v>
      </c>
      <c r="L728" s="52" t="s">
        <v>715</v>
      </c>
      <c r="M728" s="51">
        <v>963421</v>
      </c>
      <c r="N728" s="51">
        <v>0</v>
      </c>
      <c r="O728" s="52" t="s">
        <v>15134</v>
      </c>
    </row>
    <row r="729" spans="1:15" ht="14.4" x14ac:dyDescent="0.25">
      <c r="A729" s="51">
        <v>9019</v>
      </c>
      <c r="B729" s="52" t="s">
        <v>2829</v>
      </c>
      <c r="C729" s="52" t="s">
        <v>2830</v>
      </c>
      <c r="D729" s="51">
        <v>2400</v>
      </c>
      <c r="E729" s="52" t="s">
        <v>388</v>
      </c>
      <c r="F729" s="52" t="s">
        <v>2831</v>
      </c>
      <c r="G729" s="52" t="s">
        <v>7571</v>
      </c>
      <c r="H729" s="52" t="s">
        <v>9377</v>
      </c>
      <c r="I729" s="52" t="s">
        <v>14713</v>
      </c>
      <c r="J729" s="51">
        <v>122085</v>
      </c>
      <c r="K729" s="51">
        <v>9035</v>
      </c>
      <c r="L729" s="52" t="s">
        <v>715</v>
      </c>
      <c r="M729" s="51">
        <v>963421</v>
      </c>
      <c r="N729" s="51">
        <v>0</v>
      </c>
      <c r="O729" s="52" t="s">
        <v>15135</v>
      </c>
    </row>
    <row r="730" spans="1:15" ht="14.4" x14ac:dyDescent="0.25">
      <c r="A730" s="51">
        <v>9027</v>
      </c>
      <c r="B730" s="52" t="s">
        <v>2832</v>
      </c>
      <c r="C730" s="52" t="s">
        <v>2833</v>
      </c>
      <c r="D730" s="51">
        <v>2400</v>
      </c>
      <c r="E730" s="52" t="s">
        <v>388</v>
      </c>
      <c r="F730" s="52" t="s">
        <v>2834</v>
      </c>
      <c r="G730" s="52" t="s">
        <v>7571</v>
      </c>
      <c r="H730" s="52" t="s">
        <v>9378</v>
      </c>
      <c r="I730" s="52" t="s">
        <v>14713</v>
      </c>
      <c r="J730" s="51">
        <v>122085</v>
      </c>
      <c r="K730" s="51">
        <v>9035</v>
      </c>
      <c r="L730" s="52" t="s">
        <v>715</v>
      </c>
      <c r="M730" s="51">
        <v>963421</v>
      </c>
      <c r="N730" s="51">
        <v>0</v>
      </c>
      <c r="O730" s="52" t="s">
        <v>15136</v>
      </c>
    </row>
    <row r="731" spans="1:15" ht="14.4" x14ac:dyDescent="0.25">
      <c r="A731" s="51">
        <v>9035</v>
      </c>
      <c r="B731" s="52" t="s">
        <v>715</v>
      </c>
      <c r="C731" s="52" t="s">
        <v>2835</v>
      </c>
      <c r="D731" s="51">
        <v>2400</v>
      </c>
      <c r="E731" s="52" t="s">
        <v>388</v>
      </c>
      <c r="F731" s="52" t="s">
        <v>579</v>
      </c>
      <c r="G731" s="52" t="s">
        <v>7571</v>
      </c>
      <c r="H731" s="52" t="s">
        <v>15137</v>
      </c>
      <c r="I731" s="52" t="s">
        <v>14713</v>
      </c>
      <c r="J731" s="51">
        <v>122085</v>
      </c>
      <c r="K731" s="51">
        <v>9035</v>
      </c>
      <c r="L731" s="52" t="s">
        <v>715</v>
      </c>
      <c r="M731" s="51">
        <v>963421</v>
      </c>
      <c r="N731" s="51">
        <v>0</v>
      </c>
      <c r="O731" s="52" t="s">
        <v>15138</v>
      </c>
    </row>
    <row r="732" spans="1:15" ht="14.4" x14ac:dyDescent="0.25">
      <c r="A732" s="51">
        <v>9043</v>
      </c>
      <c r="B732" s="52" t="s">
        <v>67</v>
      </c>
      <c r="C732" s="52" t="s">
        <v>2836</v>
      </c>
      <c r="D732" s="51">
        <v>2400</v>
      </c>
      <c r="E732" s="52" t="s">
        <v>388</v>
      </c>
      <c r="F732" s="52" t="s">
        <v>2837</v>
      </c>
      <c r="G732" s="52" t="s">
        <v>7571</v>
      </c>
      <c r="H732" s="52" t="s">
        <v>9379</v>
      </c>
      <c r="I732" s="52" t="s">
        <v>14713</v>
      </c>
      <c r="J732" s="51">
        <v>122085</v>
      </c>
      <c r="K732" s="51">
        <v>9035</v>
      </c>
      <c r="L732" s="52" t="s">
        <v>715</v>
      </c>
      <c r="M732" s="51">
        <v>963421</v>
      </c>
      <c r="N732" s="51">
        <v>0</v>
      </c>
      <c r="O732" s="52" t="s">
        <v>15139</v>
      </c>
    </row>
    <row r="733" spans="1:15" ht="14.4" x14ac:dyDescent="0.25">
      <c r="A733" s="51">
        <v>9051</v>
      </c>
      <c r="B733" s="52" t="s">
        <v>2838</v>
      </c>
      <c r="C733" s="52" t="s">
        <v>2839</v>
      </c>
      <c r="D733" s="51">
        <v>2400</v>
      </c>
      <c r="E733" s="52" t="s">
        <v>388</v>
      </c>
      <c r="F733" s="52" t="s">
        <v>2840</v>
      </c>
      <c r="G733" s="52" t="s">
        <v>7571</v>
      </c>
      <c r="H733" s="52" t="s">
        <v>9380</v>
      </c>
      <c r="I733" s="52" t="s">
        <v>14715</v>
      </c>
      <c r="J733" s="51">
        <v>121491</v>
      </c>
      <c r="K733" s="51">
        <v>8987</v>
      </c>
      <c r="L733" s="52" t="s">
        <v>867</v>
      </c>
      <c r="M733" s="51">
        <v>960849</v>
      </c>
      <c r="N733" s="51">
        <v>0</v>
      </c>
      <c r="O733" s="52" t="s">
        <v>15140</v>
      </c>
    </row>
    <row r="734" spans="1:15" ht="14.4" x14ac:dyDescent="0.25">
      <c r="A734" s="51">
        <v>9068</v>
      </c>
      <c r="B734" s="52" t="s">
        <v>2841</v>
      </c>
      <c r="C734" s="52" t="s">
        <v>2842</v>
      </c>
      <c r="D734" s="51">
        <v>2400</v>
      </c>
      <c r="E734" s="52" t="s">
        <v>388</v>
      </c>
      <c r="F734" s="52" t="s">
        <v>2843</v>
      </c>
      <c r="G734" s="52" t="s">
        <v>7571</v>
      </c>
      <c r="H734" s="52" t="s">
        <v>9381</v>
      </c>
      <c r="I734" s="52" t="s">
        <v>14713</v>
      </c>
      <c r="J734" s="51">
        <v>122085</v>
      </c>
      <c r="K734" s="51">
        <v>9035</v>
      </c>
      <c r="L734" s="52" t="s">
        <v>715</v>
      </c>
      <c r="M734" s="51">
        <v>963421</v>
      </c>
      <c r="N734" s="51">
        <v>0</v>
      </c>
      <c r="O734" s="52" t="s">
        <v>15141</v>
      </c>
    </row>
    <row r="735" spans="1:15" ht="14.4" x14ac:dyDescent="0.25">
      <c r="A735" s="51">
        <v>9084</v>
      </c>
      <c r="B735" s="52" t="s">
        <v>9382</v>
      </c>
      <c r="C735" s="52" t="s">
        <v>2844</v>
      </c>
      <c r="D735" s="51">
        <v>2400</v>
      </c>
      <c r="E735" s="52" t="s">
        <v>388</v>
      </c>
      <c r="F735" s="52" t="s">
        <v>2831</v>
      </c>
      <c r="G735" s="52" t="s">
        <v>7571</v>
      </c>
      <c r="H735" s="52" t="s">
        <v>9383</v>
      </c>
      <c r="I735" s="52" t="s">
        <v>14713</v>
      </c>
      <c r="J735" s="51">
        <v>122085</v>
      </c>
      <c r="K735" s="51">
        <v>9035</v>
      </c>
      <c r="L735" s="52" t="s">
        <v>715</v>
      </c>
      <c r="M735" s="51">
        <v>963421</v>
      </c>
      <c r="N735" s="51">
        <v>0</v>
      </c>
      <c r="O735" s="52" t="s">
        <v>15142</v>
      </c>
    </row>
    <row r="736" spans="1:15" ht="14.4" x14ac:dyDescent="0.25">
      <c r="A736" s="51">
        <v>9134</v>
      </c>
      <c r="B736" s="52" t="s">
        <v>2845</v>
      </c>
      <c r="C736" s="52" t="s">
        <v>2846</v>
      </c>
      <c r="D736" s="51">
        <v>2200</v>
      </c>
      <c r="E736" s="52" t="s">
        <v>453</v>
      </c>
      <c r="F736" s="52" t="s">
        <v>2847</v>
      </c>
      <c r="G736" s="52" t="s">
        <v>7571</v>
      </c>
      <c r="H736" s="52" t="s">
        <v>9384</v>
      </c>
      <c r="I736" s="52" t="s">
        <v>14713</v>
      </c>
      <c r="J736" s="51">
        <v>122101</v>
      </c>
      <c r="K736" s="51">
        <v>125096</v>
      </c>
      <c r="L736" s="52" t="s">
        <v>815</v>
      </c>
      <c r="M736" s="51">
        <v>117416</v>
      </c>
      <c r="N736" s="51">
        <v>0</v>
      </c>
      <c r="O736" s="52" t="s">
        <v>15143</v>
      </c>
    </row>
    <row r="737" spans="1:15" ht="14.4" x14ac:dyDescent="0.25">
      <c r="A737" s="51">
        <v>9159</v>
      </c>
      <c r="B737" s="52" t="s">
        <v>2701</v>
      </c>
      <c r="C737" s="52" t="s">
        <v>2848</v>
      </c>
      <c r="D737" s="51">
        <v>2275</v>
      </c>
      <c r="E737" s="52" t="s">
        <v>1075</v>
      </c>
      <c r="F737" s="52" t="s">
        <v>2849</v>
      </c>
      <c r="G737" s="52" t="s">
        <v>7571</v>
      </c>
      <c r="H737" s="52" t="s">
        <v>9385</v>
      </c>
      <c r="I737" s="52" t="s">
        <v>14713</v>
      </c>
      <c r="J737" s="51">
        <v>121566</v>
      </c>
      <c r="K737" s="51">
        <v>8482</v>
      </c>
      <c r="L737" s="52" t="s">
        <v>761</v>
      </c>
      <c r="M737" s="51">
        <v>117911</v>
      </c>
      <c r="N737" s="51">
        <v>0</v>
      </c>
      <c r="O737" s="52" t="s">
        <v>15144</v>
      </c>
    </row>
    <row r="738" spans="1:15" ht="14.4" x14ac:dyDescent="0.25">
      <c r="A738" s="51">
        <v>9167</v>
      </c>
      <c r="B738" s="52" t="s">
        <v>2850</v>
      </c>
      <c r="C738" s="52" t="s">
        <v>2851</v>
      </c>
      <c r="D738" s="51">
        <v>2275</v>
      </c>
      <c r="E738" s="52" t="s">
        <v>1075</v>
      </c>
      <c r="F738" s="52" t="s">
        <v>2852</v>
      </c>
      <c r="G738" s="52" t="s">
        <v>7571</v>
      </c>
      <c r="H738" s="52" t="s">
        <v>9386</v>
      </c>
      <c r="I738" s="52" t="s">
        <v>14715</v>
      </c>
      <c r="J738" s="51">
        <v>119578</v>
      </c>
      <c r="K738" s="51">
        <v>9423</v>
      </c>
      <c r="L738" s="52" t="s">
        <v>599</v>
      </c>
      <c r="M738" s="51">
        <v>960864</v>
      </c>
      <c r="N738" s="51">
        <v>0</v>
      </c>
      <c r="O738" s="52" t="s">
        <v>15145</v>
      </c>
    </row>
    <row r="739" spans="1:15" ht="14.4" x14ac:dyDescent="0.25">
      <c r="A739" s="51">
        <v>9175</v>
      </c>
      <c r="B739" s="52" t="s">
        <v>2853</v>
      </c>
      <c r="C739" s="52" t="s">
        <v>2854</v>
      </c>
      <c r="D739" s="51">
        <v>2275</v>
      </c>
      <c r="E739" s="52" t="s">
        <v>2855</v>
      </c>
      <c r="F739" s="52" t="s">
        <v>2856</v>
      </c>
      <c r="G739" s="52" t="s">
        <v>7571</v>
      </c>
      <c r="H739" s="52" t="s">
        <v>9387</v>
      </c>
      <c r="I739" s="52" t="s">
        <v>14713</v>
      </c>
      <c r="J739" s="51">
        <v>121566</v>
      </c>
      <c r="K739" s="51">
        <v>8482</v>
      </c>
      <c r="L739" s="52" t="s">
        <v>761</v>
      </c>
      <c r="M739" s="51">
        <v>117911</v>
      </c>
      <c r="N739" s="51">
        <v>0</v>
      </c>
      <c r="O739" s="52" t="s">
        <v>15146</v>
      </c>
    </row>
    <row r="740" spans="1:15" ht="14.4" x14ac:dyDescent="0.25">
      <c r="A740" s="51">
        <v>9183</v>
      </c>
      <c r="B740" s="52" t="s">
        <v>2857</v>
      </c>
      <c r="C740" s="52" t="s">
        <v>2858</v>
      </c>
      <c r="D740" s="51">
        <v>2200</v>
      </c>
      <c r="E740" s="52" t="s">
        <v>2859</v>
      </c>
      <c r="F740" s="52" t="s">
        <v>2860</v>
      </c>
      <c r="G740" s="52" t="s">
        <v>7571</v>
      </c>
      <c r="H740" s="52" t="s">
        <v>9388</v>
      </c>
      <c r="I740" s="52" t="s">
        <v>14713</v>
      </c>
      <c r="J740" s="51">
        <v>119651</v>
      </c>
      <c r="K740" s="51">
        <v>9191</v>
      </c>
      <c r="L740" s="52" t="s">
        <v>671</v>
      </c>
      <c r="M740" s="51">
        <v>105023</v>
      </c>
      <c r="N740" s="51">
        <v>0</v>
      </c>
      <c r="O740" s="52" t="s">
        <v>15147</v>
      </c>
    </row>
    <row r="741" spans="1:15" ht="14.4" x14ac:dyDescent="0.25">
      <c r="A741" s="51">
        <v>9191</v>
      </c>
      <c r="B741" s="52" t="s">
        <v>671</v>
      </c>
      <c r="C741" s="52" t="s">
        <v>2861</v>
      </c>
      <c r="D741" s="51">
        <v>2200</v>
      </c>
      <c r="E741" s="52" t="s">
        <v>194</v>
      </c>
      <c r="F741" s="52" t="s">
        <v>195</v>
      </c>
      <c r="G741" s="52" t="s">
        <v>7571</v>
      </c>
      <c r="H741" s="52" t="s">
        <v>8415</v>
      </c>
      <c r="I741" s="52" t="s">
        <v>14713</v>
      </c>
      <c r="J741" s="51">
        <v>119651</v>
      </c>
      <c r="K741" s="51">
        <v>9191</v>
      </c>
      <c r="L741" s="52" t="s">
        <v>671</v>
      </c>
      <c r="M741" s="51">
        <v>105023</v>
      </c>
      <c r="N741" s="51">
        <v>0</v>
      </c>
      <c r="O741" s="52" t="s">
        <v>22076</v>
      </c>
    </row>
    <row r="742" spans="1:15" ht="14.4" x14ac:dyDescent="0.25">
      <c r="A742" s="51">
        <v>9209</v>
      </c>
      <c r="B742" s="52" t="s">
        <v>101</v>
      </c>
      <c r="C742" s="52" t="s">
        <v>2862</v>
      </c>
      <c r="D742" s="51">
        <v>2222</v>
      </c>
      <c r="E742" s="52" t="s">
        <v>641</v>
      </c>
      <c r="F742" s="52" t="s">
        <v>2863</v>
      </c>
      <c r="G742" s="52" t="s">
        <v>7571</v>
      </c>
      <c r="H742" s="52" t="s">
        <v>9389</v>
      </c>
      <c r="I742" s="52" t="s">
        <v>14713</v>
      </c>
      <c r="J742" s="51">
        <v>121483</v>
      </c>
      <c r="K742" s="51">
        <v>9217</v>
      </c>
      <c r="L742" s="52" t="s">
        <v>866</v>
      </c>
      <c r="M742" s="51">
        <v>108621</v>
      </c>
      <c r="N742" s="51">
        <v>0</v>
      </c>
      <c r="O742" s="52" t="s">
        <v>15148</v>
      </c>
    </row>
    <row r="743" spans="1:15" ht="14.4" x14ac:dyDescent="0.25">
      <c r="A743" s="51">
        <v>9217</v>
      </c>
      <c r="B743" s="52" t="s">
        <v>866</v>
      </c>
      <c r="C743" s="52" t="s">
        <v>8764</v>
      </c>
      <c r="D743" s="51">
        <v>2222</v>
      </c>
      <c r="E743" s="52" t="s">
        <v>641</v>
      </c>
      <c r="F743" s="52" t="s">
        <v>642</v>
      </c>
      <c r="G743" s="52" t="s">
        <v>7571</v>
      </c>
      <c r="H743" s="52" t="s">
        <v>8379</v>
      </c>
      <c r="I743" s="52" t="s">
        <v>14713</v>
      </c>
      <c r="J743" s="51">
        <v>121483</v>
      </c>
      <c r="K743" s="51">
        <v>9217</v>
      </c>
      <c r="L743" s="52" t="s">
        <v>866</v>
      </c>
      <c r="M743" s="51">
        <v>108621</v>
      </c>
      <c r="N743" s="51">
        <v>0</v>
      </c>
      <c r="O743" s="52" t="s">
        <v>15149</v>
      </c>
    </row>
    <row r="744" spans="1:15" ht="14.4" x14ac:dyDescent="0.25">
      <c r="A744" s="51">
        <v>9233</v>
      </c>
      <c r="B744" s="52" t="s">
        <v>2864</v>
      </c>
      <c r="C744" s="52" t="s">
        <v>2865</v>
      </c>
      <c r="D744" s="51">
        <v>2250</v>
      </c>
      <c r="E744" s="52" t="s">
        <v>1079</v>
      </c>
      <c r="F744" s="52" t="s">
        <v>2866</v>
      </c>
      <c r="G744" s="52" t="s">
        <v>7571</v>
      </c>
      <c r="H744" s="52" t="s">
        <v>9390</v>
      </c>
      <c r="I744" s="52" t="s">
        <v>14713</v>
      </c>
      <c r="J744" s="51">
        <v>119651</v>
      </c>
      <c r="K744" s="51">
        <v>9191</v>
      </c>
      <c r="L744" s="52" t="s">
        <v>671</v>
      </c>
      <c r="M744" s="51">
        <v>105023</v>
      </c>
      <c r="N744" s="51">
        <v>0</v>
      </c>
      <c r="O744" s="52" t="s">
        <v>15150</v>
      </c>
    </row>
    <row r="745" spans="1:15" ht="14.4" x14ac:dyDescent="0.25">
      <c r="A745" s="51">
        <v>9241</v>
      </c>
      <c r="B745" s="52" t="s">
        <v>2867</v>
      </c>
      <c r="C745" s="52" t="s">
        <v>2868</v>
      </c>
      <c r="D745" s="51">
        <v>2250</v>
      </c>
      <c r="E745" s="52" t="s">
        <v>1079</v>
      </c>
      <c r="F745" s="52" t="s">
        <v>2869</v>
      </c>
      <c r="G745" s="52" t="s">
        <v>7571</v>
      </c>
      <c r="H745" s="52" t="s">
        <v>22077</v>
      </c>
      <c r="I745" s="52" t="s">
        <v>14713</v>
      </c>
      <c r="J745" s="51">
        <v>119651</v>
      </c>
      <c r="K745" s="51">
        <v>9191</v>
      </c>
      <c r="L745" s="52" t="s">
        <v>671</v>
      </c>
      <c r="M745" s="51">
        <v>105023</v>
      </c>
      <c r="N745" s="51">
        <v>0</v>
      </c>
      <c r="O745" s="52" t="s">
        <v>15151</v>
      </c>
    </row>
    <row r="746" spans="1:15" ht="14.4" x14ac:dyDescent="0.25">
      <c r="A746" s="51">
        <v>9258</v>
      </c>
      <c r="B746" s="52" t="s">
        <v>2870</v>
      </c>
      <c r="C746" s="52" t="s">
        <v>2871</v>
      </c>
      <c r="D746" s="51">
        <v>2250</v>
      </c>
      <c r="E746" s="52" t="s">
        <v>1079</v>
      </c>
      <c r="F746" s="52" t="s">
        <v>2872</v>
      </c>
      <c r="G746" s="52" t="s">
        <v>7571</v>
      </c>
      <c r="H746" s="52" t="s">
        <v>9391</v>
      </c>
      <c r="I746" s="52" t="s">
        <v>14715</v>
      </c>
      <c r="J746" s="51">
        <v>119578</v>
      </c>
      <c r="K746" s="51">
        <v>9423</v>
      </c>
      <c r="L746" s="52" t="s">
        <v>599</v>
      </c>
      <c r="M746" s="51">
        <v>960872</v>
      </c>
      <c r="N746" s="51">
        <v>0</v>
      </c>
      <c r="O746" s="52" t="s">
        <v>15152</v>
      </c>
    </row>
    <row r="747" spans="1:15" ht="14.4" x14ac:dyDescent="0.25">
      <c r="A747" s="51">
        <v>9266</v>
      </c>
      <c r="B747" s="52" t="s">
        <v>2873</v>
      </c>
      <c r="C747" s="52" t="s">
        <v>2874</v>
      </c>
      <c r="D747" s="51">
        <v>2250</v>
      </c>
      <c r="E747" s="52" t="s">
        <v>1079</v>
      </c>
      <c r="F747" s="52" t="s">
        <v>2875</v>
      </c>
      <c r="G747" s="52" t="s">
        <v>7571</v>
      </c>
      <c r="H747" s="52" t="s">
        <v>9392</v>
      </c>
      <c r="I747" s="52" t="s">
        <v>14715</v>
      </c>
      <c r="J747" s="51">
        <v>119578</v>
      </c>
      <c r="K747" s="51">
        <v>9423</v>
      </c>
      <c r="L747" s="52" t="s">
        <v>599</v>
      </c>
      <c r="M747" s="51">
        <v>960872</v>
      </c>
      <c r="N747" s="51">
        <v>0</v>
      </c>
      <c r="O747" s="52" t="s">
        <v>15153</v>
      </c>
    </row>
    <row r="748" spans="1:15" ht="14.4" x14ac:dyDescent="0.25">
      <c r="A748" s="51">
        <v>9282</v>
      </c>
      <c r="B748" s="52" t="s">
        <v>101</v>
      </c>
      <c r="C748" s="52" t="s">
        <v>2876</v>
      </c>
      <c r="D748" s="51">
        <v>2440</v>
      </c>
      <c r="E748" s="52" t="s">
        <v>122</v>
      </c>
      <c r="F748" s="52" t="s">
        <v>422</v>
      </c>
      <c r="G748" s="52" t="s">
        <v>7571</v>
      </c>
      <c r="H748" s="52" t="s">
        <v>13937</v>
      </c>
      <c r="I748" s="52" t="s">
        <v>14713</v>
      </c>
      <c r="J748" s="51">
        <v>121756</v>
      </c>
      <c r="K748" s="51">
        <v>9282</v>
      </c>
      <c r="L748" s="52" t="s">
        <v>101</v>
      </c>
      <c r="M748" s="51">
        <v>61523</v>
      </c>
      <c r="N748" s="51">
        <v>0</v>
      </c>
      <c r="O748" s="52" t="s">
        <v>15154</v>
      </c>
    </row>
    <row r="749" spans="1:15" ht="14.4" x14ac:dyDescent="0.25">
      <c r="A749" s="51">
        <v>9291</v>
      </c>
      <c r="B749" s="52" t="s">
        <v>67</v>
      </c>
      <c r="C749" s="52" t="s">
        <v>2877</v>
      </c>
      <c r="D749" s="51">
        <v>2440</v>
      </c>
      <c r="E749" s="52" t="s">
        <v>122</v>
      </c>
      <c r="F749" s="52" t="s">
        <v>2878</v>
      </c>
      <c r="G749" s="52" t="s">
        <v>7571</v>
      </c>
      <c r="H749" s="52" t="s">
        <v>9393</v>
      </c>
      <c r="I749" s="52" t="s">
        <v>14713</v>
      </c>
      <c r="J749" s="51">
        <v>119651</v>
      </c>
      <c r="K749" s="51">
        <v>9191</v>
      </c>
      <c r="L749" s="52" t="s">
        <v>671</v>
      </c>
      <c r="M749" s="51">
        <v>105023</v>
      </c>
      <c r="N749" s="51">
        <v>0</v>
      </c>
      <c r="O749" s="52" t="s">
        <v>15155</v>
      </c>
    </row>
    <row r="750" spans="1:15" ht="14.4" x14ac:dyDescent="0.25">
      <c r="A750" s="51">
        <v>9308</v>
      </c>
      <c r="B750" s="52" t="s">
        <v>67</v>
      </c>
      <c r="C750" s="52" t="s">
        <v>2879</v>
      </c>
      <c r="D750" s="51">
        <v>2440</v>
      </c>
      <c r="E750" s="52" t="s">
        <v>122</v>
      </c>
      <c r="F750" s="52" t="s">
        <v>2880</v>
      </c>
      <c r="G750" s="52" t="s">
        <v>7571</v>
      </c>
      <c r="H750" s="52" t="s">
        <v>9394</v>
      </c>
      <c r="I750" s="52" t="s">
        <v>14713</v>
      </c>
      <c r="J750" s="51">
        <v>119651</v>
      </c>
      <c r="K750" s="51">
        <v>9191</v>
      </c>
      <c r="L750" s="52" t="s">
        <v>671</v>
      </c>
      <c r="M750" s="51">
        <v>105023</v>
      </c>
      <c r="N750" s="51">
        <v>0</v>
      </c>
      <c r="O750" s="52" t="s">
        <v>15156</v>
      </c>
    </row>
    <row r="751" spans="1:15" ht="14.4" x14ac:dyDescent="0.25">
      <c r="A751" s="51">
        <v>9324</v>
      </c>
      <c r="B751" s="52" t="s">
        <v>2881</v>
      </c>
      <c r="C751" s="52" t="s">
        <v>2882</v>
      </c>
      <c r="D751" s="51">
        <v>2440</v>
      </c>
      <c r="E751" s="52" t="s">
        <v>122</v>
      </c>
      <c r="F751" s="52" t="s">
        <v>2883</v>
      </c>
      <c r="G751" s="52" t="s">
        <v>7571</v>
      </c>
      <c r="H751" s="52" t="s">
        <v>9395</v>
      </c>
      <c r="I751" s="52" t="s">
        <v>14713</v>
      </c>
      <c r="J751" s="51">
        <v>119651</v>
      </c>
      <c r="K751" s="51">
        <v>9191</v>
      </c>
      <c r="L751" s="52" t="s">
        <v>671</v>
      </c>
      <c r="M751" s="51">
        <v>105023</v>
      </c>
      <c r="N751" s="51">
        <v>0</v>
      </c>
      <c r="O751" s="52" t="s">
        <v>15157</v>
      </c>
    </row>
    <row r="752" spans="1:15" ht="14.4" x14ac:dyDescent="0.25">
      <c r="A752" s="51">
        <v>9341</v>
      </c>
      <c r="B752" s="52" t="s">
        <v>665</v>
      </c>
      <c r="C752" s="52" t="s">
        <v>2884</v>
      </c>
      <c r="D752" s="51">
        <v>2440</v>
      </c>
      <c r="E752" s="52" t="s">
        <v>122</v>
      </c>
      <c r="F752" s="52" t="s">
        <v>123</v>
      </c>
      <c r="G752" s="52" t="s">
        <v>7571</v>
      </c>
      <c r="H752" s="52" t="s">
        <v>9396</v>
      </c>
      <c r="I752" s="52" t="s">
        <v>14715</v>
      </c>
      <c r="J752" s="51">
        <v>119123</v>
      </c>
      <c r="K752" s="51">
        <v>9341</v>
      </c>
      <c r="L752" s="52" t="s">
        <v>665</v>
      </c>
      <c r="M752" s="51">
        <v>960881</v>
      </c>
      <c r="N752" s="51">
        <v>0</v>
      </c>
      <c r="O752" s="52" t="s">
        <v>15158</v>
      </c>
    </row>
    <row r="753" spans="1:15" ht="14.4" x14ac:dyDescent="0.25">
      <c r="A753" s="51">
        <v>9357</v>
      </c>
      <c r="B753" s="52" t="s">
        <v>2885</v>
      </c>
      <c r="C753" s="52" t="s">
        <v>2886</v>
      </c>
      <c r="D753" s="51">
        <v>2440</v>
      </c>
      <c r="E753" s="52" t="s">
        <v>122</v>
      </c>
      <c r="F753" s="52" t="s">
        <v>2887</v>
      </c>
      <c r="G753" s="52" t="s">
        <v>7571</v>
      </c>
      <c r="H753" s="52" t="s">
        <v>9397</v>
      </c>
      <c r="I753" s="52" t="s">
        <v>14715</v>
      </c>
      <c r="J753" s="51">
        <v>119123</v>
      </c>
      <c r="K753" s="51">
        <v>9341</v>
      </c>
      <c r="L753" s="52" t="s">
        <v>665</v>
      </c>
      <c r="M753" s="51">
        <v>960881</v>
      </c>
      <c r="N753" s="51">
        <v>0</v>
      </c>
      <c r="O753" s="52" t="s">
        <v>15159</v>
      </c>
    </row>
    <row r="754" spans="1:15" ht="14.4" x14ac:dyDescent="0.25">
      <c r="A754" s="51">
        <v>9365</v>
      </c>
      <c r="B754" s="52" t="s">
        <v>2888</v>
      </c>
      <c r="C754" s="52" t="s">
        <v>2889</v>
      </c>
      <c r="D754" s="51">
        <v>2440</v>
      </c>
      <c r="E754" s="52" t="s">
        <v>122</v>
      </c>
      <c r="F754" s="52" t="s">
        <v>2890</v>
      </c>
      <c r="G754" s="52" t="s">
        <v>7571</v>
      </c>
      <c r="H754" s="52" t="s">
        <v>9398</v>
      </c>
      <c r="I754" s="52" t="s">
        <v>14715</v>
      </c>
      <c r="J754" s="51">
        <v>119123</v>
      </c>
      <c r="K754" s="51">
        <v>9341</v>
      </c>
      <c r="L754" s="52" t="s">
        <v>665</v>
      </c>
      <c r="M754" s="51">
        <v>960881</v>
      </c>
      <c r="N754" s="51">
        <v>0</v>
      </c>
      <c r="O754" s="52" t="s">
        <v>15160</v>
      </c>
    </row>
    <row r="755" spans="1:15" ht="14.4" x14ac:dyDescent="0.25">
      <c r="A755" s="51">
        <v>9373</v>
      </c>
      <c r="B755" s="52" t="s">
        <v>2891</v>
      </c>
      <c r="C755" s="52" t="s">
        <v>2892</v>
      </c>
      <c r="D755" s="51">
        <v>2460</v>
      </c>
      <c r="E755" s="52" t="s">
        <v>2893</v>
      </c>
      <c r="F755" s="52" t="s">
        <v>2894</v>
      </c>
      <c r="G755" s="52" t="s">
        <v>7571</v>
      </c>
      <c r="H755" s="52" t="s">
        <v>9399</v>
      </c>
      <c r="I755" s="52" t="s">
        <v>14713</v>
      </c>
      <c r="J755" s="51">
        <v>121608</v>
      </c>
      <c r="K755" s="51">
        <v>9449</v>
      </c>
      <c r="L755" s="52" t="s">
        <v>69</v>
      </c>
      <c r="M755" s="51">
        <v>123398</v>
      </c>
      <c r="N755" s="51">
        <v>0</v>
      </c>
      <c r="O755" s="52" t="s">
        <v>15161</v>
      </c>
    </row>
    <row r="756" spans="1:15" ht="14.4" x14ac:dyDescent="0.25">
      <c r="A756" s="51">
        <v>9381</v>
      </c>
      <c r="B756" s="52" t="s">
        <v>73</v>
      </c>
      <c r="C756" s="52" t="s">
        <v>2895</v>
      </c>
      <c r="D756" s="51">
        <v>2460</v>
      </c>
      <c r="E756" s="52" t="s">
        <v>2896</v>
      </c>
      <c r="F756" s="52" t="s">
        <v>2897</v>
      </c>
      <c r="G756" s="52" t="s">
        <v>7571</v>
      </c>
      <c r="H756" s="52" t="s">
        <v>9400</v>
      </c>
      <c r="I756" s="52" t="s">
        <v>14715</v>
      </c>
      <c r="J756" s="51">
        <v>120121</v>
      </c>
      <c r="K756" s="51">
        <v>9472</v>
      </c>
      <c r="L756" s="52" t="s">
        <v>599</v>
      </c>
      <c r="M756" s="51">
        <v>960898</v>
      </c>
      <c r="N756" s="51">
        <v>0</v>
      </c>
      <c r="O756" s="52" t="s">
        <v>15162</v>
      </c>
    </row>
    <row r="757" spans="1:15" ht="14.4" x14ac:dyDescent="0.25">
      <c r="A757" s="51">
        <v>9399</v>
      </c>
      <c r="B757" s="52" t="s">
        <v>5807</v>
      </c>
      <c r="C757" s="52" t="s">
        <v>2898</v>
      </c>
      <c r="D757" s="51">
        <v>2460</v>
      </c>
      <c r="E757" s="52" t="s">
        <v>2896</v>
      </c>
      <c r="F757" s="52" t="s">
        <v>2899</v>
      </c>
      <c r="G757" s="52" t="s">
        <v>7571</v>
      </c>
      <c r="H757" s="52" t="s">
        <v>9401</v>
      </c>
      <c r="I757" s="52" t="s">
        <v>14713</v>
      </c>
      <c r="J757" s="51">
        <v>121608</v>
      </c>
      <c r="K757" s="51">
        <v>9449</v>
      </c>
      <c r="L757" s="52" t="s">
        <v>69</v>
      </c>
      <c r="M757" s="51">
        <v>123398</v>
      </c>
      <c r="N757" s="51">
        <v>0</v>
      </c>
      <c r="O757" s="52" t="s">
        <v>15163</v>
      </c>
    </row>
    <row r="758" spans="1:15" ht="14.4" x14ac:dyDescent="0.25">
      <c r="A758" s="51">
        <v>9407</v>
      </c>
      <c r="B758" s="52" t="s">
        <v>2900</v>
      </c>
      <c r="C758" s="52" t="s">
        <v>2901</v>
      </c>
      <c r="D758" s="51">
        <v>2460</v>
      </c>
      <c r="E758" s="52" t="s">
        <v>2896</v>
      </c>
      <c r="F758" s="52" t="s">
        <v>2902</v>
      </c>
      <c r="G758" s="52" t="s">
        <v>7571</v>
      </c>
      <c r="H758" s="52" t="s">
        <v>9402</v>
      </c>
      <c r="I758" s="52" t="s">
        <v>14713</v>
      </c>
      <c r="J758" s="51">
        <v>121608</v>
      </c>
      <c r="K758" s="51">
        <v>9449</v>
      </c>
      <c r="L758" s="52" t="s">
        <v>69</v>
      </c>
      <c r="M758" s="51">
        <v>123398</v>
      </c>
      <c r="N758" s="51">
        <v>0</v>
      </c>
      <c r="O758" s="52" t="s">
        <v>15164</v>
      </c>
    </row>
    <row r="759" spans="1:15" ht="14.4" x14ac:dyDescent="0.25">
      <c r="A759" s="51">
        <v>9423</v>
      </c>
      <c r="B759" s="52" t="s">
        <v>599</v>
      </c>
      <c r="C759" s="52" t="s">
        <v>2903</v>
      </c>
      <c r="D759" s="51">
        <v>2275</v>
      </c>
      <c r="E759" s="52" t="s">
        <v>468</v>
      </c>
      <c r="F759" s="52" t="s">
        <v>469</v>
      </c>
      <c r="G759" s="52" t="s">
        <v>7571</v>
      </c>
      <c r="H759" s="52" t="s">
        <v>8260</v>
      </c>
      <c r="I759" s="52" t="s">
        <v>14715</v>
      </c>
      <c r="J759" s="51">
        <v>119578</v>
      </c>
      <c r="K759" s="51">
        <v>9423</v>
      </c>
      <c r="L759" s="52" t="s">
        <v>599</v>
      </c>
      <c r="M759" s="51">
        <v>960864</v>
      </c>
      <c r="N759" s="51">
        <v>0</v>
      </c>
      <c r="O759" s="52" t="s">
        <v>15165</v>
      </c>
    </row>
    <row r="760" spans="1:15" ht="14.4" x14ac:dyDescent="0.25">
      <c r="A760" s="51">
        <v>9431</v>
      </c>
      <c r="B760" s="52" t="s">
        <v>2904</v>
      </c>
      <c r="C760" s="52" t="s">
        <v>2905</v>
      </c>
      <c r="D760" s="51">
        <v>2460</v>
      </c>
      <c r="E760" s="52" t="s">
        <v>401</v>
      </c>
      <c r="F760" s="52" t="s">
        <v>2906</v>
      </c>
      <c r="G760" s="52" t="s">
        <v>7571</v>
      </c>
      <c r="H760" s="52" t="s">
        <v>9403</v>
      </c>
      <c r="I760" s="52" t="s">
        <v>14715</v>
      </c>
      <c r="J760" s="51">
        <v>120121</v>
      </c>
      <c r="K760" s="51">
        <v>9472</v>
      </c>
      <c r="L760" s="52" t="s">
        <v>599</v>
      </c>
      <c r="M760" s="51">
        <v>960898</v>
      </c>
      <c r="N760" s="51">
        <v>0</v>
      </c>
      <c r="O760" s="52" t="s">
        <v>15166</v>
      </c>
    </row>
    <row r="761" spans="1:15" ht="14.4" x14ac:dyDescent="0.25">
      <c r="A761" s="51">
        <v>9449</v>
      </c>
      <c r="B761" s="52" t="s">
        <v>69</v>
      </c>
      <c r="C761" s="52" t="s">
        <v>2907</v>
      </c>
      <c r="D761" s="51">
        <v>2460</v>
      </c>
      <c r="E761" s="52" t="s">
        <v>401</v>
      </c>
      <c r="F761" s="52" t="s">
        <v>402</v>
      </c>
      <c r="G761" s="52" t="s">
        <v>7571</v>
      </c>
      <c r="H761" s="52" t="s">
        <v>8172</v>
      </c>
      <c r="I761" s="52" t="s">
        <v>14713</v>
      </c>
      <c r="J761" s="51">
        <v>121608</v>
      </c>
      <c r="K761" s="51">
        <v>9449</v>
      </c>
      <c r="L761" s="52" t="s">
        <v>69</v>
      </c>
      <c r="M761" s="51">
        <v>123398</v>
      </c>
      <c r="N761" s="51">
        <v>0</v>
      </c>
      <c r="O761" s="52" t="s">
        <v>22078</v>
      </c>
    </row>
    <row r="762" spans="1:15" ht="14.4" x14ac:dyDescent="0.25">
      <c r="A762" s="51">
        <v>9456</v>
      </c>
      <c r="B762" s="52" t="s">
        <v>101</v>
      </c>
      <c r="C762" s="52" t="s">
        <v>2908</v>
      </c>
      <c r="D762" s="51">
        <v>2460</v>
      </c>
      <c r="E762" s="52" t="s">
        <v>401</v>
      </c>
      <c r="F762" s="52" t="s">
        <v>2909</v>
      </c>
      <c r="G762" s="52" t="s">
        <v>7571</v>
      </c>
      <c r="H762" s="52" t="s">
        <v>9404</v>
      </c>
      <c r="I762" s="52" t="s">
        <v>14713</v>
      </c>
      <c r="J762" s="51">
        <v>121608</v>
      </c>
      <c r="K762" s="51">
        <v>9449</v>
      </c>
      <c r="L762" s="52" t="s">
        <v>69</v>
      </c>
      <c r="M762" s="51">
        <v>123398</v>
      </c>
      <c r="N762" s="51">
        <v>0</v>
      </c>
      <c r="O762" s="52" t="s">
        <v>15167</v>
      </c>
    </row>
    <row r="763" spans="1:15" ht="14.4" x14ac:dyDescent="0.25">
      <c r="A763" s="51">
        <v>9464</v>
      </c>
      <c r="B763" s="52" t="s">
        <v>2910</v>
      </c>
      <c r="C763" s="52" t="s">
        <v>2911</v>
      </c>
      <c r="D763" s="51">
        <v>2460</v>
      </c>
      <c r="E763" s="52" t="s">
        <v>401</v>
      </c>
      <c r="F763" s="52" t="s">
        <v>2912</v>
      </c>
      <c r="G763" s="52" t="s">
        <v>7571</v>
      </c>
      <c r="H763" s="52" t="s">
        <v>9405</v>
      </c>
      <c r="I763" s="52" t="s">
        <v>14713</v>
      </c>
      <c r="J763" s="51">
        <v>121699</v>
      </c>
      <c r="K763" s="51">
        <v>9481</v>
      </c>
      <c r="L763" s="52" t="s">
        <v>868</v>
      </c>
      <c r="M763" s="51">
        <v>56291</v>
      </c>
      <c r="N763" s="51">
        <v>0</v>
      </c>
      <c r="O763" s="52" t="s">
        <v>15168</v>
      </c>
    </row>
    <row r="764" spans="1:15" ht="14.4" x14ac:dyDescent="0.25">
      <c r="A764" s="51">
        <v>9472</v>
      </c>
      <c r="B764" s="52" t="s">
        <v>599</v>
      </c>
      <c r="C764" s="52" t="s">
        <v>2913</v>
      </c>
      <c r="D764" s="51">
        <v>2470</v>
      </c>
      <c r="E764" s="52" t="s">
        <v>239</v>
      </c>
      <c r="F764" s="52" t="s">
        <v>240</v>
      </c>
      <c r="G764" s="52" t="s">
        <v>7571</v>
      </c>
      <c r="H764" s="52" t="s">
        <v>7648</v>
      </c>
      <c r="I764" s="52" t="s">
        <v>14715</v>
      </c>
      <c r="J764" s="51">
        <v>120121</v>
      </c>
      <c r="K764" s="51">
        <v>9472</v>
      </c>
      <c r="L764" s="52" t="s">
        <v>599</v>
      </c>
      <c r="M764" s="51">
        <v>960906</v>
      </c>
      <c r="N764" s="51">
        <v>0</v>
      </c>
      <c r="O764" s="52" t="s">
        <v>15169</v>
      </c>
    </row>
    <row r="765" spans="1:15" ht="14.4" x14ac:dyDescent="0.25">
      <c r="A765" s="51">
        <v>9481</v>
      </c>
      <c r="B765" s="52" t="s">
        <v>868</v>
      </c>
      <c r="C765" s="52" t="s">
        <v>2914</v>
      </c>
      <c r="D765" s="51">
        <v>2470</v>
      </c>
      <c r="E765" s="52" t="s">
        <v>239</v>
      </c>
      <c r="F765" s="52" t="s">
        <v>710</v>
      </c>
      <c r="G765" s="52" t="s">
        <v>7571</v>
      </c>
      <c r="H765" s="52" t="s">
        <v>8340</v>
      </c>
      <c r="I765" s="52" t="s">
        <v>14713</v>
      </c>
      <c r="J765" s="51">
        <v>121699</v>
      </c>
      <c r="K765" s="51">
        <v>9481</v>
      </c>
      <c r="L765" s="52" t="s">
        <v>868</v>
      </c>
      <c r="M765" s="51">
        <v>56291</v>
      </c>
      <c r="N765" s="51">
        <v>0</v>
      </c>
      <c r="O765" s="52" t="s">
        <v>15170</v>
      </c>
    </row>
    <row r="766" spans="1:15" ht="14.4" x14ac:dyDescent="0.25">
      <c r="A766" s="51">
        <v>9498</v>
      </c>
      <c r="B766" s="52" t="s">
        <v>2915</v>
      </c>
      <c r="C766" s="52" t="s">
        <v>2916</v>
      </c>
      <c r="D766" s="51">
        <v>2470</v>
      </c>
      <c r="E766" s="52" t="s">
        <v>239</v>
      </c>
      <c r="F766" s="52" t="s">
        <v>2917</v>
      </c>
      <c r="G766" s="52" t="s">
        <v>7571</v>
      </c>
      <c r="H766" s="52" t="s">
        <v>9406</v>
      </c>
      <c r="I766" s="52" t="s">
        <v>14713</v>
      </c>
      <c r="J766" s="51">
        <v>121699</v>
      </c>
      <c r="K766" s="51">
        <v>9481</v>
      </c>
      <c r="L766" s="52" t="s">
        <v>868</v>
      </c>
      <c r="M766" s="51">
        <v>56291</v>
      </c>
      <c r="N766" s="51">
        <v>0</v>
      </c>
      <c r="O766" s="52" t="s">
        <v>15171</v>
      </c>
    </row>
    <row r="767" spans="1:15" ht="14.4" x14ac:dyDescent="0.25">
      <c r="A767" s="51">
        <v>9506</v>
      </c>
      <c r="B767" s="52" t="s">
        <v>2918</v>
      </c>
      <c r="C767" s="52" t="s">
        <v>2919</v>
      </c>
      <c r="D767" s="51">
        <v>2480</v>
      </c>
      <c r="E767" s="52" t="s">
        <v>1086</v>
      </c>
      <c r="F767" s="52" t="s">
        <v>2920</v>
      </c>
      <c r="G767" s="52" t="s">
        <v>7571</v>
      </c>
      <c r="H767" s="52" t="s">
        <v>9407</v>
      </c>
      <c r="I767" s="52" t="s">
        <v>14713</v>
      </c>
      <c r="J767" s="51">
        <v>121699</v>
      </c>
      <c r="K767" s="51">
        <v>9481</v>
      </c>
      <c r="L767" s="52" t="s">
        <v>868</v>
      </c>
      <c r="M767" s="51">
        <v>56291</v>
      </c>
      <c r="N767" s="51">
        <v>0</v>
      </c>
      <c r="O767" s="52" t="s">
        <v>15172</v>
      </c>
    </row>
    <row r="768" spans="1:15" ht="14.4" x14ac:dyDescent="0.25">
      <c r="A768" s="51">
        <v>9514</v>
      </c>
      <c r="B768" s="52" t="s">
        <v>2921</v>
      </c>
      <c r="C768" s="52" t="s">
        <v>2922</v>
      </c>
      <c r="D768" s="51">
        <v>2480</v>
      </c>
      <c r="E768" s="52" t="s">
        <v>1086</v>
      </c>
      <c r="F768" s="52" t="s">
        <v>2923</v>
      </c>
      <c r="G768" s="52" t="s">
        <v>7571</v>
      </c>
      <c r="H768" s="52" t="s">
        <v>13938</v>
      </c>
      <c r="I768" s="52" t="s">
        <v>14715</v>
      </c>
      <c r="J768" s="51">
        <v>120121</v>
      </c>
      <c r="K768" s="51">
        <v>9472</v>
      </c>
      <c r="L768" s="52" t="s">
        <v>599</v>
      </c>
      <c r="M768" s="51">
        <v>960914</v>
      </c>
      <c r="N768" s="51">
        <v>0</v>
      </c>
      <c r="O768" s="52" t="s">
        <v>15173</v>
      </c>
    </row>
    <row r="769" spans="1:15" ht="14.4" x14ac:dyDescent="0.25">
      <c r="A769" s="51">
        <v>9522</v>
      </c>
      <c r="B769" s="52" t="s">
        <v>73</v>
      </c>
      <c r="C769" s="52" t="s">
        <v>2924</v>
      </c>
      <c r="D769" s="51">
        <v>2480</v>
      </c>
      <c r="E769" s="52" t="s">
        <v>1086</v>
      </c>
      <c r="F769" s="52" t="s">
        <v>2925</v>
      </c>
      <c r="G769" s="52" t="s">
        <v>7571</v>
      </c>
      <c r="H769" s="52" t="s">
        <v>9408</v>
      </c>
      <c r="I769" s="52" t="s">
        <v>14715</v>
      </c>
      <c r="J769" s="51">
        <v>120121</v>
      </c>
      <c r="K769" s="51">
        <v>9472</v>
      </c>
      <c r="L769" s="52" t="s">
        <v>599</v>
      </c>
      <c r="M769" s="51">
        <v>960914</v>
      </c>
      <c r="N769" s="51">
        <v>0</v>
      </c>
      <c r="O769" s="52" t="s">
        <v>15174</v>
      </c>
    </row>
    <row r="770" spans="1:15" ht="14.4" x14ac:dyDescent="0.25">
      <c r="A770" s="51">
        <v>9531</v>
      </c>
      <c r="B770" s="52" t="s">
        <v>845</v>
      </c>
      <c r="C770" s="52" t="s">
        <v>2926</v>
      </c>
      <c r="D770" s="51">
        <v>2490</v>
      </c>
      <c r="E770" s="52" t="s">
        <v>283</v>
      </c>
      <c r="F770" s="52" t="s">
        <v>746</v>
      </c>
      <c r="G770" s="52" t="s">
        <v>7571</v>
      </c>
      <c r="H770" s="52" t="s">
        <v>8318</v>
      </c>
      <c r="I770" s="52" t="s">
        <v>14715</v>
      </c>
      <c r="J770" s="51">
        <v>120535</v>
      </c>
      <c r="K770" s="51">
        <v>9531</v>
      </c>
      <c r="L770" s="52" t="s">
        <v>845</v>
      </c>
      <c r="M770" s="51">
        <v>960922</v>
      </c>
      <c r="N770" s="51">
        <v>0</v>
      </c>
      <c r="O770" s="52" t="s">
        <v>15175</v>
      </c>
    </row>
    <row r="771" spans="1:15" ht="14.4" x14ac:dyDescent="0.25">
      <c r="A771" s="51">
        <v>9548</v>
      </c>
      <c r="B771" s="52" t="s">
        <v>2168</v>
      </c>
      <c r="C771" s="52" t="s">
        <v>2927</v>
      </c>
      <c r="D771" s="51">
        <v>2490</v>
      </c>
      <c r="E771" s="52" t="s">
        <v>283</v>
      </c>
      <c r="F771" s="52" t="s">
        <v>2928</v>
      </c>
      <c r="G771" s="52" t="s">
        <v>7571</v>
      </c>
      <c r="H771" s="52" t="s">
        <v>9409</v>
      </c>
      <c r="I771" s="52" t="s">
        <v>14715</v>
      </c>
      <c r="J771" s="51">
        <v>120535</v>
      </c>
      <c r="K771" s="51">
        <v>9531</v>
      </c>
      <c r="L771" s="52" t="s">
        <v>845</v>
      </c>
      <c r="M771" s="51">
        <v>960922</v>
      </c>
      <c r="N771" s="51">
        <v>0</v>
      </c>
      <c r="O771" s="52" t="s">
        <v>15176</v>
      </c>
    </row>
    <row r="772" spans="1:15" ht="14.4" x14ac:dyDescent="0.25">
      <c r="A772" s="51">
        <v>9555</v>
      </c>
      <c r="B772" s="52" t="s">
        <v>2929</v>
      </c>
      <c r="C772" s="52" t="s">
        <v>2930</v>
      </c>
      <c r="D772" s="51">
        <v>2490</v>
      </c>
      <c r="E772" s="52" t="s">
        <v>283</v>
      </c>
      <c r="F772" s="52" t="s">
        <v>2931</v>
      </c>
      <c r="G772" s="52" t="s">
        <v>7571</v>
      </c>
      <c r="H772" s="52" t="s">
        <v>9410</v>
      </c>
      <c r="I772" s="52" t="s">
        <v>14715</v>
      </c>
      <c r="J772" s="51">
        <v>120535</v>
      </c>
      <c r="K772" s="51">
        <v>9531</v>
      </c>
      <c r="L772" s="52" t="s">
        <v>845</v>
      </c>
      <c r="M772" s="51">
        <v>960922</v>
      </c>
      <c r="N772" s="51">
        <v>0</v>
      </c>
      <c r="O772" s="52" t="s">
        <v>15177</v>
      </c>
    </row>
    <row r="773" spans="1:15" ht="14.4" x14ac:dyDescent="0.25">
      <c r="A773" s="51">
        <v>9563</v>
      </c>
      <c r="B773" s="52" t="s">
        <v>2932</v>
      </c>
      <c r="C773" s="52" t="s">
        <v>2933</v>
      </c>
      <c r="D773" s="51">
        <v>2490</v>
      </c>
      <c r="E773" s="52" t="s">
        <v>283</v>
      </c>
      <c r="F773" s="52" t="s">
        <v>2934</v>
      </c>
      <c r="G773" s="52" t="s">
        <v>7571</v>
      </c>
      <c r="H773" s="52" t="s">
        <v>9411</v>
      </c>
      <c r="I773" s="52" t="s">
        <v>14713</v>
      </c>
      <c r="J773" s="51">
        <v>122085</v>
      </c>
      <c r="K773" s="51">
        <v>9035</v>
      </c>
      <c r="L773" s="52" t="s">
        <v>715</v>
      </c>
      <c r="M773" s="51">
        <v>963421</v>
      </c>
      <c r="N773" s="51">
        <v>0</v>
      </c>
      <c r="O773" s="52" t="s">
        <v>15178</v>
      </c>
    </row>
    <row r="774" spans="1:15" ht="14.4" x14ac:dyDescent="0.25">
      <c r="A774" s="51">
        <v>9589</v>
      </c>
      <c r="B774" s="52" t="s">
        <v>67</v>
      </c>
      <c r="C774" s="52" t="s">
        <v>2825</v>
      </c>
      <c r="D774" s="51">
        <v>2491</v>
      </c>
      <c r="E774" s="52" t="s">
        <v>2935</v>
      </c>
      <c r="F774" s="52" t="s">
        <v>2936</v>
      </c>
      <c r="G774" s="52" t="s">
        <v>7571</v>
      </c>
      <c r="H774" s="52" t="s">
        <v>9412</v>
      </c>
      <c r="I774" s="52" t="s">
        <v>14713</v>
      </c>
      <c r="J774" s="51">
        <v>122085</v>
      </c>
      <c r="K774" s="51">
        <v>9035</v>
      </c>
      <c r="L774" s="52" t="s">
        <v>715</v>
      </c>
      <c r="M774" s="51">
        <v>963421</v>
      </c>
      <c r="N774" s="51">
        <v>0</v>
      </c>
      <c r="O774" s="52" t="s">
        <v>15179</v>
      </c>
    </row>
    <row r="775" spans="1:15" ht="14.4" x14ac:dyDescent="0.25">
      <c r="A775" s="51">
        <v>9597</v>
      </c>
      <c r="B775" s="52" t="s">
        <v>9413</v>
      </c>
      <c r="C775" s="52" t="s">
        <v>2937</v>
      </c>
      <c r="D775" s="51">
        <v>2500</v>
      </c>
      <c r="E775" s="52" t="s">
        <v>429</v>
      </c>
      <c r="F775" s="52" t="s">
        <v>2938</v>
      </c>
      <c r="G775" s="52" t="s">
        <v>7571</v>
      </c>
      <c r="H775" s="52" t="s">
        <v>9414</v>
      </c>
      <c r="I775" s="52" t="s">
        <v>14713</v>
      </c>
      <c r="J775" s="51">
        <v>121822</v>
      </c>
      <c r="K775" s="51">
        <v>9639</v>
      </c>
      <c r="L775" s="52" t="s">
        <v>812</v>
      </c>
      <c r="M775" s="51">
        <v>60764</v>
      </c>
      <c r="N775" s="51">
        <v>0</v>
      </c>
      <c r="O775" s="52" t="s">
        <v>15180</v>
      </c>
    </row>
    <row r="776" spans="1:15" ht="14.4" x14ac:dyDescent="0.25">
      <c r="A776" s="51">
        <v>9605</v>
      </c>
      <c r="B776" s="52" t="s">
        <v>764</v>
      </c>
      <c r="C776" s="52" t="s">
        <v>2939</v>
      </c>
      <c r="D776" s="51">
        <v>2500</v>
      </c>
      <c r="E776" s="52" t="s">
        <v>429</v>
      </c>
      <c r="F776" s="52" t="s">
        <v>2940</v>
      </c>
      <c r="G776" s="52" t="s">
        <v>7571</v>
      </c>
      <c r="H776" s="52" t="s">
        <v>9415</v>
      </c>
      <c r="I776" s="52" t="s">
        <v>14713</v>
      </c>
      <c r="J776" s="51">
        <v>121822</v>
      </c>
      <c r="K776" s="51">
        <v>9639</v>
      </c>
      <c r="L776" s="52" t="s">
        <v>812</v>
      </c>
      <c r="M776" s="51">
        <v>60764</v>
      </c>
      <c r="N776" s="51">
        <v>0</v>
      </c>
      <c r="O776" s="52" t="s">
        <v>15181</v>
      </c>
    </row>
    <row r="777" spans="1:15" ht="14.4" x14ac:dyDescent="0.25">
      <c r="A777" s="51">
        <v>9639</v>
      </c>
      <c r="B777" s="52" t="s">
        <v>812</v>
      </c>
      <c r="C777" s="52" t="s">
        <v>2937</v>
      </c>
      <c r="D777" s="51">
        <v>2500</v>
      </c>
      <c r="E777" s="52" t="s">
        <v>429</v>
      </c>
      <c r="F777" s="52" t="s">
        <v>430</v>
      </c>
      <c r="G777" s="52" t="s">
        <v>7571</v>
      </c>
      <c r="H777" s="52" t="s">
        <v>9416</v>
      </c>
      <c r="I777" s="52" t="s">
        <v>14713</v>
      </c>
      <c r="J777" s="51">
        <v>121822</v>
      </c>
      <c r="K777" s="51">
        <v>9639</v>
      </c>
      <c r="L777" s="52" t="s">
        <v>812</v>
      </c>
      <c r="M777" s="51">
        <v>60764</v>
      </c>
      <c r="N777" s="51">
        <v>0</v>
      </c>
      <c r="O777" s="52" t="s">
        <v>15182</v>
      </c>
    </row>
    <row r="778" spans="1:15" ht="14.4" x14ac:dyDescent="0.25">
      <c r="A778" s="51">
        <v>9647</v>
      </c>
      <c r="B778" s="52" t="s">
        <v>2941</v>
      </c>
      <c r="C778" s="52" t="s">
        <v>2942</v>
      </c>
      <c r="D778" s="51">
        <v>2500</v>
      </c>
      <c r="E778" s="52" t="s">
        <v>429</v>
      </c>
      <c r="F778" s="52" t="s">
        <v>2943</v>
      </c>
      <c r="G778" s="52" t="s">
        <v>7571</v>
      </c>
      <c r="H778" s="52" t="s">
        <v>9417</v>
      </c>
      <c r="I778" s="52" t="s">
        <v>14713</v>
      </c>
      <c r="J778" s="51">
        <v>121822</v>
      </c>
      <c r="K778" s="51">
        <v>9639</v>
      </c>
      <c r="L778" s="52" t="s">
        <v>812</v>
      </c>
      <c r="M778" s="51">
        <v>54767</v>
      </c>
      <c r="N778" s="51">
        <v>0</v>
      </c>
      <c r="O778" s="52" t="s">
        <v>15183</v>
      </c>
    </row>
    <row r="779" spans="1:15" ht="14.4" x14ac:dyDescent="0.25">
      <c r="A779" s="51">
        <v>9654</v>
      </c>
      <c r="B779" s="52" t="s">
        <v>2944</v>
      </c>
      <c r="C779" s="52" t="s">
        <v>2945</v>
      </c>
      <c r="D779" s="51">
        <v>2500</v>
      </c>
      <c r="E779" s="52" t="s">
        <v>429</v>
      </c>
      <c r="F779" s="52" t="s">
        <v>2946</v>
      </c>
      <c r="G779" s="52" t="s">
        <v>7571</v>
      </c>
      <c r="H779" s="52" t="s">
        <v>9418</v>
      </c>
      <c r="I779" s="52" t="s">
        <v>14713</v>
      </c>
      <c r="J779" s="51">
        <v>121822</v>
      </c>
      <c r="K779" s="51">
        <v>9639</v>
      </c>
      <c r="L779" s="52" t="s">
        <v>812</v>
      </c>
      <c r="M779" s="51">
        <v>60764</v>
      </c>
      <c r="N779" s="51">
        <v>0</v>
      </c>
      <c r="O779" s="52" t="s">
        <v>15184</v>
      </c>
    </row>
    <row r="780" spans="1:15" ht="14.4" x14ac:dyDescent="0.25">
      <c r="A780" s="51">
        <v>9662</v>
      </c>
      <c r="B780" s="52" t="s">
        <v>2947</v>
      </c>
      <c r="C780" s="52" t="s">
        <v>2948</v>
      </c>
      <c r="D780" s="51">
        <v>2500</v>
      </c>
      <c r="E780" s="52" t="s">
        <v>429</v>
      </c>
      <c r="F780" s="52" t="s">
        <v>2949</v>
      </c>
      <c r="G780" s="52" t="s">
        <v>7571</v>
      </c>
      <c r="H780" s="52" t="s">
        <v>9419</v>
      </c>
      <c r="I780" s="52" t="s">
        <v>14713</v>
      </c>
      <c r="J780" s="51">
        <v>121822</v>
      </c>
      <c r="K780" s="51">
        <v>9639</v>
      </c>
      <c r="L780" s="52" t="s">
        <v>812</v>
      </c>
      <c r="M780" s="51">
        <v>60764</v>
      </c>
      <c r="N780" s="51">
        <v>0</v>
      </c>
      <c r="O780" s="52" t="s">
        <v>15185</v>
      </c>
    </row>
    <row r="781" spans="1:15" ht="14.4" x14ac:dyDescent="0.25">
      <c r="A781" s="51">
        <v>9671</v>
      </c>
      <c r="B781" s="52" t="s">
        <v>2950</v>
      </c>
      <c r="C781" s="52" t="s">
        <v>2951</v>
      </c>
      <c r="D781" s="51">
        <v>2560</v>
      </c>
      <c r="E781" s="52" t="s">
        <v>1096</v>
      </c>
      <c r="F781" s="52" t="s">
        <v>2952</v>
      </c>
      <c r="G781" s="52" t="s">
        <v>7571</v>
      </c>
      <c r="H781" s="52" t="s">
        <v>9420</v>
      </c>
      <c r="I781" s="52" t="s">
        <v>14715</v>
      </c>
      <c r="J781" s="51">
        <v>120618</v>
      </c>
      <c r="K781" s="51">
        <v>8383</v>
      </c>
      <c r="L781" s="52" t="s">
        <v>73</v>
      </c>
      <c r="M781" s="51">
        <v>960716</v>
      </c>
      <c r="N781" s="51">
        <v>0</v>
      </c>
      <c r="O781" s="52" t="s">
        <v>15186</v>
      </c>
    </row>
    <row r="782" spans="1:15" ht="14.4" x14ac:dyDescent="0.25">
      <c r="A782" s="51">
        <v>9688</v>
      </c>
      <c r="B782" s="52" t="s">
        <v>67</v>
      </c>
      <c r="C782" s="52" t="s">
        <v>2953</v>
      </c>
      <c r="D782" s="51">
        <v>2560</v>
      </c>
      <c r="E782" s="52" t="s">
        <v>1096</v>
      </c>
      <c r="F782" s="52" t="s">
        <v>2954</v>
      </c>
      <c r="G782" s="52" t="s">
        <v>7571</v>
      </c>
      <c r="H782" s="52" t="s">
        <v>9421</v>
      </c>
      <c r="I782" s="52" t="s">
        <v>14713</v>
      </c>
      <c r="J782" s="51">
        <v>122391</v>
      </c>
      <c r="K782" s="51">
        <v>8276</v>
      </c>
      <c r="L782" s="52" t="s">
        <v>67</v>
      </c>
      <c r="M782" s="51">
        <v>60764</v>
      </c>
      <c r="N782" s="51">
        <v>0</v>
      </c>
      <c r="O782" s="52" t="s">
        <v>15187</v>
      </c>
    </row>
    <row r="783" spans="1:15" ht="14.4" x14ac:dyDescent="0.25">
      <c r="A783" s="51">
        <v>9696</v>
      </c>
      <c r="B783" s="52" t="s">
        <v>2955</v>
      </c>
      <c r="C783" s="52" t="s">
        <v>2956</v>
      </c>
      <c r="D783" s="51">
        <v>2560</v>
      </c>
      <c r="E783" s="52" t="s">
        <v>2957</v>
      </c>
      <c r="F783" s="52" t="s">
        <v>2958</v>
      </c>
      <c r="G783" s="52" t="s">
        <v>7571</v>
      </c>
      <c r="H783" s="52" t="s">
        <v>9422</v>
      </c>
      <c r="I783" s="52" t="s">
        <v>14713</v>
      </c>
      <c r="J783" s="51">
        <v>122391</v>
      </c>
      <c r="K783" s="51">
        <v>8276</v>
      </c>
      <c r="L783" s="52" t="s">
        <v>67</v>
      </c>
      <c r="M783" s="51">
        <v>60764</v>
      </c>
      <c r="N783" s="51">
        <v>0</v>
      </c>
      <c r="O783" s="52" t="s">
        <v>15188</v>
      </c>
    </row>
    <row r="784" spans="1:15" ht="14.4" x14ac:dyDescent="0.25">
      <c r="A784" s="51">
        <v>9712</v>
      </c>
      <c r="B784" s="52" t="s">
        <v>15189</v>
      </c>
      <c r="C784" s="52" t="s">
        <v>2959</v>
      </c>
      <c r="D784" s="51">
        <v>2640</v>
      </c>
      <c r="E784" s="52" t="s">
        <v>1099</v>
      </c>
      <c r="F784" s="52" t="s">
        <v>2960</v>
      </c>
      <c r="G784" s="52" t="s">
        <v>7571</v>
      </c>
      <c r="H784" s="52" t="s">
        <v>9423</v>
      </c>
      <c r="I784" s="52" t="s">
        <v>14715</v>
      </c>
      <c r="J784" s="51">
        <v>120063</v>
      </c>
      <c r="K784" s="51">
        <v>25775</v>
      </c>
      <c r="L784" s="52" t="s">
        <v>488</v>
      </c>
      <c r="M784" s="51">
        <v>960931</v>
      </c>
      <c r="N784" s="51">
        <v>0</v>
      </c>
      <c r="O784" s="52" t="s">
        <v>15190</v>
      </c>
    </row>
    <row r="785" spans="1:15" ht="14.4" x14ac:dyDescent="0.25">
      <c r="A785" s="51">
        <v>9753</v>
      </c>
      <c r="B785" s="52" t="s">
        <v>15191</v>
      </c>
      <c r="C785" s="52" t="s">
        <v>2961</v>
      </c>
      <c r="D785" s="51">
        <v>2640</v>
      </c>
      <c r="E785" s="52" t="s">
        <v>1099</v>
      </c>
      <c r="F785" s="52" t="s">
        <v>2962</v>
      </c>
      <c r="G785" s="52" t="s">
        <v>7571</v>
      </c>
      <c r="H785" s="52" t="s">
        <v>9424</v>
      </c>
      <c r="I785" s="52" t="s">
        <v>14713</v>
      </c>
      <c r="J785" s="51">
        <v>121681</v>
      </c>
      <c r="K785" s="51">
        <v>110569</v>
      </c>
      <c r="L785" s="52" t="s">
        <v>644</v>
      </c>
      <c r="M785" s="51">
        <v>130419</v>
      </c>
      <c r="N785" s="51">
        <v>0</v>
      </c>
      <c r="O785" s="52" t="s">
        <v>15192</v>
      </c>
    </row>
    <row r="786" spans="1:15" ht="14.4" x14ac:dyDescent="0.25">
      <c r="A786" s="51">
        <v>9761</v>
      </c>
      <c r="B786" s="52" t="s">
        <v>2963</v>
      </c>
      <c r="C786" s="52" t="s">
        <v>2964</v>
      </c>
      <c r="D786" s="51">
        <v>2640</v>
      </c>
      <c r="E786" s="52" t="s">
        <v>1099</v>
      </c>
      <c r="F786" s="52" t="s">
        <v>2965</v>
      </c>
      <c r="G786" s="52" t="s">
        <v>7571</v>
      </c>
      <c r="H786" s="52" t="s">
        <v>9425</v>
      </c>
      <c r="I786" s="52" t="s">
        <v>14713</v>
      </c>
      <c r="J786" s="51">
        <v>121681</v>
      </c>
      <c r="K786" s="51">
        <v>110569</v>
      </c>
      <c r="L786" s="52" t="s">
        <v>644</v>
      </c>
      <c r="M786" s="51">
        <v>130419</v>
      </c>
      <c r="N786" s="51">
        <v>0</v>
      </c>
      <c r="O786" s="52" t="s">
        <v>15193</v>
      </c>
    </row>
    <row r="787" spans="1:15" ht="14.4" x14ac:dyDescent="0.25">
      <c r="A787" s="51">
        <v>9787</v>
      </c>
      <c r="B787" s="52" t="s">
        <v>2966</v>
      </c>
      <c r="C787" s="52" t="s">
        <v>2967</v>
      </c>
      <c r="D787" s="51">
        <v>2650</v>
      </c>
      <c r="E787" s="52" t="s">
        <v>416</v>
      </c>
      <c r="F787" s="52" t="s">
        <v>2968</v>
      </c>
      <c r="G787" s="52" t="s">
        <v>7571</v>
      </c>
      <c r="H787" s="52" t="s">
        <v>9426</v>
      </c>
      <c r="I787" s="52" t="s">
        <v>14713</v>
      </c>
      <c r="J787" s="51">
        <v>121707</v>
      </c>
      <c r="K787" s="51">
        <v>9803</v>
      </c>
      <c r="L787" s="52" t="s">
        <v>2969</v>
      </c>
      <c r="M787" s="51">
        <v>103192</v>
      </c>
      <c r="N787" s="51">
        <v>0</v>
      </c>
      <c r="O787" s="52" t="s">
        <v>15194</v>
      </c>
    </row>
    <row r="788" spans="1:15" ht="14.4" x14ac:dyDescent="0.25">
      <c r="A788" s="51">
        <v>9803</v>
      </c>
      <c r="B788" s="52" t="s">
        <v>2969</v>
      </c>
      <c r="C788" s="52" t="s">
        <v>2970</v>
      </c>
      <c r="D788" s="51">
        <v>2650</v>
      </c>
      <c r="E788" s="52" t="s">
        <v>416</v>
      </c>
      <c r="F788" s="52" t="s">
        <v>2971</v>
      </c>
      <c r="G788" s="52" t="s">
        <v>7571</v>
      </c>
      <c r="H788" s="52" t="s">
        <v>9427</v>
      </c>
      <c r="I788" s="52" t="s">
        <v>14713</v>
      </c>
      <c r="J788" s="51">
        <v>121707</v>
      </c>
      <c r="K788" s="51">
        <v>9803</v>
      </c>
      <c r="L788" s="52" t="s">
        <v>2969</v>
      </c>
      <c r="M788" s="51">
        <v>103192</v>
      </c>
      <c r="N788" s="51">
        <v>0</v>
      </c>
      <c r="O788" s="52" t="s">
        <v>15195</v>
      </c>
    </row>
    <row r="789" spans="1:15" ht="14.4" x14ac:dyDescent="0.25">
      <c r="A789" s="51">
        <v>9829</v>
      </c>
      <c r="B789" s="52" t="s">
        <v>9428</v>
      </c>
      <c r="C789" s="52" t="s">
        <v>2972</v>
      </c>
      <c r="D789" s="51">
        <v>2650</v>
      </c>
      <c r="E789" s="52" t="s">
        <v>416</v>
      </c>
      <c r="F789" s="52" t="s">
        <v>2973</v>
      </c>
      <c r="G789" s="52" t="s">
        <v>7571</v>
      </c>
      <c r="H789" s="52" t="s">
        <v>9429</v>
      </c>
      <c r="I789" s="52" t="s">
        <v>14713</v>
      </c>
      <c r="J789" s="51">
        <v>121707</v>
      </c>
      <c r="K789" s="51">
        <v>9803</v>
      </c>
      <c r="L789" s="52" t="s">
        <v>2969</v>
      </c>
      <c r="M789" s="51">
        <v>103192</v>
      </c>
      <c r="N789" s="51">
        <v>0</v>
      </c>
      <c r="O789" s="52" t="s">
        <v>15196</v>
      </c>
    </row>
    <row r="790" spans="1:15" ht="14.4" x14ac:dyDescent="0.25">
      <c r="A790" s="51">
        <v>9837</v>
      </c>
      <c r="B790" s="52" t="s">
        <v>2974</v>
      </c>
      <c r="C790" s="52" t="s">
        <v>2975</v>
      </c>
      <c r="D790" s="51">
        <v>2650</v>
      </c>
      <c r="E790" s="52" t="s">
        <v>416</v>
      </c>
      <c r="F790" s="52" t="s">
        <v>2976</v>
      </c>
      <c r="G790" s="52" t="s">
        <v>7571</v>
      </c>
      <c r="H790" s="52" t="s">
        <v>9430</v>
      </c>
      <c r="I790" s="52" t="s">
        <v>14715</v>
      </c>
      <c r="J790" s="51">
        <v>120063</v>
      </c>
      <c r="K790" s="51">
        <v>25775</v>
      </c>
      <c r="L790" s="52" t="s">
        <v>488</v>
      </c>
      <c r="M790" s="51">
        <v>960948</v>
      </c>
      <c r="N790" s="51">
        <v>0</v>
      </c>
      <c r="O790" s="52" t="s">
        <v>15197</v>
      </c>
    </row>
    <row r="791" spans="1:15" ht="14.4" x14ac:dyDescent="0.25">
      <c r="A791" s="51">
        <v>9845</v>
      </c>
      <c r="B791" s="52" t="s">
        <v>2977</v>
      </c>
      <c r="C791" s="52" t="s">
        <v>8539</v>
      </c>
      <c r="D791" s="51">
        <v>2530</v>
      </c>
      <c r="E791" s="52" t="s">
        <v>260</v>
      </c>
      <c r="F791" s="52" t="s">
        <v>261</v>
      </c>
      <c r="G791" s="52" t="s">
        <v>7571</v>
      </c>
      <c r="H791" s="52" t="s">
        <v>7659</v>
      </c>
      <c r="I791" s="52" t="s">
        <v>14715</v>
      </c>
      <c r="J791" s="51">
        <v>120287</v>
      </c>
      <c r="K791" s="51">
        <v>9845</v>
      </c>
      <c r="L791" s="52" t="s">
        <v>2977</v>
      </c>
      <c r="M791" s="51">
        <v>960955</v>
      </c>
      <c r="N791" s="51">
        <v>0</v>
      </c>
      <c r="O791" s="52" t="s">
        <v>15198</v>
      </c>
    </row>
    <row r="792" spans="1:15" ht="14.4" x14ac:dyDescent="0.25">
      <c r="A792" s="51">
        <v>9852</v>
      </c>
      <c r="B792" s="52" t="s">
        <v>2978</v>
      </c>
      <c r="C792" s="52" t="s">
        <v>2979</v>
      </c>
      <c r="D792" s="51">
        <v>2530</v>
      </c>
      <c r="E792" s="52" t="s">
        <v>260</v>
      </c>
      <c r="F792" s="52" t="s">
        <v>2980</v>
      </c>
      <c r="G792" s="52" t="s">
        <v>7571</v>
      </c>
      <c r="H792" s="52" t="s">
        <v>9431</v>
      </c>
      <c r="I792" s="52" t="s">
        <v>14713</v>
      </c>
      <c r="J792" s="51">
        <v>122994</v>
      </c>
      <c r="K792" s="51">
        <v>10439</v>
      </c>
      <c r="L792" s="52" t="s">
        <v>608</v>
      </c>
      <c r="M792" s="51">
        <v>962647</v>
      </c>
      <c r="N792" s="51">
        <v>0</v>
      </c>
      <c r="O792" s="52" t="s">
        <v>15199</v>
      </c>
    </row>
    <row r="793" spans="1:15" ht="14.4" x14ac:dyDescent="0.25">
      <c r="A793" s="51">
        <v>9894</v>
      </c>
      <c r="B793" s="52" t="s">
        <v>2981</v>
      </c>
      <c r="C793" s="52" t="s">
        <v>2982</v>
      </c>
      <c r="D793" s="51">
        <v>2531</v>
      </c>
      <c r="E793" s="52" t="s">
        <v>2983</v>
      </c>
      <c r="F793" s="52" t="s">
        <v>2984</v>
      </c>
      <c r="G793" s="52" t="s">
        <v>7571</v>
      </c>
      <c r="H793" s="52" t="s">
        <v>9432</v>
      </c>
      <c r="I793" s="52" t="s">
        <v>14713</v>
      </c>
      <c r="J793" s="51">
        <v>121509</v>
      </c>
      <c r="K793" s="51">
        <v>7807</v>
      </c>
      <c r="L793" s="52" t="s">
        <v>832</v>
      </c>
      <c r="M793" s="51">
        <v>963272</v>
      </c>
      <c r="N793" s="51">
        <v>0</v>
      </c>
      <c r="O793" s="52" t="s">
        <v>15200</v>
      </c>
    </row>
    <row r="794" spans="1:15" ht="14.4" x14ac:dyDescent="0.25">
      <c r="A794" s="51">
        <v>9902</v>
      </c>
      <c r="B794" s="52" t="s">
        <v>2985</v>
      </c>
      <c r="C794" s="52" t="s">
        <v>2986</v>
      </c>
      <c r="D794" s="51">
        <v>2540</v>
      </c>
      <c r="E794" s="52" t="s">
        <v>235</v>
      </c>
      <c r="F794" s="52" t="s">
        <v>2987</v>
      </c>
      <c r="G794" s="52" t="s">
        <v>7571</v>
      </c>
      <c r="H794" s="52" t="s">
        <v>9433</v>
      </c>
      <c r="I794" s="52" t="s">
        <v>14713</v>
      </c>
      <c r="J794" s="51">
        <v>119255</v>
      </c>
      <c r="K794" s="51">
        <v>46052</v>
      </c>
      <c r="L794" s="52" t="s">
        <v>67</v>
      </c>
      <c r="M794" s="51">
        <v>104661</v>
      </c>
      <c r="N794" s="51">
        <v>0</v>
      </c>
      <c r="O794" s="52" t="s">
        <v>15201</v>
      </c>
    </row>
    <row r="795" spans="1:15" ht="14.4" x14ac:dyDescent="0.25">
      <c r="A795" s="51">
        <v>9911</v>
      </c>
      <c r="B795" s="52" t="s">
        <v>2988</v>
      </c>
      <c r="C795" s="52" t="s">
        <v>2989</v>
      </c>
      <c r="D795" s="51">
        <v>2540</v>
      </c>
      <c r="E795" s="52" t="s">
        <v>235</v>
      </c>
      <c r="F795" s="52" t="s">
        <v>2990</v>
      </c>
      <c r="G795" s="52" t="s">
        <v>7571</v>
      </c>
      <c r="H795" s="52" t="s">
        <v>9434</v>
      </c>
      <c r="I795" s="52" t="s">
        <v>14715</v>
      </c>
      <c r="J795" s="51">
        <v>120287</v>
      </c>
      <c r="K795" s="51">
        <v>9845</v>
      </c>
      <c r="L795" s="52" t="s">
        <v>2977</v>
      </c>
      <c r="M795" s="51">
        <v>960963</v>
      </c>
      <c r="N795" s="51">
        <v>0</v>
      </c>
      <c r="O795" s="52" t="s">
        <v>22079</v>
      </c>
    </row>
    <row r="796" spans="1:15" ht="14.4" x14ac:dyDescent="0.25">
      <c r="A796" s="51">
        <v>9928</v>
      </c>
      <c r="B796" s="52" t="s">
        <v>67</v>
      </c>
      <c r="C796" s="52" t="s">
        <v>2991</v>
      </c>
      <c r="D796" s="51">
        <v>2547</v>
      </c>
      <c r="E796" s="52" t="s">
        <v>711</v>
      </c>
      <c r="F796" s="52" t="s">
        <v>712</v>
      </c>
      <c r="G796" s="52" t="s">
        <v>7571</v>
      </c>
      <c r="H796" s="52" t="s">
        <v>8266</v>
      </c>
      <c r="I796" s="52" t="s">
        <v>14713</v>
      </c>
      <c r="J796" s="51">
        <v>138826</v>
      </c>
      <c r="K796" s="51">
        <v>9928</v>
      </c>
      <c r="L796" s="52" t="s">
        <v>67</v>
      </c>
      <c r="M796" s="51">
        <v>103192</v>
      </c>
      <c r="N796" s="51">
        <v>0</v>
      </c>
      <c r="O796" s="52" t="s">
        <v>15202</v>
      </c>
    </row>
    <row r="797" spans="1:15" ht="14.4" x14ac:dyDescent="0.25">
      <c r="A797" s="51">
        <v>9936</v>
      </c>
      <c r="B797" s="52" t="s">
        <v>9435</v>
      </c>
      <c r="C797" s="52" t="s">
        <v>2992</v>
      </c>
      <c r="D797" s="51">
        <v>2547</v>
      </c>
      <c r="E797" s="52" t="s">
        <v>711</v>
      </c>
      <c r="F797" s="52" t="s">
        <v>2993</v>
      </c>
      <c r="G797" s="52" t="s">
        <v>7571</v>
      </c>
      <c r="H797" s="52" t="s">
        <v>9436</v>
      </c>
      <c r="I797" s="52" t="s">
        <v>14715</v>
      </c>
      <c r="J797" s="51">
        <v>120287</v>
      </c>
      <c r="K797" s="51">
        <v>9845</v>
      </c>
      <c r="L797" s="52" t="s">
        <v>2977</v>
      </c>
      <c r="M797" s="51">
        <v>960971</v>
      </c>
      <c r="N797" s="51">
        <v>0</v>
      </c>
      <c r="O797" s="52" t="s">
        <v>15203</v>
      </c>
    </row>
    <row r="798" spans="1:15" ht="14.4" x14ac:dyDescent="0.25">
      <c r="A798" s="51">
        <v>9944</v>
      </c>
      <c r="B798" s="52" t="s">
        <v>2994</v>
      </c>
      <c r="C798" s="52" t="s">
        <v>2995</v>
      </c>
      <c r="D798" s="51">
        <v>2550</v>
      </c>
      <c r="E798" s="52" t="s">
        <v>1107</v>
      </c>
      <c r="F798" s="52" t="s">
        <v>2996</v>
      </c>
      <c r="G798" s="52" t="s">
        <v>7571</v>
      </c>
      <c r="H798" s="52" t="s">
        <v>9437</v>
      </c>
      <c r="I798" s="52" t="s">
        <v>14715</v>
      </c>
      <c r="J798" s="51">
        <v>120063</v>
      </c>
      <c r="K798" s="51">
        <v>25775</v>
      </c>
      <c r="L798" s="52" t="s">
        <v>488</v>
      </c>
      <c r="M798" s="51">
        <v>960989</v>
      </c>
      <c r="N798" s="51">
        <v>0</v>
      </c>
      <c r="O798" s="52" t="s">
        <v>15204</v>
      </c>
    </row>
    <row r="799" spans="1:15" ht="14.4" x14ac:dyDescent="0.25">
      <c r="A799" s="51">
        <v>9969</v>
      </c>
      <c r="B799" s="52" t="s">
        <v>69</v>
      </c>
      <c r="C799" s="52" t="s">
        <v>2997</v>
      </c>
      <c r="D799" s="51">
        <v>2550</v>
      </c>
      <c r="E799" s="52" t="s">
        <v>1107</v>
      </c>
      <c r="F799" s="52" t="s">
        <v>2998</v>
      </c>
      <c r="G799" s="52" t="s">
        <v>7571</v>
      </c>
      <c r="H799" s="52" t="s">
        <v>9438</v>
      </c>
      <c r="I799" s="52" t="s">
        <v>14713</v>
      </c>
      <c r="J799" s="51">
        <v>138826</v>
      </c>
      <c r="K799" s="51">
        <v>9928</v>
      </c>
      <c r="L799" s="52" t="s">
        <v>67</v>
      </c>
      <c r="M799" s="51">
        <v>963553</v>
      </c>
      <c r="N799" s="51">
        <v>0</v>
      </c>
      <c r="O799" s="52" t="s">
        <v>15205</v>
      </c>
    </row>
    <row r="800" spans="1:15" ht="14.4" x14ac:dyDescent="0.25">
      <c r="A800" s="51">
        <v>9977</v>
      </c>
      <c r="B800" s="52" t="s">
        <v>1883</v>
      </c>
      <c r="C800" s="52" t="s">
        <v>2999</v>
      </c>
      <c r="D800" s="51">
        <v>2550</v>
      </c>
      <c r="E800" s="52" t="s">
        <v>1107</v>
      </c>
      <c r="F800" s="52" t="s">
        <v>3000</v>
      </c>
      <c r="G800" s="52" t="s">
        <v>7571</v>
      </c>
      <c r="H800" s="52" t="s">
        <v>9439</v>
      </c>
      <c r="I800" s="52" t="s">
        <v>14713</v>
      </c>
      <c r="J800" s="51">
        <v>119255</v>
      </c>
      <c r="K800" s="51">
        <v>46052</v>
      </c>
      <c r="L800" s="52" t="s">
        <v>67</v>
      </c>
      <c r="M800" s="51">
        <v>104661</v>
      </c>
      <c r="N800" s="51">
        <v>0</v>
      </c>
      <c r="O800" s="52" t="s">
        <v>15206</v>
      </c>
    </row>
    <row r="801" spans="1:15" ht="14.4" x14ac:dyDescent="0.25">
      <c r="A801" s="51">
        <v>9993</v>
      </c>
      <c r="B801" s="52" t="s">
        <v>3001</v>
      </c>
      <c r="C801" s="52" t="s">
        <v>3002</v>
      </c>
      <c r="D801" s="51">
        <v>2840</v>
      </c>
      <c r="E801" s="52" t="s">
        <v>3003</v>
      </c>
      <c r="F801" s="52" t="s">
        <v>3004</v>
      </c>
      <c r="G801" s="52" t="s">
        <v>7571</v>
      </c>
      <c r="H801" s="52" t="s">
        <v>9440</v>
      </c>
      <c r="I801" s="52" t="s">
        <v>14713</v>
      </c>
      <c r="J801" s="51">
        <v>119255</v>
      </c>
      <c r="K801" s="51">
        <v>46052</v>
      </c>
      <c r="L801" s="52" t="s">
        <v>67</v>
      </c>
      <c r="M801" s="51">
        <v>104661</v>
      </c>
      <c r="N801" s="51">
        <v>0</v>
      </c>
      <c r="O801" s="52" t="s">
        <v>15207</v>
      </c>
    </row>
    <row r="802" spans="1:15" ht="14.4" x14ac:dyDescent="0.25">
      <c r="A802" s="51">
        <v>10009</v>
      </c>
      <c r="B802" s="52" t="s">
        <v>3005</v>
      </c>
      <c r="C802" s="52" t="s">
        <v>3006</v>
      </c>
      <c r="D802" s="51">
        <v>2840</v>
      </c>
      <c r="E802" s="52" t="s">
        <v>3003</v>
      </c>
      <c r="F802" s="52" t="s">
        <v>3007</v>
      </c>
      <c r="G802" s="52" t="s">
        <v>7571</v>
      </c>
      <c r="H802" s="52" t="s">
        <v>9441</v>
      </c>
      <c r="I802" s="52" t="s">
        <v>14713</v>
      </c>
      <c r="J802" s="51">
        <v>119255</v>
      </c>
      <c r="K802" s="51">
        <v>46052</v>
      </c>
      <c r="L802" s="52" t="s">
        <v>67</v>
      </c>
      <c r="M802" s="51">
        <v>104661</v>
      </c>
      <c r="N802" s="51">
        <v>0</v>
      </c>
      <c r="O802" s="52" t="s">
        <v>15208</v>
      </c>
    </row>
    <row r="803" spans="1:15" ht="14.4" x14ac:dyDescent="0.25">
      <c r="A803" s="51">
        <v>10017</v>
      </c>
      <c r="B803" s="52" t="s">
        <v>3008</v>
      </c>
      <c r="C803" s="52" t="s">
        <v>3009</v>
      </c>
      <c r="D803" s="51">
        <v>2840</v>
      </c>
      <c r="E803" s="52" t="s">
        <v>3003</v>
      </c>
      <c r="F803" s="52" t="s">
        <v>3010</v>
      </c>
      <c r="G803" s="52" t="s">
        <v>7571</v>
      </c>
      <c r="H803" s="52" t="s">
        <v>9442</v>
      </c>
      <c r="I803" s="52" t="s">
        <v>14715</v>
      </c>
      <c r="J803" s="51">
        <v>123001</v>
      </c>
      <c r="K803" s="51">
        <v>112474</v>
      </c>
      <c r="L803" s="52" t="s">
        <v>776</v>
      </c>
      <c r="M803" s="51">
        <v>960997</v>
      </c>
      <c r="N803" s="51">
        <v>0</v>
      </c>
      <c r="O803" s="52" t="s">
        <v>15209</v>
      </c>
    </row>
    <row r="804" spans="1:15" ht="14.4" x14ac:dyDescent="0.25">
      <c r="A804" s="51">
        <v>10025</v>
      </c>
      <c r="B804" s="52" t="s">
        <v>3011</v>
      </c>
      <c r="C804" s="52" t="s">
        <v>3012</v>
      </c>
      <c r="D804" s="51">
        <v>2800</v>
      </c>
      <c r="E804" s="52" t="s">
        <v>3013</v>
      </c>
      <c r="F804" s="52" t="s">
        <v>3014</v>
      </c>
      <c r="G804" s="52" t="s">
        <v>7571</v>
      </c>
      <c r="H804" s="52" t="s">
        <v>9443</v>
      </c>
      <c r="I804" s="52" t="s">
        <v>14372</v>
      </c>
      <c r="J804" s="51">
        <v>129155</v>
      </c>
      <c r="K804" s="51">
        <v>11775</v>
      </c>
      <c r="L804" s="52" t="s">
        <v>780</v>
      </c>
      <c r="M804" s="51">
        <v>113845</v>
      </c>
      <c r="N804" s="51">
        <v>113845</v>
      </c>
      <c r="O804" s="52" t="s">
        <v>15210</v>
      </c>
    </row>
    <row r="805" spans="1:15" ht="14.4" x14ac:dyDescent="0.25">
      <c r="A805" s="51">
        <v>10033</v>
      </c>
      <c r="B805" s="52" t="s">
        <v>9444</v>
      </c>
      <c r="C805" s="52" t="s">
        <v>3015</v>
      </c>
      <c r="D805" s="51">
        <v>2570</v>
      </c>
      <c r="E805" s="52" t="s">
        <v>135</v>
      </c>
      <c r="F805" s="52" t="s">
        <v>3016</v>
      </c>
      <c r="G805" s="52" t="s">
        <v>7571</v>
      </c>
      <c r="H805" s="52" t="s">
        <v>9445</v>
      </c>
      <c r="I805" s="52" t="s">
        <v>14715</v>
      </c>
      <c r="J805" s="51">
        <v>122077</v>
      </c>
      <c r="K805" s="51">
        <v>10116</v>
      </c>
      <c r="L805" s="52" t="s">
        <v>768</v>
      </c>
      <c r="M805" s="51">
        <v>961003</v>
      </c>
      <c r="N805" s="51">
        <v>0</v>
      </c>
      <c r="O805" s="52" t="s">
        <v>15211</v>
      </c>
    </row>
    <row r="806" spans="1:15" ht="14.4" x14ac:dyDescent="0.25">
      <c r="A806" s="51">
        <v>10041</v>
      </c>
      <c r="B806" s="52" t="s">
        <v>65</v>
      </c>
      <c r="C806" s="52" t="s">
        <v>3017</v>
      </c>
      <c r="D806" s="51">
        <v>2570</v>
      </c>
      <c r="E806" s="52" t="s">
        <v>135</v>
      </c>
      <c r="F806" s="52" t="s">
        <v>3018</v>
      </c>
      <c r="G806" s="52" t="s">
        <v>7571</v>
      </c>
      <c r="H806" s="52" t="s">
        <v>9446</v>
      </c>
      <c r="I806" s="52" t="s">
        <v>14715</v>
      </c>
      <c r="J806" s="51">
        <v>122077</v>
      </c>
      <c r="K806" s="51">
        <v>10116</v>
      </c>
      <c r="L806" s="52" t="s">
        <v>768</v>
      </c>
      <c r="M806" s="51">
        <v>961003</v>
      </c>
      <c r="N806" s="51">
        <v>0</v>
      </c>
      <c r="O806" s="52" t="s">
        <v>15212</v>
      </c>
    </row>
    <row r="807" spans="1:15" ht="14.4" x14ac:dyDescent="0.25">
      <c r="A807" s="51">
        <v>10058</v>
      </c>
      <c r="B807" s="52" t="s">
        <v>9447</v>
      </c>
      <c r="C807" s="52" t="s">
        <v>3019</v>
      </c>
      <c r="D807" s="51">
        <v>2570</v>
      </c>
      <c r="E807" s="52" t="s">
        <v>135</v>
      </c>
      <c r="F807" s="52" t="s">
        <v>3020</v>
      </c>
      <c r="G807" s="52" t="s">
        <v>7571</v>
      </c>
      <c r="H807" s="52" t="s">
        <v>13939</v>
      </c>
      <c r="I807" s="52" t="s">
        <v>14715</v>
      </c>
      <c r="J807" s="51">
        <v>122077</v>
      </c>
      <c r="K807" s="51">
        <v>10116</v>
      </c>
      <c r="L807" s="52" t="s">
        <v>768</v>
      </c>
      <c r="M807" s="51">
        <v>961003</v>
      </c>
      <c r="N807" s="51">
        <v>0</v>
      </c>
      <c r="O807" s="52" t="s">
        <v>15213</v>
      </c>
    </row>
    <row r="808" spans="1:15" ht="14.4" x14ac:dyDescent="0.25">
      <c r="A808" s="51">
        <v>10066</v>
      </c>
      <c r="B808" s="52" t="s">
        <v>3021</v>
      </c>
      <c r="C808" s="52" t="s">
        <v>3022</v>
      </c>
      <c r="D808" s="51">
        <v>2570</v>
      </c>
      <c r="E808" s="52" t="s">
        <v>135</v>
      </c>
      <c r="F808" s="52" t="s">
        <v>3023</v>
      </c>
      <c r="G808" s="52" t="s">
        <v>7571</v>
      </c>
      <c r="H808" s="52" t="s">
        <v>9448</v>
      </c>
      <c r="I808" s="52" t="s">
        <v>14713</v>
      </c>
      <c r="J808" s="51">
        <v>119248</v>
      </c>
      <c r="K808" s="51">
        <v>10736</v>
      </c>
      <c r="L808" s="52" t="s">
        <v>67</v>
      </c>
      <c r="M808" s="51">
        <v>117945</v>
      </c>
      <c r="N808" s="51">
        <v>0</v>
      </c>
      <c r="O808" s="52" t="s">
        <v>15214</v>
      </c>
    </row>
    <row r="809" spans="1:15" ht="14.4" x14ac:dyDescent="0.25">
      <c r="A809" s="51">
        <v>10074</v>
      </c>
      <c r="B809" s="52" t="s">
        <v>101</v>
      </c>
      <c r="C809" s="52" t="s">
        <v>3024</v>
      </c>
      <c r="D809" s="51">
        <v>2570</v>
      </c>
      <c r="E809" s="52" t="s">
        <v>135</v>
      </c>
      <c r="F809" s="52" t="s">
        <v>3025</v>
      </c>
      <c r="G809" s="52" t="s">
        <v>7571</v>
      </c>
      <c r="H809" s="52" t="s">
        <v>9449</v>
      </c>
      <c r="I809" s="52" t="s">
        <v>14713</v>
      </c>
      <c r="J809" s="51">
        <v>119248</v>
      </c>
      <c r="K809" s="51">
        <v>10736</v>
      </c>
      <c r="L809" s="52" t="s">
        <v>67</v>
      </c>
      <c r="M809" s="51">
        <v>117945</v>
      </c>
      <c r="N809" s="51">
        <v>0</v>
      </c>
      <c r="O809" s="52" t="s">
        <v>15215</v>
      </c>
    </row>
    <row r="810" spans="1:15" ht="14.4" x14ac:dyDescent="0.25">
      <c r="A810" s="51">
        <v>10082</v>
      </c>
      <c r="B810" s="52" t="s">
        <v>67</v>
      </c>
      <c r="C810" s="52" t="s">
        <v>3026</v>
      </c>
      <c r="D810" s="51">
        <v>2550</v>
      </c>
      <c r="E810" s="52" t="s">
        <v>3027</v>
      </c>
      <c r="F810" s="52" t="s">
        <v>3028</v>
      </c>
      <c r="G810" s="52" t="s">
        <v>7571</v>
      </c>
      <c r="H810" s="52" t="s">
        <v>9450</v>
      </c>
      <c r="I810" s="52" t="s">
        <v>14713</v>
      </c>
      <c r="J810" s="51">
        <v>119255</v>
      </c>
      <c r="K810" s="51">
        <v>46052</v>
      </c>
      <c r="L810" s="52" t="s">
        <v>67</v>
      </c>
      <c r="M810" s="51">
        <v>104661</v>
      </c>
      <c r="N810" s="51">
        <v>0</v>
      </c>
      <c r="O810" s="52" t="s">
        <v>15216</v>
      </c>
    </row>
    <row r="811" spans="1:15" ht="14.4" x14ac:dyDescent="0.25">
      <c r="A811" s="51">
        <v>10091</v>
      </c>
      <c r="B811" s="52" t="s">
        <v>608</v>
      </c>
      <c r="C811" s="52" t="s">
        <v>1168</v>
      </c>
      <c r="D811" s="51">
        <v>2500</v>
      </c>
      <c r="E811" s="52" t="s">
        <v>1113</v>
      </c>
      <c r="F811" s="52" t="s">
        <v>3029</v>
      </c>
      <c r="G811" s="52" t="s">
        <v>7571</v>
      </c>
      <c r="H811" s="52" t="s">
        <v>9451</v>
      </c>
      <c r="I811" s="52" t="s">
        <v>14713</v>
      </c>
      <c r="J811" s="51">
        <v>121483</v>
      </c>
      <c r="K811" s="51">
        <v>9217</v>
      </c>
      <c r="L811" s="52" t="s">
        <v>866</v>
      </c>
      <c r="M811" s="51">
        <v>108621</v>
      </c>
      <c r="N811" s="51">
        <v>0</v>
      </c>
      <c r="O811" s="52" t="s">
        <v>15217</v>
      </c>
    </row>
    <row r="812" spans="1:15" ht="14.4" x14ac:dyDescent="0.25">
      <c r="A812" s="51">
        <v>10108</v>
      </c>
      <c r="B812" s="52" t="s">
        <v>540</v>
      </c>
      <c r="C812" s="52" t="s">
        <v>3030</v>
      </c>
      <c r="D812" s="51">
        <v>2860</v>
      </c>
      <c r="E812" s="52" t="s">
        <v>120</v>
      </c>
      <c r="F812" s="52" t="s">
        <v>3031</v>
      </c>
      <c r="G812" s="52" t="s">
        <v>7571</v>
      </c>
      <c r="H812" s="52" t="s">
        <v>9452</v>
      </c>
      <c r="I812" s="52" t="s">
        <v>14713</v>
      </c>
      <c r="J812" s="51">
        <v>121954</v>
      </c>
      <c r="K812" s="51">
        <v>11941</v>
      </c>
      <c r="L812" s="52" t="s">
        <v>873</v>
      </c>
      <c r="M812" s="51">
        <v>973719</v>
      </c>
      <c r="N812" s="51">
        <v>0</v>
      </c>
      <c r="O812" s="52" t="s">
        <v>15218</v>
      </c>
    </row>
    <row r="813" spans="1:15" ht="14.4" x14ac:dyDescent="0.25">
      <c r="A813" s="51">
        <v>10116</v>
      </c>
      <c r="B813" s="52" t="s">
        <v>768</v>
      </c>
      <c r="C813" s="52" t="s">
        <v>3032</v>
      </c>
      <c r="D813" s="51">
        <v>2860</v>
      </c>
      <c r="E813" s="52" t="s">
        <v>120</v>
      </c>
      <c r="F813" s="52" t="s">
        <v>452</v>
      </c>
      <c r="G813" s="52" t="s">
        <v>7571</v>
      </c>
      <c r="H813" s="52" t="s">
        <v>8417</v>
      </c>
      <c r="I813" s="52" t="s">
        <v>14715</v>
      </c>
      <c r="J813" s="51">
        <v>122077</v>
      </c>
      <c r="K813" s="51">
        <v>10116</v>
      </c>
      <c r="L813" s="52" t="s">
        <v>768</v>
      </c>
      <c r="M813" s="51">
        <v>961011</v>
      </c>
      <c r="N813" s="51">
        <v>0</v>
      </c>
      <c r="O813" s="52" t="s">
        <v>15219</v>
      </c>
    </row>
    <row r="814" spans="1:15" ht="14.4" x14ac:dyDescent="0.25">
      <c r="A814" s="51">
        <v>10124</v>
      </c>
      <c r="B814" s="52" t="s">
        <v>3033</v>
      </c>
      <c r="C814" s="52" t="s">
        <v>3034</v>
      </c>
      <c r="D814" s="51">
        <v>2860</v>
      </c>
      <c r="E814" s="52" t="s">
        <v>120</v>
      </c>
      <c r="F814" s="52" t="s">
        <v>3035</v>
      </c>
      <c r="G814" s="52" t="s">
        <v>7571</v>
      </c>
      <c r="H814" s="52" t="s">
        <v>9453</v>
      </c>
      <c r="I814" s="52" t="s">
        <v>14715</v>
      </c>
      <c r="J814" s="51">
        <v>122077</v>
      </c>
      <c r="K814" s="51">
        <v>10116</v>
      </c>
      <c r="L814" s="52" t="s">
        <v>768</v>
      </c>
      <c r="M814" s="51">
        <v>961011</v>
      </c>
      <c r="N814" s="51">
        <v>0</v>
      </c>
      <c r="O814" s="52" t="s">
        <v>15220</v>
      </c>
    </row>
    <row r="815" spans="1:15" ht="14.4" x14ac:dyDescent="0.25">
      <c r="A815" s="51">
        <v>10132</v>
      </c>
      <c r="B815" s="52" t="s">
        <v>3036</v>
      </c>
      <c r="C815" s="52" t="s">
        <v>3037</v>
      </c>
      <c r="D815" s="51">
        <v>2860</v>
      </c>
      <c r="E815" s="52" t="s">
        <v>120</v>
      </c>
      <c r="F815" s="52" t="s">
        <v>3038</v>
      </c>
      <c r="G815" s="52" t="s">
        <v>7571</v>
      </c>
      <c r="H815" s="52" t="s">
        <v>9454</v>
      </c>
      <c r="I815" s="52" t="s">
        <v>14715</v>
      </c>
      <c r="J815" s="51">
        <v>122077</v>
      </c>
      <c r="K815" s="51">
        <v>10116</v>
      </c>
      <c r="L815" s="52" t="s">
        <v>768</v>
      </c>
      <c r="M815" s="51">
        <v>961011</v>
      </c>
      <c r="N815" s="51">
        <v>0</v>
      </c>
      <c r="O815" s="52" t="s">
        <v>15221</v>
      </c>
    </row>
    <row r="816" spans="1:15" ht="14.4" x14ac:dyDescent="0.25">
      <c r="A816" s="51">
        <v>10141</v>
      </c>
      <c r="B816" s="52" t="s">
        <v>13940</v>
      </c>
      <c r="C816" s="52" t="s">
        <v>3039</v>
      </c>
      <c r="D816" s="51">
        <v>2860</v>
      </c>
      <c r="E816" s="52" t="s">
        <v>120</v>
      </c>
      <c r="F816" s="52" t="s">
        <v>3040</v>
      </c>
      <c r="G816" s="52" t="s">
        <v>7571</v>
      </c>
      <c r="H816" s="52" t="s">
        <v>9455</v>
      </c>
      <c r="I816" s="52" t="s">
        <v>14713</v>
      </c>
      <c r="J816" s="51">
        <v>119933</v>
      </c>
      <c r="K816" s="51">
        <v>11569</v>
      </c>
      <c r="L816" s="52" t="s">
        <v>650</v>
      </c>
      <c r="M816" s="51">
        <v>123539</v>
      </c>
      <c r="N816" s="51">
        <v>0</v>
      </c>
      <c r="O816" s="52" t="s">
        <v>15222</v>
      </c>
    </row>
    <row r="817" spans="1:15" ht="14.4" x14ac:dyDescent="0.25">
      <c r="A817" s="51">
        <v>10165</v>
      </c>
      <c r="B817" s="52" t="s">
        <v>608</v>
      </c>
      <c r="C817" s="52" t="s">
        <v>3041</v>
      </c>
      <c r="D817" s="51">
        <v>2590</v>
      </c>
      <c r="E817" s="52" t="s">
        <v>3042</v>
      </c>
      <c r="F817" s="52" t="s">
        <v>3043</v>
      </c>
      <c r="G817" s="52" t="s">
        <v>7571</v>
      </c>
      <c r="H817" s="52" t="s">
        <v>9456</v>
      </c>
      <c r="I817" s="52" t="s">
        <v>14713</v>
      </c>
      <c r="J817" s="51">
        <v>121483</v>
      </c>
      <c r="K817" s="51">
        <v>9217</v>
      </c>
      <c r="L817" s="52" t="s">
        <v>866</v>
      </c>
      <c r="M817" s="51">
        <v>108621</v>
      </c>
      <c r="N817" s="51">
        <v>0</v>
      </c>
      <c r="O817" s="52" t="s">
        <v>22080</v>
      </c>
    </row>
    <row r="818" spans="1:15" ht="14.4" x14ac:dyDescent="0.25">
      <c r="A818" s="51">
        <v>10173</v>
      </c>
      <c r="B818" s="52" t="s">
        <v>22081</v>
      </c>
      <c r="C818" s="52" t="s">
        <v>3044</v>
      </c>
      <c r="D818" s="51">
        <v>2590</v>
      </c>
      <c r="E818" s="52" t="s">
        <v>3042</v>
      </c>
      <c r="F818" s="52" t="s">
        <v>3045</v>
      </c>
      <c r="G818" s="52" t="s">
        <v>7571</v>
      </c>
      <c r="H818" s="52" t="s">
        <v>9457</v>
      </c>
      <c r="I818" s="52" t="s">
        <v>14713</v>
      </c>
      <c r="J818" s="51">
        <v>121483</v>
      </c>
      <c r="K818" s="51">
        <v>9217</v>
      </c>
      <c r="L818" s="52" t="s">
        <v>866</v>
      </c>
      <c r="M818" s="51">
        <v>108621</v>
      </c>
      <c r="N818" s="51">
        <v>0</v>
      </c>
      <c r="O818" s="52" t="s">
        <v>15223</v>
      </c>
    </row>
    <row r="819" spans="1:15" ht="14.4" x14ac:dyDescent="0.25">
      <c r="A819" s="51">
        <v>10181</v>
      </c>
      <c r="B819" s="52" t="s">
        <v>599</v>
      </c>
      <c r="C819" s="52" t="s">
        <v>22082</v>
      </c>
      <c r="D819" s="51">
        <v>2590</v>
      </c>
      <c r="E819" s="52" t="s">
        <v>3042</v>
      </c>
      <c r="F819" s="52" t="s">
        <v>3047</v>
      </c>
      <c r="G819" s="52" t="s">
        <v>7571</v>
      </c>
      <c r="H819" s="52" t="s">
        <v>9458</v>
      </c>
      <c r="I819" s="52" t="s">
        <v>14715</v>
      </c>
      <c r="J819" s="51">
        <v>121863</v>
      </c>
      <c r="K819" s="51">
        <v>12849</v>
      </c>
      <c r="L819" s="52" t="s">
        <v>599</v>
      </c>
      <c r="M819" s="51">
        <v>961029</v>
      </c>
      <c r="N819" s="51">
        <v>0</v>
      </c>
      <c r="O819" s="52" t="s">
        <v>15224</v>
      </c>
    </row>
    <row r="820" spans="1:15" ht="14.4" x14ac:dyDescent="0.25">
      <c r="A820" s="51">
        <v>10223</v>
      </c>
      <c r="B820" s="52" t="s">
        <v>3048</v>
      </c>
      <c r="C820" s="52" t="s">
        <v>3049</v>
      </c>
      <c r="D820" s="51">
        <v>2018</v>
      </c>
      <c r="E820" s="52" t="s">
        <v>534</v>
      </c>
      <c r="F820" s="52" t="s">
        <v>3050</v>
      </c>
      <c r="G820" s="52" t="s">
        <v>7571</v>
      </c>
      <c r="H820" s="52" t="s">
        <v>9459</v>
      </c>
      <c r="I820" s="52" t="s">
        <v>14715</v>
      </c>
      <c r="J820" s="51">
        <v>119768</v>
      </c>
      <c r="K820" s="51">
        <v>6643</v>
      </c>
      <c r="L820" s="52" t="s">
        <v>837</v>
      </c>
      <c r="M820" s="51">
        <v>128728</v>
      </c>
      <c r="N820" s="51">
        <v>0</v>
      </c>
      <c r="O820" s="52" t="s">
        <v>15225</v>
      </c>
    </row>
    <row r="821" spans="1:15" ht="14.4" x14ac:dyDescent="0.25">
      <c r="A821" s="51">
        <v>10231</v>
      </c>
      <c r="B821" s="52" t="s">
        <v>3051</v>
      </c>
      <c r="C821" s="52" t="s">
        <v>3052</v>
      </c>
      <c r="D821" s="51">
        <v>2600</v>
      </c>
      <c r="E821" s="52" t="s">
        <v>414</v>
      </c>
      <c r="F821" s="52" t="s">
        <v>3053</v>
      </c>
      <c r="G821" s="52" t="s">
        <v>7571</v>
      </c>
      <c r="H821" s="52" t="s">
        <v>9460</v>
      </c>
      <c r="I821" s="52" t="s">
        <v>14715</v>
      </c>
      <c r="J821" s="51">
        <v>119701</v>
      </c>
      <c r="K821" s="51">
        <v>133603</v>
      </c>
      <c r="L821" s="52" t="s">
        <v>7516</v>
      </c>
      <c r="M821" s="51">
        <v>128728</v>
      </c>
      <c r="N821" s="51">
        <v>0</v>
      </c>
      <c r="O821" s="52" t="s">
        <v>15226</v>
      </c>
    </row>
    <row r="822" spans="1:15" ht="14.4" x14ac:dyDescent="0.25">
      <c r="A822" s="51">
        <v>10249</v>
      </c>
      <c r="B822" s="52" t="s">
        <v>3054</v>
      </c>
      <c r="C822" s="52" t="s">
        <v>3055</v>
      </c>
      <c r="D822" s="51">
        <v>2600</v>
      </c>
      <c r="E822" s="52" t="s">
        <v>414</v>
      </c>
      <c r="F822" s="52" t="s">
        <v>3056</v>
      </c>
      <c r="G822" s="52" t="s">
        <v>7571</v>
      </c>
      <c r="H822" s="52" t="s">
        <v>9461</v>
      </c>
      <c r="I822" s="52" t="s">
        <v>14715</v>
      </c>
      <c r="J822" s="51">
        <v>119701</v>
      </c>
      <c r="K822" s="51">
        <v>133603</v>
      </c>
      <c r="L822" s="52" t="s">
        <v>7516</v>
      </c>
      <c r="M822" s="51">
        <v>128728</v>
      </c>
      <c r="N822" s="51">
        <v>0</v>
      </c>
      <c r="O822" s="52" t="s">
        <v>15227</v>
      </c>
    </row>
    <row r="823" spans="1:15" ht="14.4" x14ac:dyDescent="0.25">
      <c r="A823" s="51">
        <v>10256</v>
      </c>
      <c r="B823" s="52" t="s">
        <v>3057</v>
      </c>
      <c r="C823" s="52" t="s">
        <v>3058</v>
      </c>
      <c r="D823" s="51">
        <v>2600</v>
      </c>
      <c r="E823" s="52" t="s">
        <v>414</v>
      </c>
      <c r="F823" s="52" t="s">
        <v>3059</v>
      </c>
      <c r="G823" s="52" t="s">
        <v>7571</v>
      </c>
      <c r="H823" s="52" t="s">
        <v>9462</v>
      </c>
      <c r="I823" s="52" t="s">
        <v>14715</v>
      </c>
      <c r="J823" s="51">
        <v>119701</v>
      </c>
      <c r="K823" s="51">
        <v>133603</v>
      </c>
      <c r="L823" s="52" t="s">
        <v>7516</v>
      </c>
      <c r="M823" s="51">
        <v>128728</v>
      </c>
      <c r="N823" s="51">
        <v>0</v>
      </c>
      <c r="O823" s="52" t="s">
        <v>15228</v>
      </c>
    </row>
    <row r="824" spans="1:15" ht="14.4" x14ac:dyDescent="0.25">
      <c r="A824" s="51">
        <v>10264</v>
      </c>
      <c r="B824" s="52" t="s">
        <v>3060</v>
      </c>
      <c r="C824" s="52" t="s">
        <v>3061</v>
      </c>
      <c r="D824" s="51">
        <v>2600</v>
      </c>
      <c r="E824" s="52" t="s">
        <v>414</v>
      </c>
      <c r="F824" s="52" t="s">
        <v>13941</v>
      </c>
      <c r="G824" s="52" t="s">
        <v>7571</v>
      </c>
      <c r="H824" s="52" t="s">
        <v>9463</v>
      </c>
      <c r="I824" s="52" t="s">
        <v>14715</v>
      </c>
      <c r="J824" s="51">
        <v>119701</v>
      </c>
      <c r="K824" s="51">
        <v>133603</v>
      </c>
      <c r="L824" s="52" t="s">
        <v>7516</v>
      </c>
      <c r="M824" s="51">
        <v>128728</v>
      </c>
      <c r="N824" s="51">
        <v>0</v>
      </c>
      <c r="O824" s="52" t="s">
        <v>15229</v>
      </c>
    </row>
    <row r="825" spans="1:15" ht="14.4" x14ac:dyDescent="0.25">
      <c r="A825" s="51">
        <v>10306</v>
      </c>
      <c r="B825" s="52" t="s">
        <v>3062</v>
      </c>
      <c r="C825" s="52" t="s">
        <v>3063</v>
      </c>
      <c r="D825" s="51">
        <v>2600</v>
      </c>
      <c r="E825" s="52" t="s">
        <v>414</v>
      </c>
      <c r="F825" s="52" t="s">
        <v>3064</v>
      </c>
      <c r="G825" s="52" t="s">
        <v>7571</v>
      </c>
      <c r="H825" s="52" t="s">
        <v>9464</v>
      </c>
      <c r="I825" s="52" t="s">
        <v>14713</v>
      </c>
      <c r="J825" s="51">
        <v>119784</v>
      </c>
      <c r="K825" s="51">
        <v>7658</v>
      </c>
      <c r="L825" s="52" t="s">
        <v>600</v>
      </c>
      <c r="M825" s="51">
        <v>963645</v>
      </c>
      <c r="N825" s="51">
        <v>0</v>
      </c>
      <c r="O825" s="52" t="s">
        <v>15230</v>
      </c>
    </row>
    <row r="826" spans="1:15" ht="14.4" x14ac:dyDescent="0.25">
      <c r="A826" s="51">
        <v>10314</v>
      </c>
      <c r="B826" s="52" t="s">
        <v>556</v>
      </c>
      <c r="C826" s="52" t="s">
        <v>9465</v>
      </c>
      <c r="D826" s="51">
        <v>2600</v>
      </c>
      <c r="E826" s="52" t="s">
        <v>414</v>
      </c>
      <c r="F826" s="52" t="s">
        <v>3065</v>
      </c>
      <c r="G826" s="52" t="s">
        <v>7571</v>
      </c>
      <c r="H826" s="52" t="s">
        <v>9466</v>
      </c>
      <c r="I826" s="52" t="s">
        <v>14713</v>
      </c>
      <c r="J826" s="51">
        <v>121848</v>
      </c>
      <c r="K826" s="51">
        <v>10331</v>
      </c>
      <c r="L826" s="52" t="s">
        <v>764</v>
      </c>
      <c r="M826" s="51">
        <v>56143</v>
      </c>
      <c r="N826" s="51">
        <v>0</v>
      </c>
      <c r="O826" s="52" t="s">
        <v>15231</v>
      </c>
    </row>
    <row r="827" spans="1:15" ht="14.4" x14ac:dyDescent="0.25">
      <c r="A827" s="51">
        <v>10322</v>
      </c>
      <c r="B827" s="52" t="s">
        <v>3066</v>
      </c>
      <c r="C827" s="52" t="s">
        <v>3067</v>
      </c>
      <c r="D827" s="51">
        <v>2600</v>
      </c>
      <c r="E827" s="52" t="s">
        <v>414</v>
      </c>
      <c r="F827" s="52" t="s">
        <v>3068</v>
      </c>
      <c r="G827" s="52" t="s">
        <v>7571</v>
      </c>
      <c r="H827" s="52" t="s">
        <v>9467</v>
      </c>
      <c r="I827" s="52" t="s">
        <v>14713</v>
      </c>
      <c r="J827" s="51">
        <v>121848</v>
      </c>
      <c r="K827" s="51">
        <v>10331</v>
      </c>
      <c r="L827" s="52" t="s">
        <v>764</v>
      </c>
      <c r="M827" s="51">
        <v>56143</v>
      </c>
      <c r="N827" s="51">
        <v>0</v>
      </c>
      <c r="O827" s="52" t="s">
        <v>15232</v>
      </c>
    </row>
    <row r="828" spans="1:15" ht="14.4" x14ac:dyDescent="0.25">
      <c r="A828" s="51">
        <v>10331</v>
      </c>
      <c r="B828" s="52" t="s">
        <v>764</v>
      </c>
      <c r="C828" s="52" t="s">
        <v>3069</v>
      </c>
      <c r="D828" s="51">
        <v>2600</v>
      </c>
      <c r="E828" s="52" t="s">
        <v>414</v>
      </c>
      <c r="F828" s="52" t="s">
        <v>431</v>
      </c>
      <c r="G828" s="52" t="s">
        <v>7571</v>
      </c>
      <c r="H828" s="52" t="s">
        <v>9468</v>
      </c>
      <c r="I828" s="52" t="s">
        <v>14713</v>
      </c>
      <c r="J828" s="51">
        <v>121848</v>
      </c>
      <c r="K828" s="51">
        <v>10331</v>
      </c>
      <c r="L828" s="52" t="s">
        <v>764</v>
      </c>
      <c r="M828" s="51">
        <v>56143</v>
      </c>
      <c r="N828" s="51">
        <v>0</v>
      </c>
      <c r="O828" s="52" t="s">
        <v>15233</v>
      </c>
    </row>
    <row r="829" spans="1:15" ht="14.4" x14ac:dyDescent="0.25">
      <c r="A829" s="51">
        <v>10348</v>
      </c>
      <c r="B829" s="52" t="s">
        <v>101</v>
      </c>
      <c r="C829" s="52" t="s">
        <v>3070</v>
      </c>
      <c r="D829" s="51">
        <v>2600</v>
      </c>
      <c r="E829" s="52" t="s">
        <v>414</v>
      </c>
      <c r="F829" s="52" t="s">
        <v>3064</v>
      </c>
      <c r="G829" s="52" t="s">
        <v>7571</v>
      </c>
      <c r="H829" s="52" t="s">
        <v>9469</v>
      </c>
      <c r="I829" s="52" t="s">
        <v>14713</v>
      </c>
      <c r="J829" s="51">
        <v>119784</v>
      </c>
      <c r="K829" s="51">
        <v>7658</v>
      </c>
      <c r="L829" s="52" t="s">
        <v>600</v>
      </c>
      <c r="M829" s="51">
        <v>963645</v>
      </c>
      <c r="N829" s="51">
        <v>0</v>
      </c>
      <c r="O829" s="52" t="s">
        <v>15234</v>
      </c>
    </row>
    <row r="830" spans="1:15" ht="14.4" x14ac:dyDescent="0.25">
      <c r="A830" s="51">
        <v>10363</v>
      </c>
      <c r="B830" s="52" t="s">
        <v>3071</v>
      </c>
      <c r="C830" s="52" t="s">
        <v>3072</v>
      </c>
      <c r="D830" s="51">
        <v>2610</v>
      </c>
      <c r="E830" s="52" t="s">
        <v>221</v>
      </c>
      <c r="F830" s="52" t="s">
        <v>3073</v>
      </c>
      <c r="G830" s="52" t="s">
        <v>7571</v>
      </c>
      <c r="H830" s="52" t="s">
        <v>9470</v>
      </c>
      <c r="I830" s="52" t="s">
        <v>14713</v>
      </c>
      <c r="J830" s="51">
        <v>122994</v>
      </c>
      <c r="K830" s="51">
        <v>10439</v>
      </c>
      <c r="L830" s="52" t="s">
        <v>608</v>
      </c>
      <c r="M830" s="51">
        <v>963686</v>
      </c>
      <c r="N830" s="51">
        <v>0</v>
      </c>
      <c r="O830" s="52" t="s">
        <v>15235</v>
      </c>
    </row>
    <row r="831" spans="1:15" ht="14.4" x14ac:dyDescent="0.25">
      <c r="A831" s="51">
        <v>10371</v>
      </c>
      <c r="B831" s="52" t="s">
        <v>3074</v>
      </c>
      <c r="C831" s="52" t="s">
        <v>3075</v>
      </c>
      <c r="D831" s="51">
        <v>2610</v>
      </c>
      <c r="E831" s="52" t="s">
        <v>221</v>
      </c>
      <c r="F831" s="52" t="s">
        <v>9471</v>
      </c>
      <c r="G831" s="52" t="s">
        <v>7571</v>
      </c>
      <c r="H831" s="52" t="s">
        <v>9472</v>
      </c>
      <c r="I831" s="52" t="s">
        <v>14715</v>
      </c>
      <c r="J831" s="51">
        <v>119768</v>
      </c>
      <c r="K831" s="51">
        <v>6643</v>
      </c>
      <c r="L831" s="52" t="s">
        <v>837</v>
      </c>
      <c r="M831" s="51">
        <v>128728</v>
      </c>
      <c r="N831" s="51">
        <v>0</v>
      </c>
      <c r="O831" s="52" t="s">
        <v>15236</v>
      </c>
    </row>
    <row r="832" spans="1:15" ht="14.4" x14ac:dyDescent="0.25">
      <c r="A832" s="51">
        <v>10397</v>
      </c>
      <c r="B832" s="52" t="s">
        <v>3076</v>
      </c>
      <c r="C832" s="52" t="s">
        <v>3077</v>
      </c>
      <c r="D832" s="51">
        <v>2610</v>
      </c>
      <c r="E832" s="52" t="s">
        <v>221</v>
      </c>
      <c r="F832" s="52" t="s">
        <v>3078</v>
      </c>
      <c r="G832" s="52" t="s">
        <v>7571</v>
      </c>
      <c r="H832" s="52" t="s">
        <v>9473</v>
      </c>
      <c r="I832" s="52" t="s">
        <v>14715</v>
      </c>
      <c r="J832" s="51">
        <v>119768</v>
      </c>
      <c r="K832" s="51">
        <v>6643</v>
      </c>
      <c r="L832" s="52" t="s">
        <v>837</v>
      </c>
      <c r="M832" s="51">
        <v>128728</v>
      </c>
      <c r="N832" s="51">
        <v>0</v>
      </c>
      <c r="O832" s="52" t="s">
        <v>15237</v>
      </c>
    </row>
    <row r="833" spans="1:15" ht="14.4" x14ac:dyDescent="0.25">
      <c r="A833" s="51">
        <v>10405</v>
      </c>
      <c r="B833" s="52" t="s">
        <v>777</v>
      </c>
      <c r="C833" s="52" t="s">
        <v>3079</v>
      </c>
      <c r="D833" s="51">
        <v>2610</v>
      </c>
      <c r="E833" s="52" t="s">
        <v>221</v>
      </c>
      <c r="F833" s="52" t="s">
        <v>778</v>
      </c>
      <c r="G833" s="52" t="s">
        <v>7571</v>
      </c>
      <c r="H833" s="52" t="s">
        <v>8079</v>
      </c>
      <c r="I833" s="52" t="s">
        <v>14713</v>
      </c>
      <c r="J833" s="51">
        <v>139063</v>
      </c>
      <c r="K833" s="51">
        <v>10421</v>
      </c>
      <c r="L833" s="52" t="s">
        <v>3082</v>
      </c>
      <c r="M833" s="51">
        <v>970723</v>
      </c>
      <c r="N833" s="51">
        <v>0</v>
      </c>
      <c r="O833" s="52" t="s">
        <v>15238</v>
      </c>
    </row>
    <row r="834" spans="1:15" ht="14.4" x14ac:dyDescent="0.25">
      <c r="A834" s="51">
        <v>10413</v>
      </c>
      <c r="B834" s="52" t="s">
        <v>2360</v>
      </c>
      <c r="C834" s="52" t="s">
        <v>3080</v>
      </c>
      <c r="D834" s="51">
        <v>2610</v>
      </c>
      <c r="E834" s="52" t="s">
        <v>221</v>
      </c>
      <c r="F834" s="52" t="s">
        <v>3081</v>
      </c>
      <c r="G834" s="52" t="s">
        <v>7571</v>
      </c>
      <c r="H834" s="52" t="s">
        <v>9474</v>
      </c>
      <c r="I834" s="52" t="s">
        <v>14713</v>
      </c>
      <c r="J834" s="51">
        <v>139063</v>
      </c>
      <c r="K834" s="51">
        <v>10421</v>
      </c>
      <c r="L834" s="52" t="s">
        <v>3082</v>
      </c>
      <c r="M834" s="51">
        <v>970723</v>
      </c>
      <c r="N834" s="51">
        <v>0</v>
      </c>
      <c r="O834" s="52" t="s">
        <v>15239</v>
      </c>
    </row>
    <row r="835" spans="1:15" ht="14.4" x14ac:dyDescent="0.25">
      <c r="A835" s="51">
        <v>10421</v>
      </c>
      <c r="B835" s="52" t="s">
        <v>3082</v>
      </c>
      <c r="C835" s="52" t="s">
        <v>3083</v>
      </c>
      <c r="D835" s="51">
        <v>2610</v>
      </c>
      <c r="E835" s="52" t="s">
        <v>221</v>
      </c>
      <c r="F835" s="52" t="s">
        <v>778</v>
      </c>
      <c r="G835" s="52" t="s">
        <v>7571</v>
      </c>
      <c r="H835" s="52" t="s">
        <v>9475</v>
      </c>
      <c r="I835" s="52" t="s">
        <v>14713</v>
      </c>
      <c r="J835" s="51">
        <v>139063</v>
      </c>
      <c r="K835" s="51">
        <v>10421</v>
      </c>
      <c r="L835" s="52" t="s">
        <v>3082</v>
      </c>
      <c r="M835" s="51">
        <v>970723</v>
      </c>
      <c r="N835" s="51">
        <v>0</v>
      </c>
      <c r="O835" s="52" t="s">
        <v>15240</v>
      </c>
    </row>
    <row r="836" spans="1:15" ht="14.4" x14ac:dyDescent="0.25">
      <c r="A836" s="51">
        <v>10439</v>
      </c>
      <c r="B836" s="52" t="s">
        <v>608</v>
      </c>
      <c r="C836" s="52" t="s">
        <v>3084</v>
      </c>
      <c r="D836" s="51">
        <v>2610</v>
      </c>
      <c r="E836" s="52" t="s">
        <v>221</v>
      </c>
      <c r="F836" s="52" t="s">
        <v>19</v>
      </c>
      <c r="G836" s="52" t="s">
        <v>7571</v>
      </c>
      <c r="H836" s="52" t="s">
        <v>7855</v>
      </c>
      <c r="I836" s="52" t="s">
        <v>14713</v>
      </c>
      <c r="J836" s="51">
        <v>122994</v>
      </c>
      <c r="K836" s="51">
        <v>10439</v>
      </c>
      <c r="L836" s="52" t="s">
        <v>608</v>
      </c>
      <c r="M836" s="51">
        <v>974981</v>
      </c>
      <c r="N836" s="51">
        <v>0</v>
      </c>
      <c r="O836" s="52" t="s">
        <v>15241</v>
      </c>
    </row>
    <row r="837" spans="1:15" ht="14.4" x14ac:dyDescent="0.25">
      <c r="A837" s="51">
        <v>10447</v>
      </c>
      <c r="B837" s="52" t="s">
        <v>3085</v>
      </c>
      <c r="C837" s="52" t="s">
        <v>3086</v>
      </c>
      <c r="D837" s="51">
        <v>2610</v>
      </c>
      <c r="E837" s="52" t="s">
        <v>221</v>
      </c>
      <c r="F837" s="52" t="s">
        <v>3087</v>
      </c>
      <c r="G837" s="52" t="s">
        <v>7571</v>
      </c>
      <c r="H837" s="52" t="s">
        <v>9476</v>
      </c>
      <c r="I837" s="52" t="s">
        <v>14713</v>
      </c>
      <c r="J837" s="51">
        <v>122994</v>
      </c>
      <c r="K837" s="51">
        <v>10439</v>
      </c>
      <c r="L837" s="52" t="s">
        <v>608</v>
      </c>
      <c r="M837" s="51">
        <v>974998</v>
      </c>
      <c r="N837" s="51">
        <v>0</v>
      </c>
      <c r="O837" s="52" t="s">
        <v>15242</v>
      </c>
    </row>
    <row r="838" spans="1:15" ht="14.4" x14ac:dyDescent="0.25">
      <c r="A838" s="51">
        <v>10454</v>
      </c>
      <c r="B838" s="52" t="s">
        <v>3088</v>
      </c>
      <c r="C838" s="52" t="s">
        <v>3089</v>
      </c>
      <c r="D838" s="51">
        <v>2620</v>
      </c>
      <c r="E838" s="52" t="s">
        <v>3090</v>
      </c>
      <c r="F838" s="52" t="s">
        <v>3091</v>
      </c>
      <c r="G838" s="52" t="s">
        <v>7571</v>
      </c>
      <c r="H838" s="52" t="s">
        <v>9477</v>
      </c>
      <c r="I838" s="52" t="s">
        <v>14713</v>
      </c>
      <c r="J838" s="51">
        <v>138826</v>
      </c>
      <c r="K838" s="51">
        <v>9928</v>
      </c>
      <c r="L838" s="52" t="s">
        <v>67</v>
      </c>
      <c r="M838" s="51">
        <v>103192</v>
      </c>
      <c r="N838" s="51">
        <v>0</v>
      </c>
      <c r="O838" s="52" t="s">
        <v>15243</v>
      </c>
    </row>
    <row r="839" spans="1:15" ht="14.4" x14ac:dyDescent="0.25">
      <c r="A839" s="51">
        <v>10462</v>
      </c>
      <c r="B839" s="52" t="s">
        <v>2000</v>
      </c>
      <c r="C839" s="52" t="s">
        <v>3092</v>
      </c>
      <c r="D839" s="51">
        <v>2620</v>
      </c>
      <c r="E839" s="52" t="s">
        <v>3090</v>
      </c>
      <c r="F839" s="52" t="s">
        <v>3093</v>
      </c>
      <c r="G839" s="52" t="s">
        <v>7571</v>
      </c>
      <c r="H839" s="52" t="s">
        <v>9478</v>
      </c>
      <c r="I839" s="52" t="s">
        <v>14715</v>
      </c>
      <c r="J839" s="51">
        <v>123001</v>
      </c>
      <c r="K839" s="51">
        <v>112474</v>
      </c>
      <c r="L839" s="52" t="s">
        <v>776</v>
      </c>
      <c r="M839" s="51">
        <v>961037</v>
      </c>
      <c r="N839" s="51">
        <v>0</v>
      </c>
      <c r="O839" s="52" t="s">
        <v>15244</v>
      </c>
    </row>
    <row r="840" spans="1:15" ht="14.4" x14ac:dyDescent="0.25">
      <c r="A840" s="51">
        <v>10471</v>
      </c>
      <c r="B840" s="52" t="s">
        <v>3094</v>
      </c>
      <c r="C840" s="52" t="s">
        <v>3095</v>
      </c>
      <c r="D840" s="51">
        <v>2620</v>
      </c>
      <c r="E840" s="52" t="s">
        <v>3090</v>
      </c>
      <c r="F840" s="52" t="s">
        <v>3096</v>
      </c>
      <c r="G840" s="52" t="s">
        <v>7571</v>
      </c>
      <c r="H840" s="52" t="s">
        <v>9479</v>
      </c>
      <c r="I840" s="52" t="s">
        <v>14715</v>
      </c>
      <c r="J840" s="51">
        <v>123001</v>
      </c>
      <c r="K840" s="51">
        <v>112474</v>
      </c>
      <c r="L840" s="52" t="s">
        <v>776</v>
      </c>
      <c r="M840" s="51">
        <v>961037</v>
      </c>
      <c r="N840" s="51">
        <v>0</v>
      </c>
      <c r="O840" s="52" t="s">
        <v>15245</v>
      </c>
    </row>
    <row r="841" spans="1:15" ht="14.4" x14ac:dyDescent="0.25">
      <c r="A841" s="51">
        <v>10488</v>
      </c>
      <c r="B841" s="52" t="s">
        <v>1909</v>
      </c>
      <c r="C841" s="52" t="s">
        <v>3097</v>
      </c>
      <c r="D841" s="51">
        <v>2627</v>
      </c>
      <c r="E841" s="52" t="s">
        <v>3098</v>
      </c>
      <c r="F841" s="52" t="s">
        <v>3099</v>
      </c>
      <c r="G841" s="52" t="s">
        <v>7571</v>
      </c>
      <c r="H841" s="52" t="s">
        <v>9480</v>
      </c>
      <c r="I841" s="52" t="s">
        <v>14713</v>
      </c>
      <c r="J841" s="51">
        <v>138826</v>
      </c>
      <c r="K841" s="51">
        <v>9928</v>
      </c>
      <c r="L841" s="52" t="s">
        <v>67</v>
      </c>
      <c r="M841" s="51">
        <v>103192</v>
      </c>
      <c r="N841" s="51">
        <v>0</v>
      </c>
      <c r="O841" s="52" t="s">
        <v>15246</v>
      </c>
    </row>
    <row r="842" spans="1:15" ht="14.4" x14ac:dyDescent="0.25">
      <c r="A842" s="51">
        <v>10496</v>
      </c>
      <c r="B842" s="52" t="s">
        <v>3100</v>
      </c>
      <c r="C842" s="52" t="s">
        <v>3101</v>
      </c>
      <c r="D842" s="51">
        <v>2627</v>
      </c>
      <c r="E842" s="52" t="s">
        <v>3098</v>
      </c>
      <c r="F842" s="52" t="s">
        <v>3102</v>
      </c>
      <c r="G842" s="52" t="s">
        <v>7571</v>
      </c>
      <c r="H842" s="52" t="s">
        <v>9481</v>
      </c>
      <c r="I842" s="52" t="s">
        <v>14715</v>
      </c>
      <c r="J842" s="51">
        <v>123001</v>
      </c>
      <c r="K842" s="51">
        <v>112474</v>
      </c>
      <c r="L842" s="52" t="s">
        <v>776</v>
      </c>
      <c r="M842" s="51">
        <v>961045</v>
      </c>
      <c r="N842" s="51">
        <v>0</v>
      </c>
      <c r="O842" s="52" t="s">
        <v>15247</v>
      </c>
    </row>
    <row r="843" spans="1:15" ht="14.4" x14ac:dyDescent="0.25">
      <c r="A843" s="51">
        <v>10504</v>
      </c>
      <c r="B843" s="52" t="s">
        <v>22083</v>
      </c>
      <c r="C843" s="52" t="s">
        <v>3103</v>
      </c>
      <c r="D843" s="51">
        <v>9150</v>
      </c>
      <c r="E843" s="52" t="s">
        <v>1120</v>
      </c>
      <c r="F843" s="52" t="s">
        <v>3104</v>
      </c>
      <c r="G843" s="52" t="s">
        <v>7571</v>
      </c>
      <c r="H843" s="52" t="s">
        <v>15248</v>
      </c>
      <c r="I843" s="52" t="s">
        <v>14713</v>
      </c>
      <c r="J843" s="51">
        <v>121665</v>
      </c>
      <c r="K843" s="51">
        <v>11387</v>
      </c>
      <c r="L843" s="52" t="s">
        <v>67</v>
      </c>
      <c r="M843" s="51">
        <v>963991</v>
      </c>
      <c r="N843" s="51">
        <v>0</v>
      </c>
      <c r="O843" s="52" t="s">
        <v>15249</v>
      </c>
    </row>
    <row r="844" spans="1:15" ht="14.4" x14ac:dyDescent="0.25">
      <c r="A844" s="51">
        <v>10538</v>
      </c>
      <c r="B844" s="52" t="s">
        <v>101</v>
      </c>
      <c r="C844" s="52" t="s">
        <v>3105</v>
      </c>
      <c r="D844" s="51">
        <v>2630</v>
      </c>
      <c r="E844" s="52" t="s">
        <v>20</v>
      </c>
      <c r="F844" s="52" t="s">
        <v>3106</v>
      </c>
      <c r="G844" s="52" t="s">
        <v>7571</v>
      </c>
      <c r="H844" s="52" t="s">
        <v>9482</v>
      </c>
      <c r="I844" s="52" t="s">
        <v>14713</v>
      </c>
      <c r="J844" s="51">
        <v>139063</v>
      </c>
      <c r="K844" s="51">
        <v>10421</v>
      </c>
      <c r="L844" s="52" t="s">
        <v>3082</v>
      </c>
      <c r="M844" s="51">
        <v>970723</v>
      </c>
      <c r="N844" s="51">
        <v>0</v>
      </c>
      <c r="O844" s="52" t="s">
        <v>15250</v>
      </c>
    </row>
    <row r="845" spans="1:15" ht="14.4" x14ac:dyDescent="0.25">
      <c r="A845" s="51">
        <v>10546</v>
      </c>
      <c r="B845" s="52" t="s">
        <v>2714</v>
      </c>
      <c r="C845" s="52" t="s">
        <v>3107</v>
      </c>
      <c r="D845" s="51">
        <v>2840</v>
      </c>
      <c r="E845" s="52" t="s">
        <v>136</v>
      </c>
      <c r="F845" s="52" t="s">
        <v>390</v>
      </c>
      <c r="G845" s="52" t="s">
        <v>7571</v>
      </c>
      <c r="H845" s="52" t="s">
        <v>9483</v>
      </c>
      <c r="I845" s="52" t="s">
        <v>14713</v>
      </c>
      <c r="J845" s="51">
        <v>138826</v>
      </c>
      <c r="K845" s="51">
        <v>9928</v>
      </c>
      <c r="L845" s="52" t="s">
        <v>67</v>
      </c>
      <c r="M845" s="51">
        <v>103192</v>
      </c>
      <c r="N845" s="51">
        <v>0</v>
      </c>
      <c r="O845" s="52" t="s">
        <v>15251</v>
      </c>
    </row>
    <row r="846" spans="1:15" ht="14.4" x14ac:dyDescent="0.25">
      <c r="A846" s="51">
        <v>10553</v>
      </c>
      <c r="B846" s="52" t="s">
        <v>2853</v>
      </c>
      <c r="C846" s="52" t="s">
        <v>3108</v>
      </c>
      <c r="D846" s="51">
        <v>2840</v>
      </c>
      <c r="E846" s="52" t="s">
        <v>136</v>
      </c>
      <c r="F846" s="52" t="s">
        <v>137</v>
      </c>
      <c r="G846" s="52" t="s">
        <v>7571</v>
      </c>
      <c r="H846" s="52" t="s">
        <v>22084</v>
      </c>
      <c r="I846" s="52" t="s">
        <v>14713</v>
      </c>
      <c r="J846" s="51">
        <v>119255</v>
      </c>
      <c r="K846" s="51">
        <v>46052</v>
      </c>
      <c r="L846" s="52" t="s">
        <v>67</v>
      </c>
      <c r="M846" s="51">
        <v>104661</v>
      </c>
      <c r="N846" s="51">
        <v>0</v>
      </c>
      <c r="O846" s="52" t="s">
        <v>15252</v>
      </c>
    </row>
    <row r="847" spans="1:15" ht="14.4" x14ac:dyDescent="0.25">
      <c r="A847" s="51">
        <v>10561</v>
      </c>
      <c r="B847" s="52" t="s">
        <v>3109</v>
      </c>
      <c r="C847" s="52" t="s">
        <v>3110</v>
      </c>
      <c r="D847" s="51">
        <v>2840</v>
      </c>
      <c r="E847" s="52" t="s">
        <v>136</v>
      </c>
      <c r="F847" s="52" t="s">
        <v>3111</v>
      </c>
      <c r="G847" s="52" t="s">
        <v>7571</v>
      </c>
      <c r="H847" s="52" t="s">
        <v>9484</v>
      </c>
      <c r="I847" s="52" t="s">
        <v>14715</v>
      </c>
      <c r="J847" s="51">
        <v>123001</v>
      </c>
      <c r="K847" s="51">
        <v>112474</v>
      </c>
      <c r="L847" s="52" t="s">
        <v>776</v>
      </c>
      <c r="M847" s="51">
        <v>960997</v>
      </c>
      <c r="N847" s="51">
        <v>0</v>
      </c>
      <c r="O847" s="52" t="s">
        <v>15253</v>
      </c>
    </row>
    <row r="848" spans="1:15" ht="14.4" x14ac:dyDescent="0.25">
      <c r="A848" s="51">
        <v>10579</v>
      </c>
      <c r="B848" s="52" t="s">
        <v>3112</v>
      </c>
      <c r="C848" s="52" t="s">
        <v>3113</v>
      </c>
      <c r="D848" s="51">
        <v>2845</v>
      </c>
      <c r="E848" s="52" t="s">
        <v>3114</v>
      </c>
      <c r="F848" s="52" t="s">
        <v>3115</v>
      </c>
      <c r="G848" s="52" t="s">
        <v>7571</v>
      </c>
      <c r="H848" s="52" t="s">
        <v>9485</v>
      </c>
      <c r="I848" s="52" t="s">
        <v>14372</v>
      </c>
      <c r="J848" s="51">
        <v>120485</v>
      </c>
      <c r="K848" s="51">
        <v>943</v>
      </c>
      <c r="L848" s="52" t="s">
        <v>683</v>
      </c>
      <c r="M848" s="51">
        <v>113852</v>
      </c>
      <c r="N848" s="51">
        <v>113852</v>
      </c>
      <c r="O848" s="52" t="s">
        <v>15254</v>
      </c>
    </row>
    <row r="849" spans="1:15" ht="14.4" x14ac:dyDescent="0.25">
      <c r="A849" s="51">
        <v>10587</v>
      </c>
      <c r="B849" s="52" t="s">
        <v>67</v>
      </c>
      <c r="C849" s="52" t="s">
        <v>3116</v>
      </c>
      <c r="D849" s="51">
        <v>2845</v>
      </c>
      <c r="E849" s="52" t="s">
        <v>3114</v>
      </c>
      <c r="F849" s="52" t="s">
        <v>3117</v>
      </c>
      <c r="G849" s="52" t="s">
        <v>7571</v>
      </c>
      <c r="H849" s="52" t="s">
        <v>9486</v>
      </c>
      <c r="I849" s="52" t="s">
        <v>14713</v>
      </c>
      <c r="J849" s="51">
        <v>138826</v>
      </c>
      <c r="K849" s="51">
        <v>9928</v>
      </c>
      <c r="L849" s="52" t="s">
        <v>67</v>
      </c>
      <c r="M849" s="51">
        <v>103192</v>
      </c>
      <c r="N849" s="51">
        <v>0</v>
      </c>
      <c r="O849" s="52" t="s">
        <v>15255</v>
      </c>
    </row>
    <row r="850" spans="1:15" ht="14.4" x14ac:dyDescent="0.25">
      <c r="A850" s="51">
        <v>10595</v>
      </c>
      <c r="B850" s="52" t="s">
        <v>636</v>
      </c>
      <c r="C850" s="52" t="s">
        <v>3118</v>
      </c>
      <c r="D850" s="51">
        <v>9140</v>
      </c>
      <c r="E850" s="52" t="s">
        <v>355</v>
      </c>
      <c r="F850" s="52" t="s">
        <v>356</v>
      </c>
      <c r="G850" s="52" t="s">
        <v>7571</v>
      </c>
      <c r="H850" s="52" t="s">
        <v>9487</v>
      </c>
      <c r="I850" s="52" t="s">
        <v>14713</v>
      </c>
      <c r="J850" s="51">
        <v>121228</v>
      </c>
      <c r="K850" s="51">
        <v>10595</v>
      </c>
      <c r="L850" s="52" t="s">
        <v>636</v>
      </c>
      <c r="M850" s="51">
        <v>963918</v>
      </c>
      <c r="N850" s="51">
        <v>0</v>
      </c>
      <c r="O850" s="52" t="s">
        <v>15256</v>
      </c>
    </row>
    <row r="851" spans="1:15" ht="14.4" x14ac:dyDescent="0.25">
      <c r="A851" s="51">
        <v>10603</v>
      </c>
      <c r="B851" s="52" t="s">
        <v>3119</v>
      </c>
      <c r="C851" s="52" t="s">
        <v>3120</v>
      </c>
      <c r="D851" s="51">
        <v>2850</v>
      </c>
      <c r="E851" s="52" t="s">
        <v>1127</v>
      </c>
      <c r="F851" s="52" t="s">
        <v>3121</v>
      </c>
      <c r="G851" s="52" t="s">
        <v>7571</v>
      </c>
      <c r="H851" s="52" t="s">
        <v>9488</v>
      </c>
      <c r="I851" s="52" t="s">
        <v>14713</v>
      </c>
      <c r="J851" s="51">
        <v>122994</v>
      </c>
      <c r="K851" s="51">
        <v>10439</v>
      </c>
      <c r="L851" s="52" t="s">
        <v>608</v>
      </c>
      <c r="M851" s="51">
        <v>111096</v>
      </c>
      <c r="N851" s="51">
        <v>0</v>
      </c>
      <c r="O851" s="52" t="s">
        <v>15257</v>
      </c>
    </row>
    <row r="852" spans="1:15" ht="14.4" x14ac:dyDescent="0.25">
      <c r="A852" s="51">
        <v>10611</v>
      </c>
      <c r="B852" s="52" t="s">
        <v>3122</v>
      </c>
      <c r="C852" s="52" t="s">
        <v>3123</v>
      </c>
      <c r="D852" s="51">
        <v>2850</v>
      </c>
      <c r="E852" s="52" t="s">
        <v>1127</v>
      </c>
      <c r="F852" s="52" t="s">
        <v>3124</v>
      </c>
      <c r="G852" s="52" t="s">
        <v>7571</v>
      </c>
      <c r="H852" s="52" t="s">
        <v>9489</v>
      </c>
      <c r="I852" s="52" t="s">
        <v>14713</v>
      </c>
      <c r="J852" s="51">
        <v>122994</v>
      </c>
      <c r="K852" s="51">
        <v>10439</v>
      </c>
      <c r="L852" s="52" t="s">
        <v>608</v>
      </c>
      <c r="M852" s="51">
        <v>111096</v>
      </c>
      <c r="N852" s="51">
        <v>0</v>
      </c>
      <c r="O852" s="52" t="s">
        <v>15258</v>
      </c>
    </row>
    <row r="853" spans="1:15" ht="14.4" x14ac:dyDescent="0.25">
      <c r="A853" s="51">
        <v>10629</v>
      </c>
      <c r="B853" s="52" t="s">
        <v>3125</v>
      </c>
      <c r="C853" s="52" t="s">
        <v>3126</v>
      </c>
      <c r="D853" s="51">
        <v>2870</v>
      </c>
      <c r="E853" s="52" t="s">
        <v>2028</v>
      </c>
      <c r="F853" s="52" t="s">
        <v>3127</v>
      </c>
      <c r="G853" s="52" t="s">
        <v>7571</v>
      </c>
      <c r="H853" s="52" t="s">
        <v>9490</v>
      </c>
      <c r="I853" s="52" t="s">
        <v>14713</v>
      </c>
      <c r="J853" s="51">
        <v>119545</v>
      </c>
      <c r="K853" s="51">
        <v>10637</v>
      </c>
      <c r="L853" s="52" t="s">
        <v>15259</v>
      </c>
      <c r="M853" s="51">
        <v>963835</v>
      </c>
      <c r="N853" s="51">
        <v>0</v>
      </c>
      <c r="O853" s="52" t="s">
        <v>15260</v>
      </c>
    </row>
    <row r="854" spans="1:15" ht="14.4" x14ac:dyDescent="0.25">
      <c r="A854" s="51">
        <v>10637</v>
      </c>
      <c r="B854" s="52" t="s">
        <v>15259</v>
      </c>
      <c r="C854" s="52" t="s">
        <v>2715</v>
      </c>
      <c r="D854" s="51">
        <v>2870</v>
      </c>
      <c r="E854" s="52" t="s">
        <v>2028</v>
      </c>
      <c r="F854" s="52" t="s">
        <v>3128</v>
      </c>
      <c r="G854" s="52" t="s">
        <v>7571</v>
      </c>
      <c r="H854" s="52" t="s">
        <v>9491</v>
      </c>
      <c r="I854" s="52" t="s">
        <v>14713</v>
      </c>
      <c r="J854" s="51">
        <v>119545</v>
      </c>
      <c r="K854" s="51">
        <v>10637</v>
      </c>
      <c r="L854" s="52" t="s">
        <v>15259</v>
      </c>
      <c r="M854" s="51">
        <v>963835</v>
      </c>
      <c r="N854" s="51">
        <v>0</v>
      </c>
      <c r="O854" s="52" t="s">
        <v>15261</v>
      </c>
    </row>
    <row r="855" spans="1:15" ht="14.4" x14ac:dyDescent="0.25">
      <c r="A855" s="51">
        <v>10645</v>
      </c>
      <c r="B855" s="52" t="s">
        <v>6630</v>
      </c>
      <c r="C855" s="52" t="s">
        <v>3129</v>
      </c>
      <c r="D855" s="51">
        <v>2870</v>
      </c>
      <c r="E855" s="52" t="s">
        <v>3130</v>
      </c>
      <c r="F855" s="52" t="s">
        <v>3131</v>
      </c>
      <c r="G855" s="52" t="s">
        <v>7571</v>
      </c>
      <c r="H855" s="52" t="s">
        <v>9492</v>
      </c>
      <c r="I855" s="52" t="s">
        <v>14713</v>
      </c>
      <c r="J855" s="51">
        <v>119545</v>
      </c>
      <c r="K855" s="51">
        <v>10637</v>
      </c>
      <c r="L855" s="52" t="s">
        <v>15259</v>
      </c>
      <c r="M855" s="51">
        <v>963835</v>
      </c>
      <c r="N855" s="51">
        <v>0</v>
      </c>
      <c r="O855" s="52" t="s">
        <v>15262</v>
      </c>
    </row>
    <row r="856" spans="1:15" ht="14.4" x14ac:dyDescent="0.25">
      <c r="A856" s="51">
        <v>10661</v>
      </c>
      <c r="B856" s="52" t="s">
        <v>755</v>
      </c>
      <c r="C856" s="52" t="s">
        <v>3132</v>
      </c>
      <c r="D856" s="51">
        <v>2830</v>
      </c>
      <c r="E856" s="52" t="s">
        <v>3133</v>
      </c>
      <c r="F856" s="52" t="s">
        <v>3134</v>
      </c>
      <c r="G856" s="52" t="s">
        <v>7571</v>
      </c>
      <c r="H856" s="52" t="s">
        <v>9493</v>
      </c>
      <c r="I856" s="52" t="s">
        <v>14713</v>
      </c>
      <c r="J856" s="51">
        <v>119933</v>
      </c>
      <c r="K856" s="51">
        <v>11569</v>
      </c>
      <c r="L856" s="52" t="s">
        <v>650</v>
      </c>
      <c r="M856" s="51">
        <v>123539</v>
      </c>
      <c r="N856" s="51">
        <v>0</v>
      </c>
      <c r="O856" s="52" t="s">
        <v>15263</v>
      </c>
    </row>
    <row r="857" spans="1:15" ht="14.4" x14ac:dyDescent="0.25">
      <c r="A857" s="51">
        <v>10686</v>
      </c>
      <c r="B857" s="52" t="s">
        <v>3135</v>
      </c>
      <c r="C857" s="52" t="s">
        <v>3136</v>
      </c>
      <c r="D857" s="51">
        <v>2830</v>
      </c>
      <c r="E857" s="52" t="s">
        <v>3133</v>
      </c>
      <c r="F857" s="52" t="s">
        <v>3137</v>
      </c>
      <c r="G857" s="52" t="s">
        <v>7571</v>
      </c>
      <c r="H857" s="52" t="s">
        <v>9494</v>
      </c>
      <c r="I857" s="52" t="s">
        <v>14372</v>
      </c>
      <c r="J857" s="51">
        <v>120485</v>
      </c>
      <c r="K857" s="51">
        <v>943</v>
      </c>
      <c r="L857" s="52" t="s">
        <v>683</v>
      </c>
      <c r="M857" s="51">
        <v>113852</v>
      </c>
      <c r="N857" s="51">
        <v>113852</v>
      </c>
      <c r="O857" s="52" t="s">
        <v>15264</v>
      </c>
    </row>
    <row r="858" spans="1:15" ht="14.4" x14ac:dyDescent="0.25">
      <c r="A858" s="51">
        <v>10702</v>
      </c>
      <c r="B858" s="52" t="s">
        <v>3138</v>
      </c>
      <c r="C858" s="52" t="s">
        <v>3139</v>
      </c>
      <c r="D858" s="51">
        <v>2830</v>
      </c>
      <c r="E858" s="52" t="s">
        <v>3133</v>
      </c>
      <c r="F858" s="52" t="s">
        <v>3140</v>
      </c>
      <c r="G858" s="52" t="s">
        <v>7571</v>
      </c>
      <c r="H858" s="52" t="s">
        <v>9495</v>
      </c>
      <c r="I858" s="52" t="s">
        <v>14372</v>
      </c>
      <c r="J858" s="51">
        <v>120485</v>
      </c>
      <c r="K858" s="51">
        <v>943</v>
      </c>
      <c r="L858" s="52" t="s">
        <v>683</v>
      </c>
      <c r="M858" s="51">
        <v>113852</v>
      </c>
      <c r="N858" s="51">
        <v>113852</v>
      </c>
      <c r="O858" s="52" t="s">
        <v>15265</v>
      </c>
    </row>
    <row r="859" spans="1:15" ht="14.4" x14ac:dyDescent="0.25">
      <c r="A859" s="51">
        <v>10711</v>
      </c>
      <c r="B859" s="52" t="s">
        <v>3141</v>
      </c>
      <c r="C859" s="52" t="s">
        <v>3142</v>
      </c>
      <c r="D859" s="51">
        <v>2830</v>
      </c>
      <c r="E859" s="52" t="s">
        <v>3133</v>
      </c>
      <c r="F859" s="52" t="s">
        <v>3143</v>
      </c>
      <c r="G859" s="52" t="s">
        <v>7571</v>
      </c>
      <c r="H859" s="52" t="s">
        <v>9496</v>
      </c>
      <c r="I859" s="52" t="s">
        <v>14372</v>
      </c>
      <c r="J859" s="51">
        <v>120485</v>
      </c>
      <c r="K859" s="51">
        <v>943</v>
      </c>
      <c r="L859" s="52" t="s">
        <v>683</v>
      </c>
      <c r="M859" s="51">
        <v>113852</v>
      </c>
      <c r="N859" s="51">
        <v>113852</v>
      </c>
      <c r="O859" s="52" t="s">
        <v>15266</v>
      </c>
    </row>
    <row r="860" spans="1:15" ht="14.4" x14ac:dyDescent="0.25">
      <c r="A860" s="51">
        <v>10736</v>
      </c>
      <c r="B860" s="52" t="s">
        <v>67</v>
      </c>
      <c r="C860" s="52" t="s">
        <v>3144</v>
      </c>
      <c r="D860" s="51">
        <v>2830</v>
      </c>
      <c r="E860" s="52" t="s">
        <v>188</v>
      </c>
      <c r="F860" s="52" t="s">
        <v>189</v>
      </c>
      <c r="G860" s="52" t="s">
        <v>7571</v>
      </c>
      <c r="H860" s="52" t="s">
        <v>8418</v>
      </c>
      <c r="I860" s="52" t="s">
        <v>14713</v>
      </c>
      <c r="J860" s="51">
        <v>119248</v>
      </c>
      <c r="K860" s="51">
        <v>10736</v>
      </c>
      <c r="L860" s="52" t="s">
        <v>67</v>
      </c>
      <c r="M860" s="51">
        <v>117945</v>
      </c>
      <c r="N860" s="51">
        <v>0</v>
      </c>
      <c r="O860" s="52" t="s">
        <v>15267</v>
      </c>
    </row>
    <row r="861" spans="1:15" ht="14.4" x14ac:dyDescent="0.25">
      <c r="A861" s="51">
        <v>10744</v>
      </c>
      <c r="B861" s="52" t="s">
        <v>67</v>
      </c>
      <c r="C861" s="52" t="s">
        <v>3145</v>
      </c>
      <c r="D861" s="51">
        <v>2830</v>
      </c>
      <c r="E861" s="52" t="s">
        <v>3146</v>
      </c>
      <c r="F861" s="52" t="s">
        <v>3147</v>
      </c>
      <c r="G861" s="52" t="s">
        <v>7571</v>
      </c>
      <c r="H861" s="52" t="s">
        <v>9497</v>
      </c>
      <c r="I861" s="52" t="s">
        <v>14713</v>
      </c>
      <c r="J861" s="51">
        <v>119248</v>
      </c>
      <c r="K861" s="51">
        <v>10736</v>
      </c>
      <c r="L861" s="52" t="s">
        <v>67</v>
      </c>
      <c r="M861" s="51">
        <v>117945</v>
      </c>
      <c r="N861" s="51">
        <v>0</v>
      </c>
      <c r="O861" s="52" t="s">
        <v>15268</v>
      </c>
    </row>
    <row r="862" spans="1:15" ht="14.4" x14ac:dyDescent="0.25">
      <c r="A862" s="51">
        <v>10751</v>
      </c>
      <c r="B862" s="52" t="s">
        <v>3148</v>
      </c>
      <c r="C862" s="52" t="s">
        <v>3149</v>
      </c>
      <c r="D862" s="51">
        <v>2830</v>
      </c>
      <c r="E862" s="52" t="s">
        <v>3133</v>
      </c>
      <c r="F862" s="52" t="s">
        <v>3150</v>
      </c>
      <c r="G862" s="52" t="s">
        <v>7571</v>
      </c>
      <c r="H862" s="52" t="s">
        <v>9498</v>
      </c>
      <c r="I862" s="52" t="s">
        <v>14372</v>
      </c>
      <c r="J862" s="51">
        <v>120485</v>
      </c>
      <c r="K862" s="51">
        <v>943</v>
      </c>
      <c r="L862" s="52" t="s">
        <v>683</v>
      </c>
      <c r="M862" s="51">
        <v>113852</v>
      </c>
      <c r="N862" s="51">
        <v>113852</v>
      </c>
      <c r="O862" s="52" t="s">
        <v>15269</v>
      </c>
    </row>
    <row r="863" spans="1:15" ht="14.4" x14ac:dyDescent="0.25">
      <c r="A863" s="51">
        <v>10769</v>
      </c>
      <c r="B863" s="52" t="s">
        <v>3151</v>
      </c>
      <c r="C863" s="52" t="s">
        <v>3152</v>
      </c>
      <c r="D863" s="51">
        <v>2870</v>
      </c>
      <c r="E863" s="52" t="s">
        <v>831</v>
      </c>
      <c r="F863" s="52" t="s">
        <v>3153</v>
      </c>
      <c r="G863" s="52" t="s">
        <v>7571</v>
      </c>
      <c r="H863" s="52" t="s">
        <v>9499</v>
      </c>
      <c r="I863" s="52" t="s">
        <v>14713</v>
      </c>
      <c r="J863" s="51">
        <v>119545</v>
      </c>
      <c r="K863" s="51">
        <v>10637</v>
      </c>
      <c r="L863" s="52" t="s">
        <v>15259</v>
      </c>
      <c r="M863" s="51">
        <v>963835</v>
      </c>
      <c r="N863" s="51">
        <v>0</v>
      </c>
      <c r="O863" s="52" t="s">
        <v>15270</v>
      </c>
    </row>
    <row r="864" spans="1:15" ht="14.4" x14ac:dyDescent="0.25">
      <c r="A864" s="51">
        <v>10793</v>
      </c>
      <c r="B864" s="52" t="s">
        <v>101</v>
      </c>
      <c r="C864" s="52" t="s">
        <v>3154</v>
      </c>
      <c r="D864" s="51">
        <v>2870</v>
      </c>
      <c r="E864" s="52" t="s">
        <v>831</v>
      </c>
      <c r="F864" s="52" t="s">
        <v>3155</v>
      </c>
      <c r="G864" s="52" t="s">
        <v>7571</v>
      </c>
      <c r="H864" s="52" t="s">
        <v>9500</v>
      </c>
      <c r="I864" s="52" t="s">
        <v>14713</v>
      </c>
      <c r="J864" s="51">
        <v>119545</v>
      </c>
      <c r="K864" s="51">
        <v>10637</v>
      </c>
      <c r="L864" s="52" t="s">
        <v>15259</v>
      </c>
      <c r="M864" s="51">
        <v>963835</v>
      </c>
      <c r="N864" s="51">
        <v>0</v>
      </c>
      <c r="O864" s="52" t="s">
        <v>15271</v>
      </c>
    </row>
    <row r="865" spans="1:15" ht="14.4" x14ac:dyDescent="0.25">
      <c r="A865" s="51">
        <v>10801</v>
      </c>
      <c r="B865" s="52" t="s">
        <v>3156</v>
      </c>
      <c r="C865" s="52" t="s">
        <v>3157</v>
      </c>
      <c r="D865" s="51">
        <v>2880</v>
      </c>
      <c r="E865" s="52" t="s">
        <v>238</v>
      </c>
      <c r="F865" s="52" t="s">
        <v>3158</v>
      </c>
      <c r="G865" s="52" t="s">
        <v>7571</v>
      </c>
      <c r="H865" s="52" t="s">
        <v>9501</v>
      </c>
      <c r="I865" s="52" t="s">
        <v>14713</v>
      </c>
      <c r="J865" s="51">
        <v>120113</v>
      </c>
      <c r="K865" s="51">
        <v>10876</v>
      </c>
      <c r="L865" s="52" t="s">
        <v>3175</v>
      </c>
      <c r="M865" s="51">
        <v>963876</v>
      </c>
      <c r="N865" s="51">
        <v>0</v>
      </c>
      <c r="O865" s="52" t="s">
        <v>15272</v>
      </c>
    </row>
    <row r="866" spans="1:15" ht="14.4" x14ac:dyDescent="0.25">
      <c r="A866" s="51">
        <v>10819</v>
      </c>
      <c r="B866" s="52" t="s">
        <v>3159</v>
      </c>
      <c r="C866" s="52" t="s">
        <v>3160</v>
      </c>
      <c r="D866" s="51">
        <v>2870</v>
      </c>
      <c r="E866" s="52" t="s">
        <v>3161</v>
      </c>
      <c r="F866" s="52" t="s">
        <v>3162</v>
      </c>
      <c r="G866" s="52" t="s">
        <v>7571</v>
      </c>
      <c r="H866" s="52" t="s">
        <v>9502</v>
      </c>
      <c r="I866" s="52" t="s">
        <v>14713</v>
      </c>
      <c r="J866" s="51">
        <v>119545</v>
      </c>
      <c r="K866" s="51">
        <v>10637</v>
      </c>
      <c r="L866" s="52" t="s">
        <v>15259</v>
      </c>
      <c r="M866" s="51">
        <v>963835</v>
      </c>
      <c r="N866" s="51">
        <v>0</v>
      </c>
      <c r="O866" s="52" t="s">
        <v>15273</v>
      </c>
    </row>
    <row r="867" spans="1:15" ht="14.4" x14ac:dyDescent="0.25">
      <c r="A867" s="51">
        <v>10827</v>
      </c>
      <c r="B867" s="52" t="s">
        <v>22085</v>
      </c>
      <c r="C867" s="52" t="s">
        <v>3163</v>
      </c>
      <c r="D867" s="51">
        <v>2890</v>
      </c>
      <c r="E867" s="52" t="s">
        <v>3164</v>
      </c>
      <c r="F867" s="52" t="s">
        <v>3165</v>
      </c>
      <c r="G867" s="52" t="s">
        <v>7571</v>
      </c>
      <c r="H867" s="52" t="s">
        <v>9503</v>
      </c>
      <c r="I867" s="52" t="s">
        <v>14713</v>
      </c>
      <c r="J867" s="51">
        <v>119545</v>
      </c>
      <c r="K867" s="51">
        <v>10637</v>
      </c>
      <c r="L867" s="52" t="s">
        <v>15259</v>
      </c>
      <c r="M867" s="51">
        <v>963835</v>
      </c>
      <c r="N867" s="51">
        <v>0</v>
      </c>
      <c r="O867" s="52" t="s">
        <v>15274</v>
      </c>
    </row>
    <row r="868" spans="1:15" ht="14.4" x14ac:dyDescent="0.25">
      <c r="A868" s="51">
        <v>10835</v>
      </c>
      <c r="B868" s="52" t="s">
        <v>4187</v>
      </c>
      <c r="C868" s="52" t="s">
        <v>3166</v>
      </c>
      <c r="D868" s="51">
        <v>2890</v>
      </c>
      <c r="E868" s="52" t="s">
        <v>3167</v>
      </c>
      <c r="F868" s="52" t="s">
        <v>3168</v>
      </c>
      <c r="G868" s="52" t="s">
        <v>7571</v>
      </c>
      <c r="H868" s="52" t="s">
        <v>9504</v>
      </c>
      <c r="I868" s="52" t="s">
        <v>14713</v>
      </c>
      <c r="J868" s="51">
        <v>119545</v>
      </c>
      <c r="K868" s="51">
        <v>10637</v>
      </c>
      <c r="L868" s="52" t="s">
        <v>15259</v>
      </c>
      <c r="M868" s="51">
        <v>963835</v>
      </c>
      <c r="N868" s="51">
        <v>0</v>
      </c>
      <c r="O868" s="52" t="s">
        <v>15275</v>
      </c>
    </row>
    <row r="869" spans="1:15" ht="14.4" x14ac:dyDescent="0.25">
      <c r="A869" s="51">
        <v>10851</v>
      </c>
      <c r="B869" s="52" t="s">
        <v>3169</v>
      </c>
      <c r="C869" s="52" t="s">
        <v>3170</v>
      </c>
      <c r="D869" s="51">
        <v>2880</v>
      </c>
      <c r="E869" s="52" t="s">
        <v>238</v>
      </c>
      <c r="F869" s="52" t="s">
        <v>3171</v>
      </c>
      <c r="G869" s="52" t="s">
        <v>7571</v>
      </c>
      <c r="H869" s="52" t="s">
        <v>9505</v>
      </c>
      <c r="I869" s="52" t="s">
        <v>14713</v>
      </c>
      <c r="J869" s="51">
        <v>120113</v>
      </c>
      <c r="K869" s="51">
        <v>10876</v>
      </c>
      <c r="L869" s="52" t="s">
        <v>3175</v>
      </c>
      <c r="M869" s="51">
        <v>963876</v>
      </c>
      <c r="N869" s="51">
        <v>0</v>
      </c>
      <c r="O869" s="52" t="s">
        <v>15276</v>
      </c>
    </row>
    <row r="870" spans="1:15" ht="14.4" x14ac:dyDescent="0.25">
      <c r="A870" s="51">
        <v>10868</v>
      </c>
      <c r="B870" s="52" t="s">
        <v>3172</v>
      </c>
      <c r="C870" s="52" t="s">
        <v>3173</v>
      </c>
      <c r="D870" s="51">
        <v>2880</v>
      </c>
      <c r="E870" s="52" t="s">
        <v>238</v>
      </c>
      <c r="F870" s="52" t="s">
        <v>3174</v>
      </c>
      <c r="G870" s="52" t="s">
        <v>7571</v>
      </c>
      <c r="H870" s="52" t="s">
        <v>9506</v>
      </c>
      <c r="I870" s="52" t="s">
        <v>14713</v>
      </c>
      <c r="J870" s="51">
        <v>120113</v>
      </c>
      <c r="K870" s="51">
        <v>10876</v>
      </c>
      <c r="L870" s="52" t="s">
        <v>3175</v>
      </c>
      <c r="M870" s="51">
        <v>963876</v>
      </c>
      <c r="N870" s="51">
        <v>0</v>
      </c>
      <c r="O870" s="52" t="s">
        <v>15277</v>
      </c>
    </row>
    <row r="871" spans="1:15" ht="14.4" x14ac:dyDescent="0.25">
      <c r="A871" s="51">
        <v>10876</v>
      </c>
      <c r="B871" s="52" t="s">
        <v>3175</v>
      </c>
      <c r="C871" s="52" t="s">
        <v>3176</v>
      </c>
      <c r="D871" s="51">
        <v>2880</v>
      </c>
      <c r="E871" s="52" t="s">
        <v>238</v>
      </c>
      <c r="F871" s="52" t="s">
        <v>3177</v>
      </c>
      <c r="G871" s="52" t="s">
        <v>7571</v>
      </c>
      <c r="H871" s="52" t="s">
        <v>7990</v>
      </c>
      <c r="I871" s="52" t="s">
        <v>14713</v>
      </c>
      <c r="J871" s="51">
        <v>120113</v>
      </c>
      <c r="K871" s="51">
        <v>10876</v>
      </c>
      <c r="L871" s="52" t="s">
        <v>3175</v>
      </c>
      <c r="M871" s="51">
        <v>963876</v>
      </c>
      <c r="N871" s="51">
        <v>0</v>
      </c>
      <c r="O871" s="52" t="s">
        <v>15278</v>
      </c>
    </row>
    <row r="872" spans="1:15" ht="14.4" x14ac:dyDescent="0.25">
      <c r="A872" s="51">
        <v>10884</v>
      </c>
      <c r="B872" s="52" t="s">
        <v>9507</v>
      </c>
      <c r="C872" s="52" t="s">
        <v>3178</v>
      </c>
      <c r="D872" s="51">
        <v>2890</v>
      </c>
      <c r="E872" s="52" t="s">
        <v>831</v>
      </c>
      <c r="F872" s="52" t="s">
        <v>3179</v>
      </c>
      <c r="G872" s="52" t="s">
        <v>7571</v>
      </c>
      <c r="H872" s="52" t="s">
        <v>9508</v>
      </c>
      <c r="I872" s="52" t="s">
        <v>14713</v>
      </c>
      <c r="J872" s="51">
        <v>119545</v>
      </c>
      <c r="K872" s="51">
        <v>10637</v>
      </c>
      <c r="L872" s="52" t="s">
        <v>15259</v>
      </c>
      <c r="M872" s="51">
        <v>963835</v>
      </c>
      <c r="N872" s="51">
        <v>0</v>
      </c>
      <c r="O872" s="52" t="s">
        <v>15279</v>
      </c>
    </row>
    <row r="873" spans="1:15" ht="14.4" x14ac:dyDescent="0.25">
      <c r="A873" s="51">
        <v>10892</v>
      </c>
      <c r="B873" s="52" t="s">
        <v>101</v>
      </c>
      <c r="C873" s="52" t="s">
        <v>3178</v>
      </c>
      <c r="D873" s="51">
        <v>2890</v>
      </c>
      <c r="E873" s="52" t="s">
        <v>831</v>
      </c>
      <c r="F873" s="52" t="s">
        <v>179</v>
      </c>
      <c r="G873" s="52" t="s">
        <v>7571</v>
      </c>
      <c r="H873" s="52" t="s">
        <v>7731</v>
      </c>
      <c r="I873" s="52" t="s">
        <v>14713</v>
      </c>
      <c r="J873" s="51">
        <v>119545</v>
      </c>
      <c r="K873" s="51">
        <v>10637</v>
      </c>
      <c r="L873" s="52" t="s">
        <v>15259</v>
      </c>
      <c r="M873" s="51">
        <v>963835</v>
      </c>
      <c r="N873" s="51">
        <v>0</v>
      </c>
      <c r="O873" s="52" t="s">
        <v>15280</v>
      </c>
    </row>
    <row r="874" spans="1:15" ht="14.4" x14ac:dyDescent="0.25">
      <c r="A874" s="51">
        <v>10901</v>
      </c>
      <c r="B874" s="52" t="s">
        <v>67</v>
      </c>
      <c r="C874" s="52" t="s">
        <v>3180</v>
      </c>
      <c r="D874" s="51">
        <v>2880</v>
      </c>
      <c r="E874" s="52" t="s">
        <v>675</v>
      </c>
      <c r="F874" s="52" t="s">
        <v>676</v>
      </c>
      <c r="G874" s="52" t="s">
        <v>7571</v>
      </c>
      <c r="H874" s="52" t="s">
        <v>13942</v>
      </c>
      <c r="I874" s="52" t="s">
        <v>14713</v>
      </c>
      <c r="J874" s="51">
        <v>120113</v>
      </c>
      <c r="K874" s="51">
        <v>10876</v>
      </c>
      <c r="L874" s="52" t="s">
        <v>3175</v>
      </c>
      <c r="M874" s="51">
        <v>963876</v>
      </c>
      <c r="N874" s="51">
        <v>0</v>
      </c>
      <c r="O874" s="52" t="s">
        <v>15281</v>
      </c>
    </row>
    <row r="875" spans="1:15" ht="14.4" x14ac:dyDescent="0.25">
      <c r="A875" s="51">
        <v>10934</v>
      </c>
      <c r="B875" s="52" t="s">
        <v>67</v>
      </c>
      <c r="C875" s="52" t="s">
        <v>3181</v>
      </c>
      <c r="D875" s="51">
        <v>9140</v>
      </c>
      <c r="E875" s="52" t="s">
        <v>3182</v>
      </c>
      <c r="F875" s="52" t="s">
        <v>3183</v>
      </c>
      <c r="G875" s="52" t="s">
        <v>7571</v>
      </c>
      <c r="H875" s="52" t="s">
        <v>9509</v>
      </c>
      <c r="I875" s="52" t="s">
        <v>14713</v>
      </c>
      <c r="J875" s="51">
        <v>121228</v>
      </c>
      <c r="K875" s="51">
        <v>10595</v>
      </c>
      <c r="L875" s="52" t="s">
        <v>636</v>
      </c>
      <c r="M875" s="51">
        <v>963918</v>
      </c>
      <c r="N875" s="51">
        <v>0</v>
      </c>
      <c r="O875" s="52" t="s">
        <v>15282</v>
      </c>
    </row>
    <row r="876" spans="1:15" ht="14.4" x14ac:dyDescent="0.25">
      <c r="A876" s="51">
        <v>10942</v>
      </c>
      <c r="B876" s="52" t="s">
        <v>3184</v>
      </c>
      <c r="C876" s="52" t="s">
        <v>3185</v>
      </c>
      <c r="D876" s="51">
        <v>9140</v>
      </c>
      <c r="E876" s="52" t="s">
        <v>374</v>
      </c>
      <c r="F876" s="52" t="s">
        <v>3186</v>
      </c>
      <c r="G876" s="52" t="s">
        <v>7571</v>
      </c>
      <c r="H876" s="52" t="s">
        <v>9510</v>
      </c>
      <c r="I876" s="52" t="s">
        <v>14713</v>
      </c>
      <c r="J876" s="51">
        <v>121228</v>
      </c>
      <c r="K876" s="51">
        <v>10595</v>
      </c>
      <c r="L876" s="52" t="s">
        <v>636</v>
      </c>
      <c r="M876" s="51">
        <v>963918</v>
      </c>
      <c r="N876" s="51">
        <v>0</v>
      </c>
      <c r="O876" s="52" t="s">
        <v>15283</v>
      </c>
    </row>
    <row r="877" spans="1:15" ht="14.4" x14ac:dyDescent="0.25">
      <c r="A877" s="51">
        <v>10959</v>
      </c>
      <c r="B877" s="52" t="s">
        <v>3187</v>
      </c>
      <c r="C877" s="52" t="s">
        <v>3188</v>
      </c>
      <c r="D877" s="51">
        <v>9140</v>
      </c>
      <c r="E877" s="52" t="s">
        <v>374</v>
      </c>
      <c r="F877" s="52" t="s">
        <v>3189</v>
      </c>
      <c r="G877" s="52" t="s">
        <v>7571</v>
      </c>
      <c r="H877" s="52" t="s">
        <v>9511</v>
      </c>
      <c r="I877" s="52" t="s">
        <v>14713</v>
      </c>
      <c r="J877" s="51">
        <v>121228</v>
      </c>
      <c r="K877" s="51">
        <v>10595</v>
      </c>
      <c r="L877" s="52" t="s">
        <v>636</v>
      </c>
      <c r="M877" s="51">
        <v>963918</v>
      </c>
      <c r="N877" s="51">
        <v>0</v>
      </c>
      <c r="O877" s="52" t="s">
        <v>15284</v>
      </c>
    </row>
    <row r="878" spans="1:15" ht="14.4" x14ac:dyDescent="0.25">
      <c r="A878" s="51">
        <v>10967</v>
      </c>
      <c r="B878" s="52" t="s">
        <v>67</v>
      </c>
      <c r="C878" s="52" t="s">
        <v>3190</v>
      </c>
      <c r="D878" s="51">
        <v>9140</v>
      </c>
      <c r="E878" s="52" t="s">
        <v>374</v>
      </c>
      <c r="F878" s="52" t="s">
        <v>3191</v>
      </c>
      <c r="G878" s="52" t="s">
        <v>7571</v>
      </c>
      <c r="H878" s="52" t="s">
        <v>9512</v>
      </c>
      <c r="I878" s="52" t="s">
        <v>14713</v>
      </c>
      <c r="J878" s="51">
        <v>121228</v>
      </c>
      <c r="K878" s="51">
        <v>10595</v>
      </c>
      <c r="L878" s="52" t="s">
        <v>636</v>
      </c>
      <c r="M878" s="51">
        <v>963918</v>
      </c>
      <c r="N878" s="51">
        <v>0</v>
      </c>
      <c r="O878" s="52" t="s">
        <v>15285</v>
      </c>
    </row>
    <row r="879" spans="1:15" ht="14.4" x14ac:dyDescent="0.25">
      <c r="A879" s="51">
        <v>10975</v>
      </c>
      <c r="B879" s="52" t="s">
        <v>67</v>
      </c>
      <c r="C879" s="52" t="s">
        <v>3192</v>
      </c>
      <c r="D879" s="51">
        <v>9100</v>
      </c>
      <c r="E879" s="52" t="s">
        <v>326</v>
      </c>
      <c r="F879" s="52" t="s">
        <v>327</v>
      </c>
      <c r="G879" s="52" t="s">
        <v>7571</v>
      </c>
      <c r="H879" s="52" t="s">
        <v>9513</v>
      </c>
      <c r="I879" s="52" t="s">
        <v>14713</v>
      </c>
      <c r="J879" s="51">
        <v>120956</v>
      </c>
      <c r="K879" s="51">
        <v>10975</v>
      </c>
      <c r="L879" s="52" t="s">
        <v>67</v>
      </c>
      <c r="M879" s="51">
        <v>60781</v>
      </c>
      <c r="N879" s="51">
        <v>0</v>
      </c>
      <c r="O879" s="52" t="s">
        <v>15286</v>
      </c>
    </row>
    <row r="880" spans="1:15" ht="14.4" x14ac:dyDescent="0.25">
      <c r="A880" s="51">
        <v>11007</v>
      </c>
      <c r="B880" s="52" t="s">
        <v>67</v>
      </c>
      <c r="C880" s="52" t="s">
        <v>3193</v>
      </c>
      <c r="D880" s="51">
        <v>9100</v>
      </c>
      <c r="E880" s="52" t="s">
        <v>326</v>
      </c>
      <c r="F880" s="52" t="s">
        <v>3194</v>
      </c>
      <c r="G880" s="52" t="s">
        <v>7571</v>
      </c>
      <c r="H880" s="52" t="s">
        <v>22086</v>
      </c>
      <c r="I880" s="52" t="s">
        <v>14713</v>
      </c>
      <c r="J880" s="51">
        <v>130856</v>
      </c>
      <c r="K880" s="51">
        <v>107839</v>
      </c>
      <c r="L880" s="52" t="s">
        <v>6668</v>
      </c>
      <c r="M880" s="51">
        <v>963942</v>
      </c>
      <c r="N880" s="51">
        <v>0</v>
      </c>
      <c r="O880" s="52" t="s">
        <v>15287</v>
      </c>
    </row>
    <row r="881" spans="1:15" ht="14.4" x14ac:dyDescent="0.25">
      <c r="A881" s="51">
        <v>11023</v>
      </c>
      <c r="B881" s="52" t="s">
        <v>588</v>
      </c>
      <c r="C881" s="52" t="s">
        <v>3195</v>
      </c>
      <c r="D881" s="51">
        <v>9100</v>
      </c>
      <c r="E881" s="52" t="s">
        <v>326</v>
      </c>
      <c r="F881" s="52" t="s">
        <v>499</v>
      </c>
      <c r="G881" s="52" t="s">
        <v>7571</v>
      </c>
      <c r="H881" s="52" t="s">
        <v>8504</v>
      </c>
      <c r="I881" s="52" t="s">
        <v>14713</v>
      </c>
      <c r="J881" s="51">
        <v>120956</v>
      </c>
      <c r="K881" s="51">
        <v>10975</v>
      </c>
      <c r="L881" s="52" t="s">
        <v>67</v>
      </c>
      <c r="M881" s="51">
        <v>975219</v>
      </c>
      <c r="N881" s="51">
        <v>0</v>
      </c>
      <c r="O881" s="52" t="s">
        <v>15288</v>
      </c>
    </row>
    <row r="882" spans="1:15" ht="14.4" x14ac:dyDescent="0.25">
      <c r="A882" s="51">
        <v>11049</v>
      </c>
      <c r="B882" s="52" t="s">
        <v>3196</v>
      </c>
      <c r="C882" s="52" t="s">
        <v>3197</v>
      </c>
      <c r="D882" s="51">
        <v>9100</v>
      </c>
      <c r="E882" s="52" t="s">
        <v>326</v>
      </c>
      <c r="F882" s="52" t="s">
        <v>3198</v>
      </c>
      <c r="G882" s="52" t="s">
        <v>7571</v>
      </c>
      <c r="H882" s="52" t="s">
        <v>9514</v>
      </c>
      <c r="I882" s="52" t="s">
        <v>14713</v>
      </c>
      <c r="J882" s="51">
        <v>120956</v>
      </c>
      <c r="K882" s="51">
        <v>10975</v>
      </c>
      <c r="L882" s="52" t="s">
        <v>67</v>
      </c>
      <c r="M882" s="51">
        <v>963967</v>
      </c>
      <c r="N882" s="51">
        <v>0</v>
      </c>
      <c r="O882" s="52" t="s">
        <v>15289</v>
      </c>
    </row>
    <row r="883" spans="1:15" ht="14.4" x14ac:dyDescent="0.25">
      <c r="A883" s="51">
        <v>11056</v>
      </c>
      <c r="B883" s="52" t="s">
        <v>3199</v>
      </c>
      <c r="C883" s="52" t="s">
        <v>3200</v>
      </c>
      <c r="D883" s="51">
        <v>9100</v>
      </c>
      <c r="E883" s="52" t="s">
        <v>326</v>
      </c>
      <c r="F883" s="52" t="s">
        <v>3201</v>
      </c>
      <c r="G883" s="52" t="s">
        <v>7571</v>
      </c>
      <c r="H883" s="52" t="s">
        <v>9515</v>
      </c>
      <c r="I883" s="52" t="s">
        <v>14713</v>
      </c>
      <c r="J883" s="51">
        <v>120956</v>
      </c>
      <c r="K883" s="51">
        <v>10975</v>
      </c>
      <c r="L883" s="52" t="s">
        <v>67</v>
      </c>
      <c r="M883" s="51">
        <v>970781</v>
      </c>
      <c r="N883" s="51">
        <v>0</v>
      </c>
      <c r="O883" s="52" t="s">
        <v>15290</v>
      </c>
    </row>
    <row r="884" spans="1:15" ht="14.4" x14ac:dyDescent="0.25">
      <c r="A884" s="51">
        <v>11064</v>
      </c>
      <c r="B884" s="52" t="s">
        <v>67</v>
      </c>
      <c r="C884" s="52" t="s">
        <v>3202</v>
      </c>
      <c r="D884" s="51">
        <v>9100</v>
      </c>
      <c r="E884" s="52" t="s">
        <v>326</v>
      </c>
      <c r="F884" s="52" t="s">
        <v>3203</v>
      </c>
      <c r="G884" s="52" t="s">
        <v>7571</v>
      </c>
      <c r="H884" s="52" t="s">
        <v>22087</v>
      </c>
      <c r="I884" s="52" t="s">
        <v>14713</v>
      </c>
      <c r="J884" s="51">
        <v>130856</v>
      </c>
      <c r="K884" s="51">
        <v>107839</v>
      </c>
      <c r="L884" s="52" t="s">
        <v>6668</v>
      </c>
      <c r="M884" s="51">
        <v>963934</v>
      </c>
      <c r="N884" s="51">
        <v>0</v>
      </c>
      <c r="O884" s="52" t="s">
        <v>15291</v>
      </c>
    </row>
    <row r="885" spans="1:15" ht="14.4" x14ac:dyDescent="0.25">
      <c r="A885" s="51">
        <v>11081</v>
      </c>
      <c r="B885" s="52" t="s">
        <v>3204</v>
      </c>
      <c r="C885" s="52" t="s">
        <v>3205</v>
      </c>
      <c r="D885" s="51">
        <v>9100</v>
      </c>
      <c r="E885" s="52" t="s">
        <v>326</v>
      </c>
      <c r="F885" s="52" t="s">
        <v>3206</v>
      </c>
      <c r="G885" s="52" t="s">
        <v>7571</v>
      </c>
      <c r="H885" s="52" t="s">
        <v>13943</v>
      </c>
      <c r="I885" s="52" t="s">
        <v>14713</v>
      </c>
      <c r="J885" s="51">
        <v>130856</v>
      </c>
      <c r="K885" s="51">
        <v>107839</v>
      </c>
      <c r="L885" s="52" t="s">
        <v>6668</v>
      </c>
      <c r="M885" s="51">
        <v>963934</v>
      </c>
      <c r="N885" s="51">
        <v>0</v>
      </c>
      <c r="O885" s="52" t="s">
        <v>15292</v>
      </c>
    </row>
    <row r="886" spans="1:15" ht="14.4" x14ac:dyDescent="0.25">
      <c r="A886" s="51">
        <v>11098</v>
      </c>
      <c r="B886" s="52" t="s">
        <v>13944</v>
      </c>
      <c r="C886" s="52" t="s">
        <v>3207</v>
      </c>
      <c r="D886" s="51">
        <v>9100</v>
      </c>
      <c r="E886" s="52" t="s">
        <v>326</v>
      </c>
      <c r="F886" s="52" t="s">
        <v>3208</v>
      </c>
      <c r="G886" s="52" t="s">
        <v>7571</v>
      </c>
      <c r="H886" s="52" t="s">
        <v>9516</v>
      </c>
      <c r="I886" s="52" t="s">
        <v>14713</v>
      </c>
      <c r="J886" s="51">
        <v>130856</v>
      </c>
      <c r="K886" s="51">
        <v>107839</v>
      </c>
      <c r="L886" s="52" t="s">
        <v>6668</v>
      </c>
      <c r="M886" s="51">
        <v>963934</v>
      </c>
      <c r="N886" s="51">
        <v>0</v>
      </c>
      <c r="O886" s="52" t="s">
        <v>15293</v>
      </c>
    </row>
    <row r="887" spans="1:15" ht="14.4" x14ac:dyDescent="0.25">
      <c r="A887" s="51">
        <v>11114</v>
      </c>
      <c r="B887" s="52" t="s">
        <v>3209</v>
      </c>
      <c r="C887" s="52" t="s">
        <v>3210</v>
      </c>
      <c r="D887" s="51">
        <v>2660</v>
      </c>
      <c r="E887" s="52" t="s">
        <v>383</v>
      </c>
      <c r="F887" s="52" t="s">
        <v>3211</v>
      </c>
      <c r="G887" s="52" t="s">
        <v>7571</v>
      </c>
      <c r="H887" s="52" t="s">
        <v>9517</v>
      </c>
      <c r="I887" s="52" t="s">
        <v>14715</v>
      </c>
      <c r="J887" s="51">
        <v>119768</v>
      </c>
      <c r="K887" s="51">
        <v>6643</v>
      </c>
      <c r="L887" s="52" t="s">
        <v>837</v>
      </c>
      <c r="M887" s="51">
        <v>128728</v>
      </c>
      <c r="N887" s="51">
        <v>0</v>
      </c>
      <c r="O887" s="52" t="s">
        <v>15294</v>
      </c>
    </row>
    <row r="888" spans="1:15" ht="14.4" x14ac:dyDescent="0.25">
      <c r="A888" s="51">
        <v>11131</v>
      </c>
      <c r="B888" s="52" t="s">
        <v>15295</v>
      </c>
      <c r="C888" s="52" t="s">
        <v>3212</v>
      </c>
      <c r="D888" s="51">
        <v>2660</v>
      </c>
      <c r="E888" s="52" t="s">
        <v>383</v>
      </c>
      <c r="F888" s="52" t="s">
        <v>3213</v>
      </c>
      <c r="G888" s="52" t="s">
        <v>7571</v>
      </c>
      <c r="H888" s="52" t="s">
        <v>9518</v>
      </c>
      <c r="I888" s="52" t="s">
        <v>14715</v>
      </c>
      <c r="J888" s="51">
        <v>119768</v>
      </c>
      <c r="K888" s="51">
        <v>6643</v>
      </c>
      <c r="L888" s="52" t="s">
        <v>837</v>
      </c>
      <c r="M888" s="51">
        <v>128728</v>
      </c>
      <c r="N888" s="51">
        <v>0</v>
      </c>
      <c r="O888" s="52" t="s">
        <v>15296</v>
      </c>
    </row>
    <row r="889" spans="1:15" ht="14.4" x14ac:dyDescent="0.25">
      <c r="A889" s="51">
        <v>11148</v>
      </c>
      <c r="B889" s="52" t="s">
        <v>3214</v>
      </c>
      <c r="C889" s="52" t="s">
        <v>3215</v>
      </c>
      <c r="D889" s="51">
        <v>2660</v>
      </c>
      <c r="E889" s="52" t="s">
        <v>383</v>
      </c>
      <c r="F889" s="52" t="s">
        <v>3216</v>
      </c>
      <c r="G889" s="52" t="s">
        <v>7571</v>
      </c>
      <c r="H889" s="52" t="s">
        <v>9519</v>
      </c>
      <c r="I889" s="52" t="s">
        <v>14715</v>
      </c>
      <c r="J889" s="51">
        <v>119768</v>
      </c>
      <c r="K889" s="51">
        <v>6643</v>
      </c>
      <c r="L889" s="52" t="s">
        <v>837</v>
      </c>
      <c r="M889" s="51">
        <v>128728</v>
      </c>
      <c r="N889" s="51">
        <v>0</v>
      </c>
      <c r="O889" s="52" t="s">
        <v>15297</v>
      </c>
    </row>
    <row r="890" spans="1:15" ht="14.4" x14ac:dyDescent="0.25">
      <c r="A890" s="51">
        <v>11155</v>
      </c>
      <c r="B890" s="52" t="s">
        <v>3217</v>
      </c>
      <c r="C890" s="52" t="s">
        <v>3218</v>
      </c>
      <c r="D890" s="51">
        <v>2660</v>
      </c>
      <c r="E890" s="52" t="s">
        <v>383</v>
      </c>
      <c r="F890" s="52" t="s">
        <v>3219</v>
      </c>
      <c r="G890" s="52" t="s">
        <v>7571</v>
      </c>
      <c r="H890" s="52" t="s">
        <v>9520</v>
      </c>
      <c r="I890" s="52" t="s">
        <v>14715</v>
      </c>
      <c r="J890" s="51">
        <v>119768</v>
      </c>
      <c r="K890" s="51">
        <v>6643</v>
      </c>
      <c r="L890" s="52" t="s">
        <v>837</v>
      </c>
      <c r="M890" s="51">
        <v>128728</v>
      </c>
      <c r="N890" s="51">
        <v>0</v>
      </c>
      <c r="O890" s="52" t="s">
        <v>15298</v>
      </c>
    </row>
    <row r="891" spans="1:15" ht="14.4" x14ac:dyDescent="0.25">
      <c r="A891" s="51">
        <v>11163</v>
      </c>
      <c r="B891" s="52" t="s">
        <v>706</v>
      </c>
      <c r="C891" s="52" t="s">
        <v>3220</v>
      </c>
      <c r="D891" s="51">
        <v>2660</v>
      </c>
      <c r="E891" s="52" t="s">
        <v>383</v>
      </c>
      <c r="F891" s="52" t="s">
        <v>384</v>
      </c>
      <c r="G891" s="52" t="s">
        <v>7571</v>
      </c>
      <c r="H891" s="52" t="s">
        <v>15299</v>
      </c>
      <c r="I891" s="52" t="s">
        <v>14713</v>
      </c>
      <c r="J891" s="51">
        <v>121459</v>
      </c>
      <c r="K891" s="51">
        <v>11163</v>
      </c>
      <c r="L891" s="52" t="s">
        <v>706</v>
      </c>
      <c r="M891" s="51">
        <v>104661</v>
      </c>
      <c r="N891" s="51">
        <v>0</v>
      </c>
      <c r="O891" s="52" t="s">
        <v>15300</v>
      </c>
    </row>
    <row r="892" spans="1:15" ht="14.4" x14ac:dyDescent="0.25">
      <c r="A892" s="51">
        <v>11171</v>
      </c>
      <c r="B892" s="52" t="s">
        <v>783</v>
      </c>
      <c r="C892" s="52" t="s">
        <v>3221</v>
      </c>
      <c r="D892" s="51">
        <v>2660</v>
      </c>
      <c r="E892" s="52" t="s">
        <v>383</v>
      </c>
      <c r="F892" s="52" t="s">
        <v>3222</v>
      </c>
      <c r="G892" s="52" t="s">
        <v>7571</v>
      </c>
      <c r="H892" s="52" t="s">
        <v>9521</v>
      </c>
      <c r="I892" s="52" t="s">
        <v>14713</v>
      </c>
      <c r="J892" s="51">
        <v>121459</v>
      </c>
      <c r="K892" s="51">
        <v>11163</v>
      </c>
      <c r="L892" s="52" t="s">
        <v>706</v>
      </c>
      <c r="M892" s="51">
        <v>104661</v>
      </c>
      <c r="N892" s="51">
        <v>0</v>
      </c>
      <c r="O892" s="52" t="s">
        <v>15301</v>
      </c>
    </row>
    <row r="893" spans="1:15" ht="14.4" x14ac:dyDescent="0.25">
      <c r="A893" s="51">
        <v>11189</v>
      </c>
      <c r="B893" s="52" t="s">
        <v>3223</v>
      </c>
      <c r="C893" s="52" t="s">
        <v>3224</v>
      </c>
      <c r="D893" s="51">
        <v>2660</v>
      </c>
      <c r="E893" s="52" t="s">
        <v>383</v>
      </c>
      <c r="F893" s="52" t="s">
        <v>3225</v>
      </c>
      <c r="G893" s="52" t="s">
        <v>7571</v>
      </c>
      <c r="H893" s="52" t="s">
        <v>9522</v>
      </c>
      <c r="I893" s="52" t="s">
        <v>14713</v>
      </c>
      <c r="J893" s="51">
        <v>121459</v>
      </c>
      <c r="K893" s="51">
        <v>11163</v>
      </c>
      <c r="L893" s="52" t="s">
        <v>706</v>
      </c>
      <c r="M893" s="51">
        <v>104661</v>
      </c>
      <c r="N893" s="51">
        <v>0</v>
      </c>
      <c r="O893" s="52" t="s">
        <v>15302</v>
      </c>
    </row>
    <row r="894" spans="1:15" ht="14.4" x14ac:dyDescent="0.25">
      <c r="A894" s="51">
        <v>11197</v>
      </c>
      <c r="B894" s="52" t="s">
        <v>650</v>
      </c>
      <c r="C894" s="52" t="s">
        <v>3226</v>
      </c>
      <c r="D894" s="51">
        <v>2660</v>
      </c>
      <c r="E894" s="52" t="s">
        <v>383</v>
      </c>
      <c r="F894" s="52" t="s">
        <v>3227</v>
      </c>
      <c r="G894" s="52" t="s">
        <v>7571</v>
      </c>
      <c r="H894" s="52" t="s">
        <v>9523</v>
      </c>
      <c r="I894" s="52" t="s">
        <v>14713</v>
      </c>
      <c r="J894" s="51">
        <v>121459</v>
      </c>
      <c r="K894" s="51">
        <v>11163</v>
      </c>
      <c r="L894" s="52" t="s">
        <v>706</v>
      </c>
      <c r="M894" s="51">
        <v>962217</v>
      </c>
      <c r="N894" s="51">
        <v>0</v>
      </c>
      <c r="O894" s="52" t="s">
        <v>15303</v>
      </c>
    </row>
    <row r="895" spans="1:15" ht="14.4" x14ac:dyDescent="0.25">
      <c r="A895" s="51">
        <v>11213</v>
      </c>
      <c r="B895" s="52" t="s">
        <v>777</v>
      </c>
      <c r="C895" s="52" t="s">
        <v>3228</v>
      </c>
      <c r="D895" s="51">
        <v>2660</v>
      </c>
      <c r="E895" s="52" t="s">
        <v>383</v>
      </c>
      <c r="F895" s="52" t="s">
        <v>3229</v>
      </c>
      <c r="G895" s="52" t="s">
        <v>7571</v>
      </c>
      <c r="H895" s="52" t="s">
        <v>9524</v>
      </c>
      <c r="I895" s="52" t="s">
        <v>14713</v>
      </c>
      <c r="J895" s="51">
        <v>121459</v>
      </c>
      <c r="K895" s="51">
        <v>11163</v>
      </c>
      <c r="L895" s="52" t="s">
        <v>706</v>
      </c>
      <c r="M895" s="51">
        <v>104661</v>
      </c>
      <c r="N895" s="51">
        <v>0</v>
      </c>
      <c r="O895" s="52" t="s">
        <v>15304</v>
      </c>
    </row>
    <row r="896" spans="1:15" ht="14.4" x14ac:dyDescent="0.25">
      <c r="A896" s="51">
        <v>11221</v>
      </c>
      <c r="B896" s="52" t="s">
        <v>1887</v>
      </c>
      <c r="C896" s="52" t="s">
        <v>3230</v>
      </c>
      <c r="D896" s="51">
        <v>2070</v>
      </c>
      <c r="E896" s="52" t="s">
        <v>3231</v>
      </c>
      <c r="F896" s="52" t="s">
        <v>3232</v>
      </c>
      <c r="G896" s="52" t="s">
        <v>7571</v>
      </c>
      <c r="H896" s="52" t="s">
        <v>9525</v>
      </c>
      <c r="I896" s="52" t="s">
        <v>14713</v>
      </c>
      <c r="J896" s="51">
        <v>121665</v>
      </c>
      <c r="K896" s="51">
        <v>11387</v>
      </c>
      <c r="L896" s="52" t="s">
        <v>67</v>
      </c>
      <c r="M896" s="51">
        <v>963991</v>
      </c>
      <c r="N896" s="51">
        <v>0</v>
      </c>
      <c r="O896" s="52" t="s">
        <v>15305</v>
      </c>
    </row>
    <row r="897" spans="1:15" ht="14.4" x14ac:dyDescent="0.25">
      <c r="A897" s="51">
        <v>11239</v>
      </c>
      <c r="B897" s="52" t="s">
        <v>1887</v>
      </c>
      <c r="C897" s="52" t="s">
        <v>3233</v>
      </c>
      <c r="D897" s="51">
        <v>2070</v>
      </c>
      <c r="E897" s="52" t="s">
        <v>3231</v>
      </c>
      <c r="F897" s="52" t="s">
        <v>3232</v>
      </c>
      <c r="G897" s="52" t="s">
        <v>7571</v>
      </c>
      <c r="H897" s="52" t="s">
        <v>9525</v>
      </c>
      <c r="I897" s="52" t="s">
        <v>14713</v>
      </c>
      <c r="J897" s="51">
        <v>121665</v>
      </c>
      <c r="K897" s="51">
        <v>11387</v>
      </c>
      <c r="L897" s="52" t="s">
        <v>67</v>
      </c>
      <c r="M897" s="51">
        <v>963991</v>
      </c>
      <c r="N897" s="51">
        <v>0</v>
      </c>
      <c r="O897" s="52" t="s">
        <v>15306</v>
      </c>
    </row>
    <row r="898" spans="1:15" ht="14.4" x14ac:dyDescent="0.25">
      <c r="A898" s="51">
        <v>11247</v>
      </c>
      <c r="B898" s="52" t="s">
        <v>3234</v>
      </c>
      <c r="C898" s="52" t="s">
        <v>3235</v>
      </c>
      <c r="D898" s="51">
        <v>2070</v>
      </c>
      <c r="E898" s="52" t="s">
        <v>1147</v>
      </c>
      <c r="F898" s="52" t="s">
        <v>3236</v>
      </c>
      <c r="G898" s="52" t="s">
        <v>7571</v>
      </c>
      <c r="H898" s="52" t="s">
        <v>9526</v>
      </c>
      <c r="I898" s="52" t="s">
        <v>14713</v>
      </c>
      <c r="J898" s="51">
        <v>121665</v>
      </c>
      <c r="K898" s="51">
        <v>11387</v>
      </c>
      <c r="L898" s="52" t="s">
        <v>67</v>
      </c>
      <c r="M898" s="51">
        <v>963991</v>
      </c>
      <c r="N898" s="51">
        <v>0</v>
      </c>
      <c r="O898" s="52" t="s">
        <v>15307</v>
      </c>
    </row>
    <row r="899" spans="1:15" ht="14.4" x14ac:dyDescent="0.25">
      <c r="A899" s="51">
        <v>11254</v>
      </c>
      <c r="B899" s="52" t="s">
        <v>3237</v>
      </c>
      <c r="C899" s="52" t="s">
        <v>3238</v>
      </c>
      <c r="D899" s="51">
        <v>2070</v>
      </c>
      <c r="E899" s="52" t="s">
        <v>1147</v>
      </c>
      <c r="F899" s="52" t="s">
        <v>3239</v>
      </c>
      <c r="G899" s="52" t="s">
        <v>7571</v>
      </c>
      <c r="H899" s="52" t="s">
        <v>9527</v>
      </c>
      <c r="I899" s="52" t="s">
        <v>14713</v>
      </c>
      <c r="J899" s="51">
        <v>121665</v>
      </c>
      <c r="K899" s="51">
        <v>11387</v>
      </c>
      <c r="L899" s="52" t="s">
        <v>67</v>
      </c>
      <c r="M899" s="51">
        <v>963991</v>
      </c>
      <c r="N899" s="51">
        <v>0</v>
      </c>
      <c r="O899" s="52" t="s">
        <v>15308</v>
      </c>
    </row>
    <row r="900" spans="1:15" ht="14.4" x14ac:dyDescent="0.25">
      <c r="A900" s="51">
        <v>11262</v>
      </c>
      <c r="B900" s="52" t="s">
        <v>3240</v>
      </c>
      <c r="C900" s="52" t="s">
        <v>3241</v>
      </c>
      <c r="D900" s="51">
        <v>2070</v>
      </c>
      <c r="E900" s="52" t="s">
        <v>1147</v>
      </c>
      <c r="F900" s="52" t="s">
        <v>3242</v>
      </c>
      <c r="G900" s="52" t="s">
        <v>7571</v>
      </c>
      <c r="H900" s="52" t="s">
        <v>9528</v>
      </c>
      <c r="I900" s="52" t="s">
        <v>14713</v>
      </c>
      <c r="J900" s="51">
        <v>121665</v>
      </c>
      <c r="K900" s="51">
        <v>11387</v>
      </c>
      <c r="L900" s="52" t="s">
        <v>67</v>
      </c>
      <c r="M900" s="51">
        <v>963991</v>
      </c>
      <c r="N900" s="51">
        <v>0</v>
      </c>
      <c r="O900" s="52" t="s">
        <v>15309</v>
      </c>
    </row>
    <row r="901" spans="1:15" ht="14.4" x14ac:dyDescent="0.25">
      <c r="A901" s="51">
        <v>11271</v>
      </c>
      <c r="B901" s="52" t="s">
        <v>584</v>
      </c>
      <c r="C901" s="52" t="s">
        <v>3243</v>
      </c>
      <c r="D901" s="51">
        <v>9120</v>
      </c>
      <c r="E901" s="52" t="s">
        <v>25</v>
      </c>
      <c r="F901" s="52" t="s">
        <v>26</v>
      </c>
      <c r="G901" s="52" t="s">
        <v>7571</v>
      </c>
      <c r="H901" s="52" t="s">
        <v>8428</v>
      </c>
      <c r="I901" s="52" t="s">
        <v>14713</v>
      </c>
      <c r="J901" s="51">
        <v>123224</v>
      </c>
      <c r="K901" s="51">
        <v>11271</v>
      </c>
      <c r="L901" s="52" t="s">
        <v>584</v>
      </c>
      <c r="M901" s="51">
        <v>970814</v>
      </c>
      <c r="N901" s="51">
        <v>0</v>
      </c>
      <c r="O901" s="52" t="s">
        <v>15310</v>
      </c>
    </row>
    <row r="902" spans="1:15" ht="14.4" x14ac:dyDescent="0.25">
      <c r="A902" s="51">
        <v>11288</v>
      </c>
      <c r="B902" s="52" t="s">
        <v>9529</v>
      </c>
      <c r="C902" s="52" t="s">
        <v>3244</v>
      </c>
      <c r="D902" s="51">
        <v>9120</v>
      </c>
      <c r="E902" s="52" t="s">
        <v>25</v>
      </c>
      <c r="F902" s="52" t="s">
        <v>3245</v>
      </c>
      <c r="G902" s="52" t="s">
        <v>7571</v>
      </c>
      <c r="H902" s="52" t="s">
        <v>13945</v>
      </c>
      <c r="I902" s="52" t="s">
        <v>14713</v>
      </c>
      <c r="J902" s="51">
        <v>123224</v>
      </c>
      <c r="K902" s="51">
        <v>11271</v>
      </c>
      <c r="L902" s="52" t="s">
        <v>584</v>
      </c>
      <c r="M902" s="51">
        <v>970814</v>
      </c>
      <c r="N902" s="51">
        <v>0</v>
      </c>
      <c r="O902" s="52" t="s">
        <v>15311</v>
      </c>
    </row>
    <row r="903" spans="1:15" ht="14.4" x14ac:dyDescent="0.25">
      <c r="A903" s="51">
        <v>11296</v>
      </c>
      <c r="B903" s="52" t="s">
        <v>3246</v>
      </c>
      <c r="C903" s="52" t="s">
        <v>3247</v>
      </c>
      <c r="D903" s="51">
        <v>9120</v>
      </c>
      <c r="E903" s="52" t="s">
        <v>25</v>
      </c>
      <c r="F903" s="52" t="s">
        <v>3248</v>
      </c>
      <c r="G903" s="52" t="s">
        <v>7571</v>
      </c>
      <c r="H903" s="52" t="s">
        <v>9530</v>
      </c>
      <c r="I903" s="52" t="s">
        <v>14715</v>
      </c>
      <c r="J903" s="51">
        <v>121137</v>
      </c>
      <c r="K903" s="51">
        <v>124008</v>
      </c>
      <c r="L903" s="52" t="s">
        <v>570</v>
      </c>
      <c r="M903" s="51">
        <v>961111</v>
      </c>
      <c r="N903" s="51">
        <v>0</v>
      </c>
      <c r="O903" s="52" t="s">
        <v>15312</v>
      </c>
    </row>
    <row r="904" spans="1:15" ht="14.4" x14ac:dyDescent="0.25">
      <c r="A904" s="51">
        <v>11312</v>
      </c>
      <c r="B904" s="52" t="s">
        <v>3249</v>
      </c>
      <c r="C904" s="52" t="s">
        <v>3250</v>
      </c>
      <c r="D904" s="51">
        <v>9120</v>
      </c>
      <c r="E904" s="52" t="s">
        <v>1151</v>
      </c>
      <c r="F904" s="52" t="s">
        <v>3251</v>
      </c>
      <c r="G904" s="52" t="s">
        <v>7571</v>
      </c>
      <c r="H904" s="52" t="s">
        <v>9531</v>
      </c>
      <c r="I904" s="52" t="s">
        <v>14715</v>
      </c>
      <c r="J904" s="51">
        <v>121137</v>
      </c>
      <c r="K904" s="51">
        <v>124008</v>
      </c>
      <c r="L904" s="52" t="s">
        <v>570</v>
      </c>
      <c r="M904" s="51">
        <v>961111</v>
      </c>
      <c r="N904" s="51">
        <v>0</v>
      </c>
      <c r="O904" s="52" t="s">
        <v>15313</v>
      </c>
    </row>
    <row r="905" spans="1:15" ht="14.4" x14ac:dyDescent="0.25">
      <c r="A905" s="51">
        <v>11321</v>
      </c>
      <c r="B905" s="52" t="s">
        <v>1887</v>
      </c>
      <c r="C905" s="52" t="s">
        <v>3252</v>
      </c>
      <c r="D905" s="51">
        <v>9120</v>
      </c>
      <c r="E905" s="52" t="s">
        <v>1151</v>
      </c>
      <c r="F905" s="52" t="s">
        <v>3253</v>
      </c>
      <c r="G905" s="52" t="s">
        <v>7571</v>
      </c>
      <c r="H905" s="52" t="s">
        <v>9532</v>
      </c>
      <c r="I905" s="52" t="s">
        <v>14713</v>
      </c>
      <c r="J905" s="51">
        <v>121186</v>
      </c>
      <c r="K905" s="51">
        <v>11361</v>
      </c>
      <c r="L905" s="52" t="s">
        <v>67</v>
      </c>
      <c r="M905" s="51">
        <v>964015</v>
      </c>
      <c r="N905" s="51">
        <v>0</v>
      </c>
      <c r="O905" s="52" t="s">
        <v>15314</v>
      </c>
    </row>
    <row r="906" spans="1:15" ht="14.4" x14ac:dyDescent="0.25">
      <c r="A906" s="51">
        <v>11338</v>
      </c>
      <c r="B906" s="52" t="s">
        <v>3254</v>
      </c>
      <c r="C906" s="52" t="s">
        <v>3255</v>
      </c>
      <c r="D906" s="51">
        <v>9120</v>
      </c>
      <c r="E906" s="52" t="s">
        <v>1151</v>
      </c>
      <c r="F906" s="52" t="s">
        <v>3256</v>
      </c>
      <c r="G906" s="52" t="s">
        <v>7571</v>
      </c>
      <c r="H906" s="52" t="s">
        <v>9533</v>
      </c>
      <c r="I906" s="52" t="s">
        <v>14713</v>
      </c>
      <c r="J906" s="51">
        <v>121186</v>
      </c>
      <c r="K906" s="51">
        <v>11361</v>
      </c>
      <c r="L906" s="52" t="s">
        <v>67</v>
      </c>
      <c r="M906" s="51">
        <v>964015</v>
      </c>
      <c r="N906" s="51">
        <v>0</v>
      </c>
      <c r="O906" s="52" t="s">
        <v>15315</v>
      </c>
    </row>
    <row r="907" spans="1:15" ht="14.4" x14ac:dyDescent="0.25">
      <c r="A907" s="51">
        <v>11346</v>
      </c>
      <c r="B907" s="52" t="s">
        <v>3257</v>
      </c>
      <c r="C907" s="52" t="s">
        <v>3258</v>
      </c>
      <c r="D907" s="51">
        <v>9120</v>
      </c>
      <c r="E907" s="52" t="s">
        <v>1151</v>
      </c>
      <c r="F907" s="52" t="s">
        <v>3259</v>
      </c>
      <c r="G907" s="52" t="s">
        <v>7571</v>
      </c>
      <c r="H907" s="52" t="s">
        <v>9534</v>
      </c>
      <c r="I907" s="52" t="s">
        <v>14713</v>
      </c>
      <c r="J907" s="51">
        <v>121186</v>
      </c>
      <c r="K907" s="51">
        <v>11361</v>
      </c>
      <c r="L907" s="52" t="s">
        <v>67</v>
      </c>
      <c r="M907" s="51">
        <v>964015</v>
      </c>
      <c r="N907" s="51">
        <v>0</v>
      </c>
      <c r="O907" s="52" t="s">
        <v>15316</v>
      </c>
    </row>
    <row r="908" spans="1:15" ht="14.4" x14ac:dyDescent="0.25">
      <c r="A908" s="51">
        <v>11353</v>
      </c>
      <c r="B908" s="52" t="s">
        <v>3260</v>
      </c>
      <c r="C908" s="52" t="s">
        <v>3261</v>
      </c>
      <c r="D908" s="51">
        <v>9120</v>
      </c>
      <c r="E908" s="52" t="s">
        <v>1151</v>
      </c>
      <c r="F908" s="52" t="s">
        <v>3262</v>
      </c>
      <c r="G908" s="52" t="s">
        <v>7571</v>
      </c>
      <c r="H908" s="52" t="s">
        <v>9535</v>
      </c>
      <c r="I908" s="52" t="s">
        <v>14713</v>
      </c>
      <c r="J908" s="51">
        <v>121186</v>
      </c>
      <c r="K908" s="51">
        <v>11361</v>
      </c>
      <c r="L908" s="52" t="s">
        <v>67</v>
      </c>
      <c r="M908" s="51">
        <v>964015</v>
      </c>
      <c r="N908" s="51">
        <v>0</v>
      </c>
      <c r="O908" s="52" t="s">
        <v>15317</v>
      </c>
    </row>
    <row r="909" spans="1:15" ht="14.4" x14ac:dyDescent="0.25">
      <c r="A909" s="51">
        <v>11361</v>
      </c>
      <c r="B909" s="52" t="s">
        <v>67</v>
      </c>
      <c r="C909" s="52" t="s">
        <v>3263</v>
      </c>
      <c r="D909" s="51">
        <v>9120</v>
      </c>
      <c r="E909" s="52" t="s">
        <v>348</v>
      </c>
      <c r="F909" s="52" t="s">
        <v>349</v>
      </c>
      <c r="G909" s="52" t="s">
        <v>7571</v>
      </c>
      <c r="H909" s="52" t="s">
        <v>9536</v>
      </c>
      <c r="I909" s="52" t="s">
        <v>14713</v>
      </c>
      <c r="J909" s="51">
        <v>121186</v>
      </c>
      <c r="K909" s="51">
        <v>11361</v>
      </c>
      <c r="L909" s="52" t="s">
        <v>67</v>
      </c>
      <c r="M909" s="51">
        <v>964015</v>
      </c>
      <c r="N909" s="51">
        <v>0</v>
      </c>
      <c r="O909" s="52" t="s">
        <v>15318</v>
      </c>
    </row>
    <row r="910" spans="1:15" ht="14.4" x14ac:dyDescent="0.25">
      <c r="A910" s="51">
        <v>11379</v>
      </c>
      <c r="B910" s="52" t="s">
        <v>73</v>
      </c>
      <c r="C910" s="52" t="s">
        <v>3264</v>
      </c>
      <c r="D910" s="51">
        <v>9150</v>
      </c>
      <c r="E910" s="52" t="s">
        <v>411</v>
      </c>
      <c r="F910" s="52" t="s">
        <v>3265</v>
      </c>
      <c r="G910" s="52" t="s">
        <v>7571</v>
      </c>
      <c r="H910" s="52" t="s">
        <v>15319</v>
      </c>
      <c r="I910" s="52" t="s">
        <v>14715</v>
      </c>
      <c r="J910" s="51">
        <v>121137</v>
      </c>
      <c r="K910" s="51">
        <v>124008</v>
      </c>
      <c r="L910" s="52" t="s">
        <v>570</v>
      </c>
      <c r="M910" s="51">
        <v>961128</v>
      </c>
      <c r="N910" s="51">
        <v>0</v>
      </c>
      <c r="O910" s="52" t="s">
        <v>15320</v>
      </c>
    </row>
    <row r="911" spans="1:15" ht="14.4" x14ac:dyDescent="0.25">
      <c r="A911" s="51">
        <v>11387</v>
      </c>
      <c r="B911" s="52" t="s">
        <v>67</v>
      </c>
      <c r="C911" s="52" t="s">
        <v>3266</v>
      </c>
      <c r="D911" s="51">
        <v>9150</v>
      </c>
      <c r="E911" s="52" t="s">
        <v>411</v>
      </c>
      <c r="F911" s="52" t="s">
        <v>412</v>
      </c>
      <c r="G911" s="52" t="s">
        <v>7571</v>
      </c>
      <c r="H911" s="52" t="s">
        <v>8394</v>
      </c>
      <c r="I911" s="52" t="s">
        <v>14713</v>
      </c>
      <c r="J911" s="51">
        <v>121665</v>
      </c>
      <c r="K911" s="51">
        <v>11387</v>
      </c>
      <c r="L911" s="52" t="s">
        <v>67</v>
      </c>
      <c r="M911" s="51">
        <v>963991</v>
      </c>
      <c r="N911" s="51">
        <v>0</v>
      </c>
      <c r="O911" s="52" t="s">
        <v>15321</v>
      </c>
    </row>
    <row r="912" spans="1:15" ht="14.4" x14ac:dyDescent="0.25">
      <c r="A912" s="51">
        <v>11411</v>
      </c>
      <c r="B912" s="52" t="s">
        <v>608</v>
      </c>
      <c r="C912" s="52" t="s">
        <v>3267</v>
      </c>
      <c r="D912" s="51">
        <v>9100</v>
      </c>
      <c r="E912" s="52" t="s">
        <v>31</v>
      </c>
      <c r="F912" s="52" t="s">
        <v>3268</v>
      </c>
      <c r="G912" s="52" t="s">
        <v>7571</v>
      </c>
      <c r="H912" s="52" t="s">
        <v>9537</v>
      </c>
      <c r="I912" s="52" t="s">
        <v>14713</v>
      </c>
      <c r="J912" s="51">
        <v>130856</v>
      </c>
      <c r="K912" s="51">
        <v>107839</v>
      </c>
      <c r="L912" s="52" t="s">
        <v>6668</v>
      </c>
      <c r="M912" s="51">
        <v>963934</v>
      </c>
      <c r="N912" s="51">
        <v>0</v>
      </c>
      <c r="O912" s="52" t="s">
        <v>15322</v>
      </c>
    </row>
    <row r="913" spans="1:15" ht="14.4" x14ac:dyDescent="0.25">
      <c r="A913" s="51">
        <v>11429</v>
      </c>
      <c r="B913" s="52" t="s">
        <v>3269</v>
      </c>
      <c r="C913" s="52" t="s">
        <v>3270</v>
      </c>
      <c r="D913" s="51">
        <v>9111</v>
      </c>
      <c r="E913" s="52" t="s">
        <v>3271</v>
      </c>
      <c r="F913" s="52" t="s">
        <v>3272</v>
      </c>
      <c r="G913" s="52" t="s">
        <v>7571</v>
      </c>
      <c r="H913" s="52" t="s">
        <v>15323</v>
      </c>
      <c r="I913" s="52" t="s">
        <v>14715</v>
      </c>
      <c r="J913" s="51">
        <v>124041</v>
      </c>
      <c r="K913" s="51">
        <v>115774</v>
      </c>
      <c r="L913" s="52" t="s">
        <v>585</v>
      </c>
      <c r="M913" s="51">
        <v>961102</v>
      </c>
      <c r="N913" s="51">
        <v>0</v>
      </c>
      <c r="O913" s="52" t="s">
        <v>15324</v>
      </c>
    </row>
    <row r="914" spans="1:15" ht="14.4" x14ac:dyDescent="0.25">
      <c r="A914" s="51">
        <v>11437</v>
      </c>
      <c r="B914" s="52" t="s">
        <v>3273</v>
      </c>
      <c r="C914" s="52" t="s">
        <v>3274</v>
      </c>
      <c r="D914" s="51">
        <v>9170</v>
      </c>
      <c r="E914" s="52" t="s">
        <v>3275</v>
      </c>
      <c r="F914" s="52" t="s">
        <v>3276</v>
      </c>
      <c r="G914" s="52" t="s">
        <v>7571</v>
      </c>
      <c r="H914" s="52" t="s">
        <v>9538</v>
      </c>
      <c r="I914" s="52" t="s">
        <v>14713</v>
      </c>
      <c r="J914" s="51">
        <v>119149</v>
      </c>
      <c r="K914" s="51">
        <v>21592</v>
      </c>
      <c r="L914" s="52" t="s">
        <v>532</v>
      </c>
      <c r="M914" s="51">
        <v>968371</v>
      </c>
      <c r="N914" s="51">
        <v>0</v>
      </c>
      <c r="O914" s="52" t="s">
        <v>15325</v>
      </c>
    </row>
    <row r="915" spans="1:15" ht="14.4" x14ac:dyDescent="0.25">
      <c r="A915" s="51">
        <v>11445</v>
      </c>
      <c r="B915" s="52" t="s">
        <v>3277</v>
      </c>
      <c r="C915" s="52" t="s">
        <v>3278</v>
      </c>
      <c r="D915" s="51">
        <v>9170</v>
      </c>
      <c r="E915" s="52" t="s">
        <v>1157</v>
      </c>
      <c r="F915" s="52" t="s">
        <v>3279</v>
      </c>
      <c r="G915" s="52" t="s">
        <v>7571</v>
      </c>
      <c r="H915" s="52" t="s">
        <v>9539</v>
      </c>
      <c r="I915" s="52" t="s">
        <v>14713</v>
      </c>
      <c r="J915" s="51">
        <v>119149</v>
      </c>
      <c r="K915" s="51">
        <v>21592</v>
      </c>
      <c r="L915" s="52" t="s">
        <v>532</v>
      </c>
      <c r="M915" s="51">
        <v>968371</v>
      </c>
      <c r="N915" s="51">
        <v>0</v>
      </c>
      <c r="O915" s="52" t="s">
        <v>15326</v>
      </c>
    </row>
    <row r="916" spans="1:15" ht="14.4" x14ac:dyDescent="0.25">
      <c r="A916" s="51">
        <v>11452</v>
      </c>
      <c r="B916" s="52" t="s">
        <v>3280</v>
      </c>
      <c r="C916" s="52" t="s">
        <v>3281</v>
      </c>
      <c r="D916" s="51">
        <v>9170</v>
      </c>
      <c r="E916" s="52" t="s">
        <v>1157</v>
      </c>
      <c r="F916" s="52" t="s">
        <v>3282</v>
      </c>
      <c r="G916" s="52" t="s">
        <v>7571</v>
      </c>
      <c r="H916" s="52" t="s">
        <v>9540</v>
      </c>
      <c r="I916" s="52" t="s">
        <v>14713</v>
      </c>
      <c r="J916" s="51">
        <v>119149</v>
      </c>
      <c r="K916" s="51">
        <v>21592</v>
      </c>
      <c r="L916" s="52" t="s">
        <v>532</v>
      </c>
      <c r="M916" s="51">
        <v>968371</v>
      </c>
      <c r="N916" s="51">
        <v>0</v>
      </c>
      <c r="O916" s="52" t="s">
        <v>15327</v>
      </c>
    </row>
    <row r="917" spans="1:15" ht="14.4" x14ac:dyDescent="0.25">
      <c r="A917" s="51">
        <v>11461</v>
      </c>
      <c r="B917" s="52" t="s">
        <v>65</v>
      </c>
      <c r="C917" s="52" t="s">
        <v>3283</v>
      </c>
      <c r="D917" s="51">
        <v>9170</v>
      </c>
      <c r="E917" s="52" t="s">
        <v>3275</v>
      </c>
      <c r="F917" s="52" t="s">
        <v>3284</v>
      </c>
      <c r="G917" s="52" t="s">
        <v>7571</v>
      </c>
      <c r="H917" s="52" t="s">
        <v>9541</v>
      </c>
      <c r="I917" s="52" t="s">
        <v>14715</v>
      </c>
      <c r="J917" s="51">
        <v>119131</v>
      </c>
      <c r="K917" s="51">
        <v>11478</v>
      </c>
      <c r="L917" s="52" t="s">
        <v>531</v>
      </c>
      <c r="M917" s="51">
        <v>961136</v>
      </c>
      <c r="N917" s="51">
        <v>0</v>
      </c>
      <c r="O917" s="52" t="s">
        <v>15328</v>
      </c>
    </row>
    <row r="918" spans="1:15" ht="14.4" x14ac:dyDescent="0.25">
      <c r="A918" s="51">
        <v>11478</v>
      </c>
      <c r="B918" s="52" t="s">
        <v>531</v>
      </c>
      <c r="C918" s="52" t="s">
        <v>3285</v>
      </c>
      <c r="D918" s="51">
        <v>9190</v>
      </c>
      <c r="E918" s="52" t="s">
        <v>124</v>
      </c>
      <c r="F918" s="52" t="s">
        <v>125</v>
      </c>
      <c r="G918" s="52" t="s">
        <v>7571</v>
      </c>
      <c r="H918" s="52" t="s">
        <v>8283</v>
      </c>
      <c r="I918" s="52" t="s">
        <v>14715</v>
      </c>
      <c r="J918" s="51">
        <v>119131</v>
      </c>
      <c r="K918" s="51">
        <v>11478</v>
      </c>
      <c r="L918" s="52" t="s">
        <v>531</v>
      </c>
      <c r="M918" s="51">
        <v>975821</v>
      </c>
      <c r="N918" s="51">
        <v>0</v>
      </c>
      <c r="O918" s="52" t="s">
        <v>15329</v>
      </c>
    </row>
    <row r="919" spans="1:15" ht="14.4" x14ac:dyDescent="0.25">
      <c r="A919" s="51">
        <v>11486</v>
      </c>
      <c r="B919" s="52" t="s">
        <v>13946</v>
      </c>
      <c r="C919" s="52" t="s">
        <v>3286</v>
      </c>
      <c r="D919" s="51">
        <v>9170</v>
      </c>
      <c r="E919" s="52" t="s">
        <v>3287</v>
      </c>
      <c r="F919" s="52" t="s">
        <v>3288</v>
      </c>
      <c r="G919" s="52" t="s">
        <v>7571</v>
      </c>
      <c r="H919" s="52" t="s">
        <v>9542</v>
      </c>
      <c r="I919" s="52" t="s">
        <v>14713</v>
      </c>
      <c r="J919" s="51">
        <v>119149</v>
      </c>
      <c r="K919" s="51">
        <v>21592</v>
      </c>
      <c r="L919" s="52" t="s">
        <v>532</v>
      </c>
      <c r="M919" s="51">
        <v>968371</v>
      </c>
      <c r="N919" s="51">
        <v>0</v>
      </c>
      <c r="O919" s="52" t="s">
        <v>15330</v>
      </c>
    </row>
    <row r="920" spans="1:15" ht="14.4" x14ac:dyDescent="0.25">
      <c r="A920" s="51">
        <v>11494</v>
      </c>
      <c r="B920" s="52" t="s">
        <v>3289</v>
      </c>
      <c r="C920" s="52" t="s">
        <v>3290</v>
      </c>
      <c r="D920" s="51">
        <v>9120</v>
      </c>
      <c r="E920" s="52" t="s">
        <v>342</v>
      </c>
      <c r="F920" s="52" t="s">
        <v>3291</v>
      </c>
      <c r="G920" s="52" t="s">
        <v>7571</v>
      </c>
      <c r="H920" s="52" t="s">
        <v>9543</v>
      </c>
      <c r="I920" s="52" t="s">
        <v>14713</v>
      </c>
      <c r="J920" s="51">
        <v>121186</v>
      </c>
      <c r="K920" s="51">
        <v>11361</v>
      </c>
      <c r="L920" s="52" t="s">
        <v>67</v>
      </c>
      <c r="M920" s="51">
        <v>964015</v>
      </c>
      <c r="N920" s="51">
        <v>0</v>
      </c>
      <c r="O920" s="52" t="s">
        <v>15331</v>
      </c>
    </row>
    <row r="921" spans="1:15" ht="14.4" x14ac:dyDescent="0.25">
      <c r="A921" s="51">
        <v>11502</v>
      </c>
      <c r="B921" s="52" t="s">
        <v>73</v>
      </c>
      <c r="C921" s="52" t="s">
        <v>3292</v>
      </c>
      <c r="D921" s="51">
        <v>9120</v>
      </c>
      <c r="E921" s="52" t="s">
        <v>348</v>
      </c>
      <c r="F921" s="52" t="s">
        <v>3293</v>
      </c>
      <c r="G921" s="52" t="s">
        <v>7571</v>
      </c>
      <c r="H921" s="52" t="s">
        <v>9544</v>
      </c>
      <c r="I921" s="52" t="s">
        <v>14715</v>
      </c>
      <c r="J921" s="51">
        <v>121137</v>
      </c>
      <c r="K921" s="51">
        <v>124008</v>
      </c>
      <c r="L921" s="52" t="s">
        <v>570</v>
      </c>
      <c r="M921" s="51">
        <v>961111</v>
      </c>
      <c r="N921" s="51">
        <v>0</v>
      </c>
      <c r="O921" s="52" t="s">
        <v>15332</v>
      </c>
    </row>
    <row r="922" spans="1:15" ht="14.4" x14ac:dyDescent="0.25">
      <c r="A922" s="51">
        <v>11511</v>
      </c>
      <c r="B922" s="52" t="s">
        <v>13947</v>
      </c>
      <c r="C922" s="52" t="s">
        <v>3294</v>
      </c>
      <c r="D922" s="51">
        <v>9130</v>
      </c>
      <c r="E922" s="52" t="s">
        <v>3295</v>
      </c>
      <c r="F922" s="52" t="s">
        <v>3296</v>
      </c>
      <c r="G922" s="52" t="s">
        <v>7571</v>
      </c>
      <c r="H922" s="52" t="s">
        <v>9545</v>
      </c>
      <c r="I922" s="52" t="s">
        <v>14713</v>
      </c>
      <c r="J922" s="51">
        <v>123224</v>
      </c>
      <c r="K922" s="51">
        <v>11271</v>
      </c>
      <c r="L922" s="52" t="s">
        <v>584</v>
      </c>
      <c r="M922" s="51">
        <v>964072</v>
      </c>
      <c r="N922" s="51">
        <v>0</v>
      </c>
      <c r="O922" s="52" t="s">
        <v>15333</v>
      </c>
    </row>
    <row r="923" spans="1:15" ht="14.4" x14ac:dyDescent="0.25">
      <c r="A923" s="51">
        <v>11528</v>
      </c>
      <c r="B923" s="52" t="s">
        <v>3297</v>
      </c>
      <c r="C923" s="52" t="s">
        <v>3298</v>
      </c>
      <c r="D923" s="51">
        <v>9130</v>
      </c>
      <c r="E923" s="52" t="s">
        <v>1160</v>
      </c>
      <c r="F923" s="52" t="s">
        <v>3299</v>
      </c>
      <c r="G923" s="52" t="s">
        <v>7571</v>
      </c>
      <c r="H923" s="52" t="s">
        <v>9546</v>
      </c>
      <c r="I923" s="52" t="s">
        <v>14715</v>
      </c>
      <c r="J923" s="51">
        <v>121137</v>
      </c>
      <c r="K923" s="51">
        <v>124008</v>
      </c>
      <c r="L923" s="52" t="s">
        <v>570</v>
      </c>
      <c r="M923" s="51">
        <v>961111</v>
      </c>
      <c r="N923" s="51">
        <v>0</v>
      </c>
      <c r="O923" s="52" t="s">
        <v>15334</v>
      </c>
    </row>
    <row r="924" spans="1:15" ht="14.4" x14ac:dyDescent="0.25">
      <c r="A924" s="51">
        <v>11536</v>
      </c>
      <c r="B924" s="52" t="s">
        <v>3300</v>
      </c>
      <c r="C924" s="52" t="s">
        <v>3301</v>
      </c>
      <c r="D924" s="51">
        <v>9130</v>
      </c>
      <c r="E924" s="52" t="s">
        <v>1160</v>
      </c>
      <c r="F924" s="52" t="s">
        <v>3302</v>
      </c>
      <c r="G924" s="52" t="s">
        <v>7571</v>
      </c>
      <c r="H924" s="52" t="s">
        <v>9547</v>
      </c>
      <c r="I924" s="52" t="s">
        <v>14713</v>
      </c>
      <c r="J924" s="51">
        <v>123224</v>
      </c>
      <c r="K924" s="51">
        <v>11271</v>
      </c>
      <c r="L924" s="52" t="s">
        <v>584</v>
      </c>
      <c r="M924" s="51">
        <v>964072</v>
      </c>
      <c r="N924" s="51">
        <v>0</v>
      </c>
      <c r="O924" s="52" t="s">
        <v>15335</v>
      </c>
    </row>
    <row r="925" spans="1:15" ht="14.4" x14ac:dyDescent="0.25">
      <c r="A925" s="51">
        <v>11551</v>
      </c>
      <c r="B925" s="52" t="s">
        <v>3303</v>
      </c>
      <c r="C925" s="52" t="s">
        <v>3304</v>
      </c>
      <c r="D925" s="51">
        <v>2800</v>
      </c>
      <c r="E925" s="52" t="s">
        <v>223</v>
      </c>
      <c r="F925" s="52" t="s">
        <v>22088</v>
      </c>
      <c r="G925" s="52" t="s">
        <v>7571</v>
      </c>
      <c r="H925" s="52" t="s">
        <v>9548</v>
      </c>
      <c r="I925" s="52" t="s">
        <v>14713</v>
      </c>
      <c r="J925" s="51">
        <v>119933</v>
      </c>
      <c r="K925" s="51">
        <v>11569</v>
      </c>
      <c r="L925" s="52" t="s">
        <v>650</v>
      </c>
      <c r="M925" s="51">
        <v>123539</v>
      </c>
      <c r="N925" s="51">
        <v>0</v>
      </c>
      <c r="O925" s="52" t="s">
        <v>15336</v>
      </c>
    </row>
    <row r="926" spans="1:15" ht="14.4" x14ac:dyDescent="0.25">
      <c r="A926" s="51">
        <v>11569</v>
      </c>
      <c r="B926" s="52" t="s">
        <v>650</v>
      </c>
      <c r="C926" s="52" t="s">
        <v>3306</v>
      </c>
      <c r="D926" s="51">
        <v>2800</v>
      </c>
      <c r="E926" s="52" t="s">
        <v>223</v>
      </c>
      <c r="F926" s="52" t="s">
        <v>224</v>
      </c>
      <c r="G926" s="52" t="s">
        <v>7571</v>
      </c>
      <c r="H926" s="52" t="s">
        <v>8356</v>
      </c>
      <c r="I926" s="52" t="s">
        <v>14713</v>
      </c>
      <c r="J926" s="51">
        <v>119933</v>
      </c>
      <c r="K926" s="51">
        <v>11569</v>
      </c>
      <c r="L926" s="52" t="s">
        <v>650</v>
      </c>
      <c r="M926" s="51">
        <v>123539</v>
      </c>
      <c r="N926" s="51">
        <v>0</v>
      </c>
      <c r="O926" s="52" t="s">
        <v>15337</v>
      </c>
    </row>
    <row r="927" spans="1:15" ht="14.4" x14ac:dyDescent="0.25">
      <c r="A927" s="51">
        <v>11585</v>
      </c>
      <c r="B927" s="52" t="s">
        <v>558</v>
      </c>
      <c r="C927" s="52" t="s">
        <v>3307</v>
      </c>
      <c r="D927" s="51">
        <v>2800</v>
      </c>
      <c r="E927" s="52" t="s">
        <v>223</v>
      </c>
      <c r="F927" s="52" t="s">
        <v>3308</v>
      </c>
      <c r="G927" s="52" t="s">
        <v>7571</v>
      </c>
      <c r="H927" s="52" t="s">
        <v>9549</v>
      </c>
      <c r="I927" s="52" t="s">
        <v>14713</v>
      </c>
      <c r="J927" s="51">
        <v>119933</v>
      </c>
      <c r="K927" s="51">
        <v>11569</v>
      </c>
      <c r="L927" s="52" t="s">
        <v>650</v>
      </c>
      <c r="M927" s="51">
        <v>123539</v>
      </c>
      <c r="N927" s="51">
        <v>0</v>
      </c>
      <c r="O927" s="52" t="s">
        <v>15338</v>
      </c>
    </row>
    <row r="928" spans="1:15" ht="14.4" x14ac:dyDescent="0.25">
      <c r="A928" s="51">
        <v>11601</v>
      </c>
      <c r="B928" s="52" t="s">
        <v>18959</v>
      </c>
      <c r="C928" s="52" t="s">
        <v>3309</v>
      </c>
      <c r="D928" s="51">
        <v>2800</v>
      </c>
      <c r="E928" s="52" t="s">
        <v>223</v>
      </c>
      <c r="F928" s="52" t="s">
        <v>3310</v>
      </c>
      <c r="G928" s="52" t="s">
        <v>7571</v>
      </c>
      <c r="H928" s="52" t="s">
        <v>13948</v>
      </c>
      <c r="I928" s="52" t="s">
        <v>14713</v>
      </c>
      <c r="J928" s="51">
        <v>119248</v>
      </c>
      <c r="K928" s="51">
        <v>10736</v>
      </c>
      <c r="L928" s="52" t="s">
        <v>67</v>
      </c>
      <c r="M928" s="51">
        <v>117945</v>
      </c>
      <c r="N928" s="51">
        <v>0</v>
      </c>
      <c r="O928" s="52" t="s">
        <v>15339</v>
      </c>
    </row>
    <row r="929" spans="1:15" ht="14.4" x14ac:dyDescent="0.25">
      <c r="A929" s="51">
        <v>11619</v>
      </c>
      <c r="B929" s="52" t="s">
        <v>3311</v>
      </c>
      <c r="C929" s="52" t="s">
        <v>3312</v>
      </c>
      <c r="D929" s="51">
        <v>2800</v>
      </c>
      <c r="E929" s="52" t="s">
        <v>223</v>
      </c>
      <c r="F929" s="52" t="s">
        <v>3313</v>
      </c>
      <c r="G929" s="52" t="s">
        <v>7571</v>
      </c>
      <c r="H929" s="52" t="s">
        <v>9550</v>
      </c>
      <c r="I929" s="52" t="s">
        <v>14713</v>
      </c>
      <c r="J929" s="51">
        <v>119933</v>
      </c>
      <c r="K929" s="51">
        <v>11569</v>
      </c>
      <c r="L929" s="52" t="s">
        <v>650</v>
      </c>
      <c r="M929" s="51">
        <v>123539</v>
      </c>
      <c r="N929" s="51">
        <v>0</v>
      </c>
      <c r="O929" s="52" t="s">
        <v>15340</v>
      </c>
    </row>
    <row r="930" spans="1:15" ht="14.4" x14ac:dyDescent="0.25">
      <c r="A930" s="51">
        <v>11635</v>
      </c>
      <c r="B930" s="52" t="s">
        <v>3314</v>
      </c>
      <c r="C930" s="52" t="s">
        <v>3315</v>
      </c>
      <c r="D930" s="51">
        <v>2800</v>
      </c>
      <c r="E930" s="52" t="s">
        <v>223</v>
      </c>
      <c r="F930" s="52" t="s">
        <v>3316</v>
      </c>
      <c r="G930" s="52" t="s">
        <v>7571</v>
      </c>
      <c r="H930" s="52" t="s">
        <v>9551</v>
      </c>
      <c r="I930" s="52" t="s">
        <v>14713</v>
      </c>
      <c r="J930" s="51">
        <v>119933</v>
      </c>
      <c r="K930" s="51">
        <v>11569</v>
      </c>
      <c r="L930" s="52" t="s">
        <v>650</v>
      </c>
      <c r="M930" s="51">
        <v>123539</v>
      </c>
      <c r="N930" s="51">
        <v>0</v>
      </c>
      <c r="O930" s="52" t="s">
        <v>15341</v>
      </c>
    </row>
    <row r="931" spans="1:15" ht="14.4" x14ac:dyDescent="0.25">
      <c r="A931" s="51">
        <v>11643</v>
      </c>
      <c r="B931" s="52" t="s">
        <v>3317</v>
      </c>
      <c r="C931" s="52" t="s">
        <v>3318</v>
      </c>
      <c r="D931" s="51">
        <v>2800</v>
      </c>
      <c r="E931" s="52" t="s">
        <v>223</v>
      </c>
      <c r="F931" s="52" t="s">
        <v>3319</v>
      </c>
      <c r="G931" s="52" t="s">
        <v>7571</v>
      </c>
      <c r="H931" s="52" t="s">
        <v>9552</v>
      </c>
      <c r="I931" s="52" t="s">
        <v>14713</v>
      </c>
      <c r="J931" s="51">
        <v>119248</v>
      </c>
      <c r="K931" s="51">
        <v>10736</v>
      </c>
      <c r="L931" s="52" t="s">
        <v>67</v>
      </c>
      <c r="M931" s="51">
        <v>117945</v>
      </c>
      <c r="N931" s="51">
        <v>0</v>
      </c>
      <c r="O931" s="52" t="s">
        <v>15342</v>
      </c>
    </row>
    <row r="932" spans="1:15" ht="14.4" x14ac:dyDescent="0.25">
      <c r="A932" s="51">
        <v>11651</v>
      </c>
      <c r="B932" s="52" t="s">
        <v>3320</v>
      </c>
      <c r="C932" s="52" t="s">
        <v>3321</v>
      </c>
      <c r="D932" s="51">
        <v>2800</v>
      </c>
      <c r="E932" s="52" t="s">
        <v>223</v>
      </c>
      <c r="F932" s="52" t="s">
        <v>3322</v>
      </c>
      <c r="G932" s="52" t="s">
        <v>7571</v>
      </c>
      <c r="H932" s="52" t="s">
        <v>9553</v>
      </c>
      <c r="I932" s="52" t="s">
        <v>14713</v>
      </c>
      <c r="J932" s="51">
        <v>119933</v>
      </c>
      <c r="K932" s="51">
        <v>11569</v>
      </c>
      <c r="L932" s="52" t="s">
        <v>650</v>
      </c>
      <c r="M932" s="51">
        <v>123539</v>
      </c>
      <c r="N932" s="51">
        <v>0</v>
      </c>
      <c r="O932" s="52" t="s">
        <v>15343</v>
      </c>
    </row>
    <row r="933" spans="1:15" ht="14.4" x14ac:dyDescent="0.25">
      <c r="A933" s="51">
        <v>11676</v>
      </c>
      <c r="B933" s="52" t="s">
        <v>3323</v>
      </c>
      <c r="C933" s="52" t="s">
        <v>3324</v>
      </c>
      <c r="D933" s="51">
        <v>2800</v>
      </c>
      <c r="E933" s="52" t="s">
        <v>223</v>
      </c>
      <c r="F933" s="52" t="s">
        <v>3325</v>
      </c>
      <c r="G933" s="52" t="s">
        <v>7571</v>
      </c>
      <c r="H933" s="52" t="s">
        <v>9554</v>
      </c>
      <c r="I933" s="52" t="s">
        <v>14713</v>
      </c>
      <c r="J933" s="51">
        <v>138958</v>
      </c>
      <c r="K933" s="51">
        <v>12088</v>
      </c>
      <c r="L933" s="52" t="s">
        <v>3411</v>
      </c>
      <c r="M933" s="51">
        <v>964081</v>
      </c>
      <c r="N933" s="51">
        <v>0</v>
      </c>
      <c r="O933" s="52" t="s">
        <v>15344</v>
      </c>
    </row>
    <row r="934" spans="1:15" ht="14.4" x14ac:dyDescent="0.25">
      <c r="A934" s="51">
        <v>11692</v>
      </c>
      <c r="B934" s="52" t="s">
        <v>13949</v>
      </c>
      <c r="C934" s="52" t="s">
        <v>3326</v>
      </c>
      <c r="D934" s="51">
        <v>2800</v>
      </c>
      <c r="E934" s="52" t="s">
        <v>223</v>
      </c>
      <c r="F934" s="52" t="s">
        <v>3327</v>
      </c>
      <c r="G934" s="52" t="s">
        <v>7571</v>
      </c>
      <c r="H934" s="52" t="s">
        <v>9555</v>
      </c>
      <c r="I934" s="52" t="s">
        <v>14713</v>
      </c>
      <c r="J934" s="51">
        <v>122127</v>
      </c>
      <c r="K934" s="51">
        <v>106138</v>
      </c>
      <c r="L934" s="52" t="s">
        <v>770</v>
      </c>
      <c r="M934" s="51">
        <v>964106</v>
      </c>
      <c r="N934" s="51">
        <v>0</v>
      </c>
      <c r="O934" s="52" t="s">
        <v>15345</v>
      </c>
    </row>
    <row r="935" spans="1:15" ht="14.4" x14ac:dyDescent="0.25">
      <c r="A935" s="51">
        <v>11726</v>
      </c>
      <c r="B935" s="52" t="s">
        <v>3328</v>
      </c>
      <c r="C935" s="52" t="s">
        <v>3329</v>
      </c>
      <c r="D935" s="51">
        <v>2800</v>
      </c>
      <c r="E935" s="52" t="s">
        <v>223</v>
      </c>
      <c r="F935" s="52" t="s">
        <v>3330</v>
      </c>
      <c r="G935" s="52" t="s">
        <v>7571</v>
      </c>
      <c r="H935" s="52" t="s">
        <v>9556</v>
      </c>
      <c r="I935" s="52" t="s">
        <v>14372</v>
      </c>
      <c r="J935" s="51">
        <v>129155</v>
      </c>
      <c r="K935" s="51">
        <v>11775</v>
      </c>
      <c r="L935" s="52" t="s">
        <v>780</v>
      </c>
      <c r="M935" s="51">
        <v>113845</v>
      </c>
      <c r="N935" s="51">
        <v>113845</v>
      </c>
      <c r="O935" s="52" t="s">
        <v>15346</v>
      </c>
    </row>
    <row r="936" spans="1:15" ht="14.4" x14ac:dyDescent="0.25">
      <c r="A936" s="51">
        <v>11742</v>
      </c>
      <c r="B936" s="52" t="s">
        <v>3331</v>
      </c>
      <c r="C936" s="52" t="s">
        <v>3332</v>
      </c>
      <c r="D936" s="51">
        <v>2800</v>
      </c>
      <c r="E936" s="52" t="s">
        <v>223</v>
      </c>
      <c r="F936" s="52" t="s">
        <v>3333</v>
      </c>
      <c r="G936" s="52" t="s">
        <v>7571</v>
      </c>
      <c r="H936" s="52" t="s">
        <v>9557</v>
      </c>
      <c r="I936" s="52" t="s">
        <v>14372</v>
      </c>
      <c r="J936" s="51">
        <v>129155</v>
      </c>
      <c r="K936" s="51">
        <v>11775</v>
      </c>
      <c r="L936" s="52" t="s">
        <v>780</v>
      </c>
      <c r="M936" s="51">
        <v>113845</v>
      </c>
      <c r="N936" s="51">
        <v>113845</v>
      </c>
      <c r="O936" s="52" t="s">
        <v>15347</v>
      </c>
    </row>
    <row r="937" spans="1:15" ht="14.4" x14ac:dyDescent="0.25">
      <c r="A937" s="51">
        <v>11759</v>
      </c>
      <c r="B937" s="52" t="s">
        <v>3334</v>
      </c>
      <c r="C937" s="52" t="s">
        <v>3335</v>
      </c>
      <c r="D937" s="51">
        <v>2800</v>
      </c>
      <c r="E937" s="52" t="s">
        <v>223</v>
      </c>
      <c r="F937" s="52" t="s">
        <v>3336</v>
      </c>
      <c r="G937" s="52" t="s">
        <v>7571</v>
      </c>
      <c r="H937" s="52" t="s">
        <v>9558</v>
      </c>
      <c r="I937" s="52" t="s">
        <v>14372</v>
      </c>
      <c r="J937" s="51">
        <v>129155</v>
      </c>
      <c r="K937" s="51">
        <v>11775</v>
      </c>
      <c r="L937" s="52" t="s">
        <v>780</v>
      </c>
      <c r="M937" s="51">
        <v>113845</v>
      </c>
      <c r="N937" s="51">
        <v>113845</v>
      </c>
      <c r="O937" s="52" t="s">
        <v>15348</v>
      </c>
    </row>
    <row r="938" spans="1:15" ht="14.4" x14ac:dyDescent="0.25">
      <c r="A938" s="51">
        <v>11767</v>
      </c>
      <c r="B938" s="52" t="s">
        <v>3337</v>
      </c>
      <c r="C938" s="52" t="s">
        <v>3338</v>
      </c>
      <c r="D938" s="51">
        <v>2800</v>
      </c>
      <c r="E938" s="52" t="s">
        <v>223</v>
      </c>
      <c r="F938" s="52" t="s">
        <v>3339</v>
      </c>
      <c r="G938" s="52" t="s">
        <v>7571</v>
      </c>
      <c r="H938" s="52" t="s">
        <v>9559</v>
      </c>
      <c r="I938" s="52" t="s">
        <v>14372</v>
      </c>
      <c r="J938" s="51">
        <v>122119</v>
      </c>
      <c r="K938" s="51">
        <v>1099</v>
      </c>
      <c r="L938" s="52" t="s">
        <v>769</v>
      </c>
      <c r="M938" s="51">
        <v>113845</v>
      </c>
      <c r="N938" s="51">
        <v>113845</v>
      </c>
      <c r="O938" s="52" t="s">
        <v>15349</v>
      </c>
    </row>
    <row r="939" spans="1:15" ht="14.4" x14ac:dyDescent="0.25">
      <c r="A939" s="51">
        <v>11775</v>
      </c>
      <c r="B939" s="52" t="s">
        <v>780</v>
      </c>
      <c r="C939" s="52" t="s">
        <v>3340</v>
      </c>
      <c r="D939" s="51">
        <v>2800</v>
      </c>
      <c r="E939" s="52" t="s">
        <v>223</v>
      </c>
      <c r="F939" s="52" t="s">
        <v>46</v>
      </c>
      <c r="G939" s="52" t="s">
        <v>7571</v>
      </c>
      <c r="H939" s="52" t="s">
        <v>9560</v>
      </c>
      <c r="I939" s="52" t="s">
        <v>14372</v>
      </c>
      <c r="J939" s="51">
        <v>129155</v>
      </c>
      <c r="K939" s="51">
        <v>11775</v>
      </c>
      <c r="L939" s="52" t="s">
        <v>780</v>
      </c>
      <c r="M939" s="51">
        <v>113845</v>
      </c>
      <c r="N939" s="51">
        <v>113845</v>
      </c>
      <c r="O939" s="52" t="s">
        <v>22089</v>
      </c>
    </row>
    <row r="940" spans="1:15" ht="14.4" x14ac:dyDescent="0.25">
      <c r="A940" s="51">
        <v>11783</v>
      </c>
      <c r="B940" s="52" t="s">
        <v>3341</v>
      </c>
      <c r="C940" s="52" t="s">
        <v>3342</v>
      </c>
      <c r="D940" s="51">
        <v>2800</v>
      </c>
      <c r="E940" s="52" t="s">
        <v>223</v>
      </c>
      <c r="F940" s="52" t="s">
        <v>3343</v>
      </c>
      <c r="G940" s="52" t="s">
        <v>7571</v>
      </c>
      <c r="H940" s="52" t="s">
        <v>9561</v>
      </c>
      <c r="I940" s="52" t="s">
        <v>14372</v>
      </c>
      <c r="J940" s="51">
        <v>129155</v>
      </c>
      <c r="K940" s="51">
        <v>11775</v>
      </c>
      <c r="L940" s="52" t="s">
        <v>780</v>
      </c>
      <c r="M940" s="51">
        <v>113845</v>
      </c>
      <c r="N940" s="51">
        <v>113845</v>
      </c>
      <c r="O940" s="52" t="s">
        <v>15350</v>
      </c>
    </row>
    <row r="941" spans="1:15" ht="14.4" x14ac:dyDescent="0.25">
      <c r="A941" s="51">
        <v>11809</v>
      </c>
      <c r="B941" s="52" t="s">
        <v>788</v>
      </c>
      <c r="C941" s="52" t="s">
        <v>3344</v>
      </c>
      <c r="D941" s="51">
        <v>2820</v>
      </c>
      <c r="E941" s="52" t="s">
        <v>1169</v>
      </c>
      <c r="F941" s="52" t="s">
        <v>3345</v>
      </c>
      <c r="G941" s="52" t="s">
        <v>7571</v>
      </c>
      <c r="H941" s="52" t="s">
        <v>9562</v>
      </c>
      <c r="I941" s="52" t="s">
        <v>14715</v>
      </c>
      <c r="J941" s="51">
        <v>122077</v>
      </c>
      <c r="K941" s="51">
        <v>10116</v>
      </c>
      <c r="L941" s="52" t="s">
        <v>768</v>
      </c>
      <c r="M941" s="51">
        <v>961151</v>
      </c>
      <c r="N941" s="51">
        <v>0</v>
      </c>
      <c r="O941" s="52" t="s">
        <v>15351</v>
      </c>
    </row>
    <row r="942" spans="1:15" ht="14.4" x14ac:dyDescent="0.25">
      <c r="A942" s="51">
        <v>11817</v>
      </c>
      <c r="B942" s="52" t="s">
        <v>3346</v>
      </c>
      <c r="C942" s="52" t="s">
        <v>3347</v>
      </c>
      <c r="D942" s="51">
        <v>2820</v>
      </c>
      <c r="E942" s="52" t="s">
        <v>1169</v>
      </c>
      <c r="F942" s="52" t="s">
        <v>3348</v>
      </c>
      <c r="G942" s="52" t="s">
        <v>7571</v>
      </c>
      <c r="H942" s="52" t="s">
        <v>9563</v>
      </c>
      <c r="I942" s="52" t="s">
        <v>14715</v>
      </c>
      <c r="J942" s="51">
        <v>122077</v>
      </c>
      <c r="K942" s="51">
        <v>10116</v>
      </c>
      <c r="L942" s="52" t="s">
        <v>768</v>
      </c>
      <c r="M942" s="51">
        <v>961151</v>
      </c>
      <c r="N942" s="51">
        <v>0</v>
      </c>
      <c r="O942" s="52" t="s">
        <v>15352</v>
      </c>
    </row>
    <row r="943" spans="1:15" ht="14.4" x14ac:dyDescent="0.25">
      <c r="A943" s="51">
        <v>11825</v>
      </c>
      <c r="B943" s="52" t="s">
        <v>3349</v>
      </c>
      <c r="C943" s="52" t="s">
        <v>3350</v>
      </c>
      <c r="D943" s="51">
        <v>2820</v>
      </c>
      <c r="E943" s="52" t="s">
        <v>1169</v>
      </c>
      <c r="F943" s="52" t="s">
        <v>3351</v>
      </c>
      <c r="G943" s="52" t="s">
        <v>7571</v>
      </c>
      <c r="H943" s="52" t="s">
        <v>9564</v>
      </c>
      <c r="I943" s="52" t="s">
        <v>14713</v>
      </c>
      <c r="J943" s="51">
        <v>119933</v>
      </c>
      <c r="K943" s="51">
        <v>11569</v>
      </c>
      <c r="L943" s="52" t="s">
        <v>650</v>
      </c>
      <c r="M943" s="51">
        <v>123539</v>
      </c>
      <c r="N943" s="51">
        <v>0</v>
      </c>
      <c r="O943" s="52" t="s">
        <v>15353</v>
      </c>
    </row>
    <row r="944" spans="1:15" ht="14.4" x14ac:dyDescent="0.25">
      <c r="A944" s="51">
        <v>11833</v>
      </c>
      <c r="B944" s="52" t="s">
        <v>13950</v>
      </c>
      <c r="C944" s="52" t="s">
        <v>3352</v>
      </c>
      <c r="D944" s="51">
        <v>2580</v>
      </c>
      <c r="E944" s="52" t="s">
        <v>420</v>
      </c>
      <c r="F944" s="52" t="s">
        <v>421</v>
      </c>
      <c r="G944" s="52" t="s">
        <v>7571</v>
      </c>
      <c r="H944" s="52" t="s">
        <v>7598</v>
      </c>
      <c r="I944" s="52" t="s">
        <v>14713</v>
      </c>
      <c r="J944" s="51">
        <v>121483</v>
      </c>
      <c r="K944" s="51">
        <v>9217</v>
      </c>
      <c r="L944" s="52" t="s">
        <v>866</v>
      </c>
      <c r="M944" s="51">
        <v>108621</v>
      </c>
      <c r="N944" s="51">
        <v>0</v>
      </c>
      <c r="O944" s="52" t="s">
        <v>15354</v>
      </c>
    </row>
    <row r="945" spans="1:15" ht="14.4" x14ac:dyDescent="0.25">
      <c r="A945" s="51">
        <v>11841</v>
      </c>
      <c r="B945" s="52" t="s">
        <v>2864</v>
      </c>
      <c r="C945" s="52" t="s">
        <v>3353</v>
      </c>
      <c r="D945" s="51">
        <v>2820</v>
      </c>
      <c r="E945" s="52" t="s">
        <v>3354</v>
      </c>
      <c r="F945" s="52" t="s">
        <v>3355</v>
      </c>
      <c r="G945" s="52" t="s">
        <v>7571</v>
      </c>
      <c r="H945" s="52" t="s">
        <v>9565</v>
      </c>
      <c r="I945" s="52" t="s">
        <v>14713</v>
      </c>
      <c r="J945" s="51">
        <v>121954</v>
      </c>
      <c r="K945" s="51">
        <v>11941</v>
      </c>
      <c r="L945" s="52" t="s">
        <v>873</v>
      </c>
      <c r="M945" s="51">
        <v>973719</v>
      </c>
      <c r="N945" s="51">
        <v>0</v>
      </c>
      <c r="O945" s="52" t="s">
        <v>15355</v>
      </c>
    </row>
    <row r="946" spans="1:15" ht="14.4" x14ac:dyDescent="0.25">
      <c r="A946" s="51">
        <v>11858</v>
      </c>
      <c r="B946" s="52" t="s">
        <v>599</v>
      </c>
      <c r="C946" s="52" t="s">
        <v>3356</v>
      </c>
      <c r="D946" s="51">
        <v>3150</v>
      </c>
      <c r="E946" s="52" t="s">
        <v>5</v>
      </c>
      <c r="F946" s="52" t="s">
        <v>3357</v>
      </c>
      <c r="G946" s="52" t="s">
        <v>7571</v>
      </c>
      <c r="H946" s="52" t="s">
        <v>9566</v>
      </c>
      <c r="I946" s="52" t="s">
        <v>14715</v>
      </c>
      <c r="J946" s="51">
        <v>119669</v>
      </c>
      <c r="K946" s="51">
        <v>11874</v>
      </c>
      <c r="L946" s="52" t="s">
        <v>599</v>
      </c>
      <c r="M946" s="51">
        <v>961169</v>
      </c>
      <c r="N946" s="51">
        <v>0</v>
      </c>
      <c r="O946" s="52" t="s">
        <v>15356</v>
      </c>
    </row>
    <row r="947" spans="1:15" ht="14.4" x14ac:dyDescent="0.25">
      <c r="A947" s="51">
        <v>11866</v>
      </c>
      <c r="B947" s="52" t="s">
        <v>652</v>
      </c>
      <c r="C947" s="52" t="s">
        <v>3358</v>
      </c>
      <c r="D947" s="51">
        <v>3150</v>
      </c>
      <c r="E947" s="52" t="s">
        <v>5</v>
      </c>
      <c r="F947" s="52" t="s">
        <v>6</v>
      </c>
      <c r="G947" s="52" t="s">
        <v>7571</v>
      </c>
      <c r="H947" s="52" t="s">
        <v>9567</v>
      </c>
      <c r="I947" s="52" t="s">
        <v>14713</v>
      </c>
      <c r="J947" s="51">
        <v>122259</v>
      </c>
      <c r="K947" s="51">
        <v>11866</v>
      </c>
      <c r="L947" s="52" t="s">
        <v>652</v>
      </c>
      <c r="M947" s="51">
        <v>962217</v>
      </c>
      <c r="N947" s="51">
        <v>0</v>
      </c>
      <c r="O947" s="52" t="s">
        <v>15357</v>
      </c>
    </row>
    <row r="948" spans="1:15" ht="14.4" x14ac:dyDescent="0.25">
      <c r="A948" s="51">
        <v>11874</v>
      </c>
      <c r="B948" s="52" t="s">
        <v>599</v>
      </c>
      <c r="C948" s="52" t="s">
        <v>3359</v>
      </c>
      <c r="D948" s="51">
        <v>3140</v>
      </c>
      <c r="E948" s="52" t="s">
        <v>196</v>
      </c>
      <c r="F948" s="52" t="s">
        <v>543</v>
      </c>
      <c r="G948" s="52" t="s">
        <v>7571</v>
      </c>
      <c r="H948" s="52" t="s">
        <v>9568</v>
      </c>
      <c r="I948" s="52" t="s">
        <v>14715</v>
      </c>
      <c r="J948" s="51">
        <v>119669</v>
      </c>
      <c r="K948" s="51">
        <v>11874</v>
      </c>
      <c r="L948" s="52" t="s">
        <v>599</v>
      </c>
      <c r="M948" s="51">
        <v>961177</v>
      </c>
      <c r="N948" s="51">
        <v>0</v>
      </c>
      <c r="O948" s="52" t="s">
        <v>15358</v>
      </c>
    </row>
    <row r="949" spans="1:15" ht="14.4" x14ac:dyDescent="0.25">
      <c r="A949" s="51">
        <v>11882</v>
      </c>
      <c r="B949" s="52" t="s">
        <v>3360</v>
      </c>
      <c r="C949" s="52" t="s">
        <v>3361</v>
      </c>
      <c r="D949" s="51">
        <v>3140</v>
      </c>
      <c r="E949" s="52" t="s">
        <v>196</v>
      </c>
      <c r="F949" s="52" t="s">
        <v>3362</v>
      </c>
      <c r="G949" s="52" t="s">
        <v>7571</v>
      </c>
      <c r="H949" s="52" t="s">
        <v>9569</v>
      </c>
      <c r="I949" s="52" t="s">
        <v>14713</v>
      </c>
      <c r="J949" s="51">
        <v>121954</v>
      </c>
      <c r="K949" s="51">
        <v>11941</v>
      </c>
      <c r="L949" s="52" t="s">
        <v>873</v>
      </c>
      <c r="M949" s="51">
        <v>973719</v>
      </c>
      <c r="N949" s="51">
        <v>0</v>
      </c>
      <c r="O949" s="52" t="s">
        <v>15359</v>
      </c>
    </row>
    <row r="950" spans="1:15" ht="14.4" x14ac:dyDescent="0.25">
      <c r="A950" s="51">
        <v>11891</v>
      </c>
      <c r="B950" s="52" t="s">
        <v>3363</v>
      </c>
      <c r="C950" s="52" t="s">
        <v>3364</v>
      </c>
      <c r="D950" s="51">
        <v>2861</v>
      </c>
      <c r="E950" s="52" t="s">
        <v>3365</v>
      </c>
      <c r="F950" s="52" t="s">
        <v>3366</v>
      </c>
      <c r="G950" s="52" t="s">
        <v>7571</v>
      </c>
      <c r="H950" s="52" t="s">
        <v>9570</v>
      </c>
      <c r="I950" s="52" t="s">
        <v>14713</v>
      </c>
      <c r="J950" s="51">
        <v>138958</v>
      </c>
      <c r="K950" s="51">
        <v>12088</v>
      </c>
      <c r="L950" s="52" t="s">
        <v>3411</v>
      </c>
      <c r="M950" s="51">
        <v>964155</v>
      </c>
      <c r="N950" s="51">
        <v>0</v>
      </c>
      <c r="O950" s="52" t="s">
        <v>15360</v>
      </c>
    </row>
    <row r="951" spans="1:15" ht="14.4" x14ac:dyDescent="0.25">
      <c r="A951" s="51">
        <v>11908</v>
      </c>
      <c r="B951" s="52" t="s">
        <v>67</v>
      </c>
      <c r="C951" s="52" t="s">
        <v>3367</v>
      </c>
      <c r="D951" s="51">
        <v>2860</v>
      </c>
      <c r="E951" s="52" t="s">
        <v>120</v>
      </c>
      <c r="F951" s="52" t="s">
        <v>121</v>
      </c>
      <c r="G951" s="52" t="s">
        <v>7571</v>
      </c>
      <c r="H951" s="52" t="s">
        <v>8403</v>
      </c>
      <c r="I951" s="52" t="s">
        <v>14713</v>
      </c>
      <c r="J951" s="51">
        <v>119248</v>
      </c>
      <c r="K951" s="51">
        <v>10736</v>
      </c>
      <c r="L951" s="52" t="s">
        <v>67</v>
      </c>
      <c r="M951" s="51">
        <v>117945</v>
      </c>
      <c r="N951" s="51">
        <v>0</v>
      </c>
      <c r="O951" s="52" t="s">
        <v>15361</v>
      </c>
    </row>
    <row r="952" spans="1:15" ht="14.4" x14ac:dyDescent="0.25">
      <c r="A952" s="51">
        <v>11916</v>
      </c>
      <c r="B952" s="52" t="s">
        <v>22090</v>
      </c>
      <c r="C952" s="52" t="s">
        <v>3368</v>
      </c>
      <c r="D952" s="51">
        <v>2580</v>
      </c>
      <c r="E952" s="52" t="s">
        <v>420</v>
      </c>
      <c r="F952" s="52" t="s">
        <v>3369</v>
      </c>
      <c r="G952" s="52" t="s">
        <v>7571</v>
      </c>
      <c r="H952" s="52" t="s">
        <v>9571</v>
      </c>
      <c r="I952" s="52" t="s">
        <v>14713</v>
      </c>
      <c r="J952" s="51">
        <v>121954</v>
      </c>
      <c r="K952" s="51">
        <v>11941</v>
      </c>
      <c r="L952" s="52" t="s">
        <v>873</v>
      </c>
      <c r="M952" s="51">
        <v>973719</v>
      </c>
      <c r="N952" s="51">
        <v>0</v>
      </c>
      <c r="O952" s="52" t="s">
        <v>15362</v>
      </c>
    </row>
    <row r="953" spans="1:15" ht="14.4" x14ac:dyDescent="0.25">
      <c r="A953" s="51">
        <v>11924</v>
      </c>
      <c r="B953" s="52" t="s">
        <v>22091</v>
      </c>
      <c r="C953" s="52" t="s">
        <v>3370</v>
      </c>
      <c r="D953" s="51">
        <v>2580</v>
      </c>
      <c r="E953" s="52" t="s">
        <v>420</v>
      </c>
      <c r="F953" s="52" t="s">
        <v>3371</v>
      </c>
      <c r="G953" s="52" t="s">
        <v>7571</v>
      </c>
      <c r="H953" s="52" t="s">
        <v>22092</v>
      </c>
      <c r="I953" s="52" t="s">
        <v>14713</v>
      </c>
      <c r="J953" s="51">
        <v>121483</v>
      </c>
      <c r="K953" s="51">
        <v>9217</v>
      </c>
      <c r="L953" s="52" t="s">
        <v>866</v>
      </c>
      <c r="M953" s="51">
        <v>108621</v>
      </c>
      <c r="N953" s="51">
        <v>0</v>
      </c>
      <c r="O953" s="52" t="s">
        <v>22093</v>
      </c>
    </row>
    <row r="954" spans="1:15" ht="14.4" x14ac:dyDescent="0.25">
      <c r="A954" s="51">
        <v>11932</v>
      </c>
      <c r="B954" s="52" t="s">
        <v>67</v>
      </c>
      <c r="C954" s="52" t="s">
        <v>3372</v>
      </c>
      <c r="D954" s="51">
        <v>2580</v>
      </c>
      <c r="E954" s="52" t="s">
        <v>1176</v>
      </c>
      <c r="F954" s="52" t="s">
        <v>3373</v>
      </c>
      <c r="G954" s="52" t="s">
        <v>7571</v>
      </c>
      <c r="H954" s="52" t="s">
        <v>9573</v>
      </c>
      <c r="I954" s="52" t="s">
        <v>14713</v>
      </c>
      <c r="J954" s="51">
        <v>121483</v>
      </c>
      <c r="K954" s="51">
        <v>9217</v>
      </c>
      <c r="L954" s="52" t="s">
        <v>866</v>
      </c>
      <c r="M954" s="51">
        <v>108621</v>
      </c>
      <c r="N954" s="51">
        <v>0</v>
      </c>
      <c r="O954" s="52" t="s">
        <v>15363</v>
      </c>
    </row>
    <row r="955" spans="1:15" ht="14.4" x14ac:dyDescent="0.25">
      <c r="A955" s="51">
        <v>11941</v>
      </c>
      <c r="B955" s="52" t="s">
        <v>873</v>
      </c>
      <c r="C955" s="52" t="s">
        <v>3374</v>
      </c>
      <c r="D955" s="51">
        <v>2223</v>
      </c>
      <c r="E955" s="52" t="s">
        <v>435</v>
      </c>
      <c r="F955" s="52" t="s">
        <v>436</v>
      </c>
      <c r="G955" s="52" t="s">
        <v>7571</v>
      </c>
      <c r="H955" s="52" t="s">
        <v>8170</v>
      </c>
      <c r="I955" s="52" t="s">
        <v>14713</v>
      </c>
      <c r="J955" s="51">
        <v>121954</v>
      </c>
      <c r="K955" s="51">
        <v>11941</v>
      </c>
      <c r="L955" s="52" t="s">
        <v>873</v>
      </c>
      <c r="M955" s="51">
        <v>973719</v>
      </c>
      <c r="N955" s="51">
        <v>0</v>
      </c>
      <c r="O955" s="52" t="s">
        <v>15364</v>
      </c>
    </row>
    <row r="956" spans="1:15" ht="14.4" x14ac:dyDescent="0.25">
      <c r="A956" s="51">
        <v>11957</v>
      </c>
      <c r="B956" s="52" t="s">
        <v>3375</v>
      </c>
      <c r="C956" s="52" t="s">
        <v>3376</v>
      </c>
      <c r="D956" s="51">
        <v>1840</v>
      </c>
      <c r="E956" s="52" t="s">
        <v>3377</v>
      </c>
      <c r="F956" s="52" t="s">
        <v>3378</v>
      </c>
      <c r="G956" s="52" t="s">
        <v>7571</v>
      </c>
      <c r="H956" s="52" t="s">
        <v>9574</v>
      </c>
      <c r="I956" s="52" t="s">
        <v>14715</v>
      </c>
      <c r="J956" s="51">
        <v>128009</v>
      </c>
      <c r="K956" s="51">
        <v>11999</v>
      </c>
      <c r="L956" s="52" t="s">
        <v>13952</v>
      </c>
      <c r="M956" s="51">
        <v>961185</v>
      </c>
      <c r="N956" s="51">
        <v>0</v>
      </c>
      <c r="O956" s="52" t="s">
        <v>15365</v>
      </c>
    </row>
    <row r="957" spans="1:15" ht="14.4" x14ac:dyDescent="0.25">
      <c r="A957" s="51">
        <v>11965</v>
      </c>
      <c r="B957" s="52" t="s">
        <v>13951</v>
      </c>
      <c r="C957" s="52" t="s">
        <v>3379</v>
      </c>
      <c r="D957" s="51">
        <v>1840</v>
      </c>
      <c r="E957" s="52" t="s">
        <v>3380</v>
      </c>
      <c r="F957" s="52" t="s">
        <v>3381</v>
      </c>
      <c r="G957" s="52" t="s">
        <v>7571</v>
      </c>
      <c r="H957" s="52" t="s">
        <v>9575</v>
      </c>
      <c r="I957" s="52" t="s">
        <v>14715</v>
      </c>
      <c r="J957" s="51">
        <v>128009</v>
      </c>
      <c r="K957" s="51">
        <v>11999</v>
      </c>
      <c r="L957" s="52" t="s">
        <v>13952</v>
      </c>
      <c r="M957" s="51">
        <v>961185</v>
      </c>
      <c r="N957" s="51">
        <v>0</v>
      </c>
      <c r="O957" s="52" t="s">
        <v>22094</v>
      </c>
    </row>
    <row r="958" spans="1:15" ht="14.4" x14ac:dyDescent="0.25">
      <c r="A958" s="51">
        <v>11973</v>
      </c>
      <c r="B958" s="52" t="s">
        <v>3382</v>
      </c>
      <c r="C958" s="52" t="s">
        <v>3383</v>
      </c>
      <c r="D958" s="51">
        <v>1840</v>
      </c>
      <c r="E958" s="52" t="s">
        <v>3377</v>
      </c>
      <c r="F958" s="52" t="s">
        <v>3384</v>
      </c>
      <c r="G958" s="52" t="s">
        <v>7571</v>
      </c>
      <c r="H958" s="52" t="s">
        <v>9576</v>
      </c>
      <c r="I958" s="52" t="s">
        <v>14713</v>
      </c>
      <c r="J958" s="51">
        <v>120171</v>
      </c>
      <c r="K958" s="51">
        <v>12021</v>
      </c>
      <c r="L958" s="52" t="s">
        <v>628</v>
      </c>
      <c r="M958" s="51">
        <v>964189</v>
      </c>
      <c r="N958" s="51">
        <v>0</v>
      </c>
      <c r="O958" s="52" t="s">
        <v>15366</v>
      </c>
    </row>
    <row r="959" spans="1:15" ht="14.4" x14ac:dyDescent="0.25">
      <c r="A959" s="51">
        <v>11981</v>
      </c>
      <c r="B959" s="52" t="s">
        <v>3385</v>
      </c>
      <c r="C959" s="52" t="s">
        <v>3386</v>
      </c>
      <c r="D959" s="51">
        <v>1840</v>
      </c>
      <c r="E959" s="52" t="s">
        <v>3377</v>
      </c>
      <c r="F959" s="52" t="s">
        <v>3387</v>
      </c>
      <c r="G959" s="52" t="s">
        <v>7571</v>
      </c>
      <c r="H959" s="52" t="s">
        <v>9577</v>
      </c>
      <c r="I959" s="52" t="s">
        <v>14713</v>
      </c>
      <c r="J959" s="51">
        <v>120171</v>
      </c>
      <c r="K959" s="51">
        <v>12021</v>
      </c>
      <c r="L959" s="52" t="s">
        <v>628</v>
      </c>
      <c r="M959" s="51">
        <v>964189</v>
      </c>
      <c r="N959" s="51">
        <v>0</v>
      </c>
      <c r="O959" s="52" t="s">
        <v>15367</v>
      </c>
    </row>
    <row r="960" spans="1:15" ht="14.4" x14ac:dyDescent="0.25">
      <c r="A960" s="51">
        <v>11999</v>
      </c>
      <c r="B960" s="52" t="s">
        <v>13952</v>
      </c>
      <c r="C960" s="52" t="s">
        <v>3388</v>
      </c>
      <c r="D960" s="51">
        <v>1840</v>
      </c>
      <c r="E960" s="52" t="s">
        <v>39</v>
      </c>
      <c r="F960" s="52" t="s">
        <v>40</v>
      </c>
      <c r="G960" s="52" t="s">
        <v>7571</v>
      </c>
      <c r="H960" s="52" t="s">
        <v>7829</v>
      </c>
      <c r="I960" s="52" t="s">
        <v>14715</v>
      </c>
      <c r="J960" s="51">
        <v>128009</v>
      </c>
      <c r="K960" s="51">
        <v>11999</v>
      </c>
      <c r="L960" s="52" t="s">
        <v>13952</v>
      </c>
      <c r="M960" s="51">
        <v>961185</v>
      </c>
      <c r="N960" s="51">
        <v>0</v>
      </c>
      <c r="O960" s="52" t="s">
        <v>15368</v>
      </c>
    </row>
    <row r="961" spans="1:15" ht="14.4" x14ac:dyDescent="0.25">
      <c r="A961" s="51">
        <v>12005</v>
      </c>
      <c r="B961" s="52" t="s">
        <v>3389</v>
      </c>
      <c r="C961" s="52" t="s">
        <v>1215</v>
      </c>
      <c r="D961" s="51">
        <v>1840</v>
      </c>
      <c r="E961" s="52" t="s">
        <v>39</v>
      </c>
      <c r="F961" s="52" t="s">
        <v>3390</v>
      </c>
      <c r="G961" s="52" t="s">
        <v>7571</v>
      </c>
      <c r="H961" s="52" t="s">
        <v>9578</v>
      </c>
      <c r="I961" s="52" t="s">
        <v>14713</v>
      </c>
      <c r="J961" s="51">
        <v>120171</v>
      </c>
      <c r="K961" s="51">
        <v>12021</v>
      </c>
      <c r="L961" s="52" t="s">
        <v>628</v>
      </c>
      <c r="M961" s="51">
        <v>964189</v>
      </c>
      <c r="N961" s="51">
        <v>0</v>
      </c>
      <c r="O961" s="52" t="s">
        <v>15369</v>
      </c>
    </row>
    <row r="962" spans="1:15" ht="14.4" x14ac:dyDescent="0.25">
      <c r="A962" s="51">
        <v>12013</v>
      </c>
      <c r="B962" s="52" t="s">
        <v>3391</v>
      </c>
      <c r="C962" s="52" t="s">
        <v>3392</v>
      </c>
      <c r="D962" s="51">
        <v>1840</v>
      </c>
      <c r="E962" s="52" t="s">
        <v>3377</v>
      </c>
      <c r="F962" s="52" t="s">
        <v>3393</v>
      </c>
      <c r="G962" s="52" t="s">
        <v>7571</v>
      </c>
      <c r="H962" s="52" t="s">
        <v>9579</v>
      </c>
      <c r="I962" s="52" t="s">
        <v>14713</v>
      </c>
      <c r="J962" s="51">
        <v>120171</v>
      </c>
      <c r="K962" s="51">
        <v>12021</v>
      </c>
      <c r="L962" s="52" t="s">
        <v>628</v>
      </c>
      <c r="M962" s="51">
        <v>964189</v>
      </c>
      <c r="N962" s="51">
        <v>0</v>
      </c>
      <c r="O962" s="52" t="s">
        <v>15370</v>
      </c>
    </row>
    <row r="963" spans="1:15" ht="14.4" x14ac:dyDescent="0.25">
      <c r="A963" s="51">
        <v>12021</v>
      </c>
      <c r="B963" s="52" t="s">
        <v>628</v>
      </c>
      <c r="C963" s="52" t="s">
        <v>3394</v>
      </c>
      <c r="D963" s="51">
        <v>1880</v>
      </c>
      <c r="E963" s="52" t="s">
        <v>244</v>
      </c>
      <c r="F963" s="52" t="s">
        <v>245</v>
      </c>
      <c r="G963" s="52" t="s">
        <v>7571</v>
      </c>
      <c r="H963" s="52" t="s">
        <v>8365</v>
      </c>
      <c r="I963" s="52" t="s">
        <v>14713</v>
      </c>
      <c r="J963" s="51">
        <v>120171</v>
      </c>
      <c r="K963" s="51">
        <v>12021</v>
      </c>
      <c r="L963" s="52" t="s">
        <v>628</v>
      </c>
      <c r="M963" s="51">
        <v>970871</v>
      </c>
      <c r="N963" s="51">
        <v>0</v>
      </c>
      <c r="O963" s="52" t="s">
        <v>15371</v>
      </c>
    </row>
    <row r="964" spans="1:15" ht="14.4" x14ac:dyDescent="0.25">
      <c r="A964" s="51">
        <v>12039</v>
      </c>
      <c r="B964" s="52" t="s">
        <v>599</v>
      </c>
      <c r="C964" s="52" t="s">
        <v>3395</v>
      </c>
      <c r="D964" s="51">
        <v>1880</v>
      </c>
      <c r="E964" s="52" t="s">
        <v>244</v>
      </c>
      <c r="F964" s="52" t="s">
        <v>3396</v>
      </c>
      <c r="G964" s="52" t="s">
        <v>7571</v>
      </c>
      <c r="H964" s="52" t="s">
        <v>9580</v>
      </c>
      <c r="I964" s="52" t="s">
        <v>14715</v>
      </c>
      <c r="J964" s="51">
        <v>128009</v>
      </c>
      <c r="K964" s="51">
        <v>11999</v>
      </c>
      <c r="L964" s="52" t="s">
        <v>13952</v>
      </c>
      <c r="M964" s="51">
        <v>961193</v>
      </c>
      <c r="N964" s="51">
        <v>0</v>
      </c>
      <c r="O964" s="52" t="s">
        <v>15372</v>
      </c>
    </row>
    <row r="965" spans="1:15" ht="14.4" x14ac:dyDescent="0.25">
      <c r="A965" s="51">
        <v>12047</v>
      </c>
      <c r="B965" s="52" t="s">
        <v>9581</v>
      </c>
      <c r="C965" s="52" t="s">
        <v>3397</v>
      </c>
      <c r="D965" s="51">
        <v>2811</v>
      </c>
      <c r="E965" s="52" t="s">
        <v>3398</v>
      </c>
      <c r="F965" s="52" t="s">
        <v>3399</v>
      </c>
      <c r="G965" s="52" t="s">
        <v>7571</v>
      </c>
      <c r="H965" s="52" t="s">
        <v>9582</v>
      </c>
      <c r="I965" s="52" t="s">
        <v>14372</v>
      </c>
      <c r="J965" s="51">
        <v>129155</v>
      </c>
      <c r="K965" s="51">
        <v>11775</v>
      </c>
      <c r="L965" s="52" t="s">
        <v>780</v>
      </c>
      <c r="M965" s="51">
        <v>113845</v>
      </c>
      <c r="N965" s="51">
        <v>113845</v>
      </c>
      <c r="O965" s="52" t="s">
        <v>15373</v>
      </c>
    </row>
    <row r="966" spans="1:15" ht="14.4" x14ac:dyDescent="0.25">
      <c r="A966" s="51">
        <v>12054</v>
      </c>
      <c r="B966" s="52" t="s">
        <v>3400</v>
      </c>
      <c r="C966" s="52" t="s">
        <v>3401</v>
      </c>
      <c r="D966" s="51">
        <v>2811</v>
      </c>
      <c r="E966" s="52" t="s">
        <v>3402</v>
      </c>
      <c r="F966" s="52" t="s">
        <v>3403</v>
      </c>
      <c r="G966" s="52" t="s">
        <v>7571</v>
      </c>
      <c r="H966" s="52" t="s">
        <v>9583</v>
      </c>
      <c r="I966" s="52" t="s">
        <v>14372</v>
      </c>
      <c r="J966" s="51">
        <v>129155</v>
      </c>
      <c r="K966" s="51">
        <v>11775</v>
      </c>
      <c r="L966" s="52" t="s">
        <v>780</v>
      </c>
      <c r="M966" s="51">
        <v>113845</v>
      </c>
      <c r="N966" s="51">
        <v>113845</v>
      </c>
      <c r="O966" s="52" t="s">
        <v>15374</v>
      </c>
    </row>
    <row r="967" spans="1:15" ht="14.4" x14ac:dyDescent="0.25">
      <c r="A967" s="51">
        <v>12062</v>
      </c>
      <c r="B967" s="52" t="s">
        <v>3404</v>
      </c>
      <c r="C967" s="52" t="s">
        <v>3405</v>
      </c>
      <c r="D967" s="51">
        <v>2811</v>
      </c>
      <c r="E967" s="52" t="s">
        <v>3402</v>
      </c>
      <c r="F967" s="52" t="s">
        <v>3406</v>
      </c>
      <c r="G967" s="52" t="s">
        <v>7571</v>
      </c>
      <c r="H967" s="52" t="s">
        <v>9584</v>
      </c>
      <c r="I967" s="52" t="s">
        <v>14713</v>
      </c>
      <c r="J967" s="51">
        <v>119933</v>
      </c>
      <c r="K967" s="51">
        <v>11569</v>
      </c>
      <c r="L967" s="52" t="s">
        <v>650</v>
      </c>
      <c r="M967" s="51">
        <v>123539</v>
      </c>
      <c r="N967" s="51">
        <v>0</v>
      </c>
      <c r="O967" s="52" t="s">
        <v>15375</v>
      </c>
    </row>
    <row r="968" spans="1:15" ht="14.4" x14ac:dyDescent="0.25">
      <c r="A968" s="51">
        <v>12071</v>
      </c>
      <c r="B968" s="52" t="s">
        <v>3407</v>
      </c>
      <c r="C968" s="52" t="s">
        <v>3408</v>
      </c>
      <c r="D968" s="51">
        <v>1980</v>
      </c>
      <c r="E968" s="52" t="s">
        <v>3409</v>
      </c>
      <c r="F968" s="52" t="s">
        <v>3410</v>
      </c>
      <c r="G968" s="52" t="s">
        <v>7571</v>
      </c>
      <c r="H968" s="52" t="s">
        <v>9585</v>
      </c>
      <c r="I968" s="52" t="s">
        <v>14715</v>
      </c>
      <c r="J968" s="51">
        <v>119727</v>
      </c>
      <c r="K968" s="51">
        <v>12641</v>
      </c>
      <c r="L968" s="52" t="s">
        <v>3534</v>
      </c>
      <c r="M968" s="51">
        <v>961201</v>
      </c>
      <c r="N968" s="51">
        <v>0</v>
      </c>
      <c r="O968" s="52" t="s">
        <v>15376</v>
      </c>
    </row>
    <row r="969" spans="1:15" ht="14.4" x14ac:dyDescent="0.25">
      <c r="A969" s="51">
        <v>12088</v>
      </c>
      <c r="B969" s="52" t="s">
        <v>3411</v>
      </c>
      <c r="C969" s="52" t="s">
        <v>3412</v>
      </c>
      <c r="D969" s="51">
        <v>1980</v>
      </c>
      <c r="E969" s="52" t="s">
        <v>3409</v>
      </c>
      <c r="F969" s="52" t="s">
        <v>3413</v>
      </c>
      <c r="G969" s="52" t="s">
        <v>7571</v>
      </c>
      <c r="H969" s="52" t="s">
        <v>9586</v>
      </c>
      <c r="I969" s="52" t="s">
        <v>14713</v>
      </c>
      <c r="J969" s="51">
        <v>138958</v>
      </c>
      <c r="K969" s="51">
        <v>12088</v>
      </c>
      <c r="L969" s="52" t="s">
        <v>3411</v>
      </c>
      <c r="M969" s="51">
        <v>124727</v>
      </c>
      <c r="N969" s="51">
        <v>0</v>
      </c>
      <c r="O969" s="52" t="s">
        <v>15377</v>
      </c>
    </row>
    <row r="970" spans="1:15" ht="14.4" x14ac:dyDescent="0.25">
      <c r="A970" s="51">
        <v>12104</v>
      </c>
      <c r="B970" s="52" t="s">
        <v>872</v>
      </c>
      <c r="C970" s="52" t="s">
        <v>3414</v>
      </c>
      <c r="D970" s="51">
        <v>1981</v>
      </c>
      <c r="E970" s="52" t="s">
        <v>576</v>
      </c>
      <c r="F970" s="52" t="s">
        <v>577</v>
      </c>
      <c r="G970" s="52" t="s">
        <v>7571</v>
      </c>
      <c r="H970" s="52" t="s">
        <v>8320</v>
      </c>
      <c r="I970" s="52" t="s">
        <v>14713</v>
      </c>
      <c r="J970" s="51">
        <v>119933</v>
      </c>
      <c r="K970" s="51">
        <v>11569</v>
      </c>
      <c r="L970" s="52" t="s">
        <v>650</v>
      </c>
      <c r="M970" s="51">
        <v>123539</v>
      </c>
      <c r="N970" s="51">
        <v>0</v>
      </c>
      <c r="O970" s="52" t="s">
        <v>15378</v>
      </c>
    </row>
    <row r="971" spans="1:15" ht="14.4" x14ac:dyDescent="0.25">
      <c r="A971" s="51">
        <v>12112</v>
      </c>
      <c r="B971" s="52" t="s">
        <v>2000</v>
      </c>
      <c r="C971" s="52" t="s">
        <v>3415</v>
      </c>
      <c r="D971" s="51">
        <v>1982</v>
      </c>
      <c r="E971" s="52" t="s">
        <v>3416</v>
      </c>
      <c r="F971" s="52" t="s">
        <v>3417</v>
      </c>
      <c r="G971" s="52" t="s">
        <v>7571</v>
      </c>
      <c r="H971" s="52" t="s">
        <v>9587</v>
      </c>
      <c r="I971" s="52" t="s">
        <v>14715</v>
      </c>
      <c r="J971" s="51">
        <v>119727</v>
      </c>
      <c r="K971" s="51">
        <v>12641</v>
      </c>
      <c r="L971" s="52" t="s">
        <v>3534</v>
      </c>
      <c r="M971" s="51">
        <v>961201</v>
      </c>
      <c r="N971" s="51">
        <v>0</v>
      </c>
      <c r="O971" s="52" t="s">
        <v>15379</v>
      </c>
    </row>
    <row r="972" spans="1:15" ht="14.4" x14ac:dyDescent="0.25">
      <c r="A972" s="51">
        <v>12121</v>
      </c>
      <c r="B972" s="52" t="s">
        <v>3418</v>
      </c>
      <c r="C972" s="52" t="s">
        <v>3419</v>
      </c>
      <c r="D972" s="51">
        <v>2812</v>
      </c>
      <c r="E972" s="52" t="s">
        <v>3420</v>
      </c>
      <c r="F972" s="52" t="s">
        <v>3421</v>
      </c>
      <c r="G972" s="52" t="s">
        <v>7571</v>
      </c>
      <c r="H972" s="52" t="s">
        <v>9588</v>
      </c>
      <c r="I972" s="52" t="s">
        <v>14713</v>
      </c>
      <c r="J972" s="51">
        <v>119248</v>
      </c>
      <c r="K972" s="51">
        <v>10736</v>
      </c>
      <c r="L972" s="52" t="s">
        <v>67</v>
      </c>
      <c r="M972" s="51">
        <v>117945</v>
      </c>
      <c r="N972" s="51">
        <v>0</v>
      </c>
      <c r="O972" s="52" t="s">
        <v>15380</v>
      </c>
    </row>
    <row r="973" spans="1:15" ht="14.4" x14ac:dyDescent="0.25">
      <c r="A973" s="51">
        <v>12138</v>
      </c>
      <c r="B973" s="52" t="s">
        <v>3422</v>
      </c>
      <c r="C973" s="52" t="s">
        <v>3423</v>
      </c>
      <c r="D973" s="51">
        <v>3191</v>
      </c>
      <c r="E973" s="52" t="s">
        <v>3424</v>
      </c>
      <c r="F973" s="52" t="s">
        <v>3425</v>
      </c>
      <c r="G973" s="52" t="s">
        <v>7571</v>
      </c>
      <c r="H973" s="52" t="s">
        <v>9589</v>
      </c>
      <c r="I973" s="52" t="s">
        <v>14713</v>
      </c>
      <c r="J973" s="51">
        <v>122259</v>
      </c>
      <c r="K973" s="51">
        <v>11866</v>
      </c>
      <c r="L973" s="52" t="s">
        <v>652</v>
      </c>
      <c r="M973" s="51">
        <v>110585</v>
      </c>
      <c r="N973" s="51">
        <v>0</v>
      </c>
      <c r="O973" s="52" t="s">
        <v>15381</v>
      </c>
    </row>
    <row r="974" spans="1:15" ht="14.4" x14ac:dyDescent="0.25">
      <c r="A974" s="51">
        <v>12146</v>
      </c>
      <c r="B974" s="52" t="s">
        <v>3426</v>
      </c>
      <c r="C974" s="52" t="s">
        <v>3427</v>
      </c>
      <c r="D974" s="51">
        <v>3190</v>
      </c>
      <c r="E974" s="52" t="s">
        <v>3428</v>
      </c>
      <c r="F974" s="52" t="s">
        <v>3429</v>
      </c>
      <c r="G974" s="52" t="s">
        <v>7571</v>
      </c>
      <c r="H974" s="52" t="s">
        <v>9590</v>
      </c>
      <c r="I974" s="52" t="s">
        <v>14713</v>
      </c>
      <c r="J974" s="51">
        <v>122259</v>
      </c>
      <c r="K974" s="51">
        <v>11866</v>
      </c>
      <c r="L974" s="52" t="s">
        <v>652</v>
      </c>
      <c r="M974" s="51">
        <v>110585</v>
      </c>
      <c r="N974" s="51">
        <v>0</v>
      </c>
      <c r="O974" s="52" t="s">
        <v>15382</v>
      </c>
    </row>
    <row r="975" spans="1:15" ht="14.4" x14ac:dyDescent="0.25">
      <c r="A975" s="51">
        <v>12153</v>
      </c>
      <c r="B975" s="52" t="s">
        <v>599</v>
      </c>
      <c r="C975" s="52" t="s">
        <v>3430</v>
      </c>
      <c r="D975" s="51">
        <v>3190</v>
      </c>
      <c r="E975" s="52" t="s">
        <v>3428</v>
      </c>
      <c r="F975" s="52" t="s">
        <v>3431</v>
      </c>
      <c r="G975" s="52" t="s">
        <v>7571</v>
      </c>
      <c r="H975" s="52" t="s">
        <v>9591</v>
      </c>
      <c r="I975" s="52" t="s">
        <v>14715</v>
      </c>
      <c r="J975" s="51">
        <v>119669</v>
      </c>
      <c r="K975" s="51">
        <v>11874</v>
      </c>
      <c r="L975" s="52" t="s">
        <v>599</v>
      </c>
      <c r="M975" s="51">
        <v>961219</v>
      </c>
      <c r="N975" s="51">
        <v>0</v>
      </c>
      <c r="O975" s="52" t="s">
        <v>15383</v>
      </c>
    </row>
    <row r="976" spans="1:15" ht="14.4" x14ac:dyDescent="0.25">
      <c r="A976" s="51">
        <v>12161</v>
      </c>
      <c r="B976" s="52" t="s">
        <v>3432</v>
      </c>
      <c r="C976" s="52" t="s">
        <v>3433</v>
      </c>
      <c r="D976" s="51">
        <v>3150</v>
      </c>
      <c r="E976" s="52" t="s">
        <v>3434</v>
      </c>
      <c r="F976" s="52" t="s">
        <v>3435</v>
      </c>
      <c r="G976" s="52" t="s">
        <v>7571</v>
      </c>
      <c r="H976" s="52" t="s">
        <v>9592</v>
      </c>
      <c r="I976" s="52" t="s">
        <v>14713</v>
      </c>
      <c r="J976" s="51">
        <v>122259</v>
      </c>
      <c r="K976" s="51">
        <v>11866</v>
      </c>
      <c r="L976" s="52" t="s">
        <v>652</v>
      </c>
      <c r="M976" s="51">
        <v>110585</v>
      </c>
      <c r="N976" s="51">
        <v>0</v>
      </c>
      <c r="O976" s="52" t="s">
        <v>15384</v>
      </c>
    </row>
    <row r="977" spans="1:15" ht="14.4" x14ac:dyDescent="0.25">
      <c r="A977" s="51">
        <v>12179</v>
      </c>
      <c r="B977" s="52" t="s">
        <v>3436</v>
      </c>
      <c r="C977" s="52" t="s">
        <v>3437</v>
      </c>
      <c r="D977" s="51">
        <v>3150</v>
      </c>
      <c r="E977" s="52" t="s">
        <v>3434</v>
      </c>
      <c r="F977" s="52" t="s">
        <v>3438</v>
      </c>
      <c r="G977" s="52" t="s">
        <v>7571</v>
      </c>
      <c r="H977" s="52" t="s">
        <v>9593</v>
      </c>
      <c r="I977" s="52" t="s">
        <v>14713</v>
      </c>
      <c r="J977" s="51">
        <v>122259</v>
      </c>
      <c r="K977" s="51">
        <v>11866</v>
      </c>
      <c r="L977" s="52" t="s">
        <v>652</v>
      </c>
      <c r="M977" s="51">
        <v>110585</v>
      </c>
      <c r="N977" s="51">
        <v>0</v>
      </c>
      <c r="O977" s="52" t="s">
        <v>15385</v>
      </c>
    </row>
    <row r="978" spans="1:15" ht="14.4" x14ac:dyDescent="0.25">
      <c r="A978" s="51">
        <v>12187</v>
      </c>
      <c r="B978" s="52" t="s">
        <v>3439</v>
      </c>
      <c r="C978" s="52" t="s">
        <v>3440</v>
      </c>
      <c r="D978" s="51">
        <v>3150</v>
      </c>
      <c r="E978" s="52" t="s">
        <v>3441</v>
      </c>
      <c r="F978" s="52" t="s">
        <v>3442</v>
      </c>
      <c r="G978" s="52" t="s">
        <v>7571</v>
      </c>
      <c r="H978" s="52" t="s">
        <v>9594</v>
      </c>
      <c r="I978" s="52" t="s">
        <v>14713</v>
      </c>
      <c r="J978" s="51">
        <v>122259</v>
      </c>
      <c r="K978" s="51">
        <v>11866</v>
      </c>
      <c r="L978" s="52" t="s">
        <v>652</v>
      </c>
      <c r="M978" s="51">
        <v>110585</v>
      </c>
      <c r="N978" s="51">
        <v>0</v>
      </c>
      <c r="O978" s="52" t="s">
        <v>15386</v>
      </c>
    </row>
    <row r="979" spans="1:15" ht="14.4" x14ac:dyDescent="0.25">
      <c r="A979" s="51">
        <v>12195</v>
      </c>
      <c r="B979" s="52" t="s">
        <v>765</v>
      </c>
      <c r="C979" s="52" t="s">
        <v>3443</v>
      </c>
      <c r="D979" s="51">
        <v>3000</v>
      </c>
      <c r="E979" s="52" t="s">
        <v>512</v>
      </c>
      <c r="F979" s="52" t="s">
        <v>766</v>
      </c>
      <c r="G979" s="52" t="s">
        <v>7571</v>
      </c>
      <c r="H979" s="52" t="s">
        <v>9595</v>
      </c>
      <c r="I979" s="52" t="s">
        <v>14713</v>
      </c>
      <c r="J979" s="51">
        <v>139006</v>
      </c>
      <c r="K979" s="51">
        <v>12195</v>
      </c>
      <c r="L979" s="52" t="s">
        <v>765</v>
      </c>
      <c r="M979" s="51">
        <v>117507</v>
      </c>
      <c r="N979" s="51">
        <v>0</v>
      </c>
      <c r="O979" s="52" t="s">
        <v>15387</v>
      </c>
    </row>
    <row r="980" spans="1:15" ht="14.4" x14ac:dyDescent="0.25">
      <c r="A980" s="51">
        <v>12211</v>
      </c>
      <c r="B980" s="52" t="s">
        <v>13953</v>
      </c>
      <c r="C980" s="52" t="s">
        <v>3444</v>
      </c>
      <c r="D980" s="51">
        <v>3000</v>
      </c>
      <c r="E980" s="52" t="s">
        <v>512</v>
      </c>
      <c r="F980" s="52" t="s">
        <v>3445</v>
      </c>
      <c r="G980" s="52" t="s">
        <v>7571</v>
      </c>
      <c r="H980" s="52" t="s">
        <v>9596</v>
      </c>
      <c r="I980" s="52" t="s">
        <v>14713</v>
      </c>
      <c r="J980" s="51">
        <v>139006</v>
      </c>
      <c r="K980" s="51">
        <v>12195</v>
      </c>
      <c r="L980" s="52" t="s">
        <v>765</v>
      </c>
      <c r="M980" s="51">
        <v>970889</v>
      </c>
      <c r="N980" s="51">
        <v>0</v>
      </c>
      <c r="O980" s="52" t="s">
        <v>15388</v>
      </c>
    </row>
    <row r="981" spans="1:15" ht="14.4" x14ac:dyDescent="0.25">
      <c r="A981" s="51">
        <v>12229</v>
      </c>
      <c r="B981" s="52" t="s">
        <v>1948</v>
      </c>
      <c r="C981" s="52" t="s">
        <v>3446</v>
      </c>
      <c r="D981" s="51">
        <v>3000</v>
      </c>
      <c r="E981" s="52" t="s">
        <v>512</v>
      </c>
      <c r="F981" s="52" t="s">
        <v>3447</v>
      </c>
      <c r="G981" s="52" t="s">
        <v>7571</v>
      </c>
      <c r="H981" s="52" t="s">
        <v>9597</v>
      </c>
      <c r="I981" s="52" t="s">
        <v>14713</v>
      </c>
      <c r="J981" s="51">
        <v>139006</v>
      </c>
      <c r="K981" s="51">
        <v>12195</v>
      </c>
      <c r="L981" s="52" t="s">
        <v>765</v>
      </c>
      <c r="M981" s="51">
        <v>970889</v>
      </c>
      <c r="N981" s="51">
        <v>0</v>
      </c>
      <c r="O981" s="52" t="s">
        <v>15389</v>
      </c>
    </row>
    <row r="982" spans="1:15" ht="14.4" x14ac:dyDescent="0.25">
      <c r="A982" s="51">
        <v>12278</v>
      </c>
      <c r="B982" s="52" t="s">
        <v>3449</v>
      </c>
      <c r="C982" s="52" t="s">
        <v>3450</v>
      </c>
      <c r="D982" s="51">
        <v>3020</v>
      </c>
      <c r="E982" s="52" t="s">
        <v>3451</v>
      </c>
      <c r="F982" s="52" t="s">
        <v>3452</v>
      </c>
      <c r="G982" s="52" t="s">
        <v>7571</v>
      </c>
      <c r="H982" s="52" t="s">
        <v>9598</v>
      </c>
      <c r="I982" s="52" t="s">
        <v>14715</v>
      </c>
      <c r="J982" s="51">
        <v>119669</v>
      </c>
      <c r="K982" s="51">
        <v>11874</v>
      </c>
      <c r="L982" s="52" t="s">
        <v>599</v>
      </c>
      <c r="M982" s="51">
        <v>961235</v>
      </c>
      <c r="N982" s="51">
        <v>0</v>
      </c>
      <c r="O982" s="52" t="s">
        <v>15390</v>
      </c>
    </row>
    <row r="983" spans="1:15" ht="14.4" x14ac:dyDescent="0.25">
      <c r="A983" s="51">
        <v>12286</v>
      </c>
      <c r="B983" s="52" t="s">
        <v>13954</v>
      </c>
      <c r="C983" s="52" t="s">
        <v>3453</v>
      </c>
      <c r="D983" s="51">
        <v>3020</v>
      </c>
      <c r="E983" s="52" t="s">
        <v>3451</v>
      </c>
      <c r="F983" s="52" t="s">
        <v>3454</v>
      </c>
      <c r="G983" s="52" t="s">
        <v>7571</v>
      </c>
      <c r="H983" s="52" t="s">
        <v>9599</v>
      </c>
      <c r="I983" s="52" t="s">
        <v>14713</v>
      </c>
      <c r="J983" s="51">
        <v>121939</v>
      </c>
      <c r="K983" s="51">
        <v>12393</v>
      </c>
      <c r="L983" s="52" t="s">
        <v>13955</v>
      </c>
      <c r="M983" s="51">
        <v>970111</v>
      </c>
      <c r="N983" s="51">
        <v>0</v>
      </c>
      <c r="O983" s="52" t="s">
        <v>15391</v>
      </c>
    </row>
    <row r="984" spans="1:15" ht="14.4" x14ac:dyDescent="0.25">
      <c r="A984" s="51">
        <v>12311</v>
      </c>
      <c r="B984" s="52" t="s">
        <v>3455</v>
      </c>
      <c r="C984" s="52" t="s">
        <v>3456</v>
      </c>
      <c r="D984" s="51">
        <v>3012</v>
      </c>
      <c r="E984" s="52" t="s">
        <v>1183</v>
      </c>
      <c r="F984" s="52" t="s">
        <v>3457</v>
      </c>
      <c r="G984" s="52" t="s">
        <v>7571</v>
      </c>
      <c r="H984" s="52" t="s">
        <v>9600</v>
      </c>
      <c r="I984" s="52" t="s">
        <v>14713</v>
      </c>
      <c r="J984" s="51">
        <v>139006</v>
      </c>
      <c r="K984" s="51">
        <v>12195</v>
      </c>
      <c r="L984" s="52" t="s">
        <v>765</v>
      </c>
      <c r="M984" s="51">
        <v>964361</v>
      </c>
      <c r="N984" s="51">
        <v>0</v>
      </c>
      <c r="O984" s="52" t="s">
        <v>15392</v>
      </c>
    </row>
    <row r="985" spans="1:15" ht="14.4" x14ac:dyDescent="0.25">
      <c r="A985" s="51">
        <v>12328</v>
      </c>
      <c r="B985" s="52" t="s">
        <v>3458</v>
      </c>
      <c r="C985" s="52" t="s">
        <v>2143</v>
      </c>
      <c r="D985" s="51">
        <v>3012</v>
      </c>
      <c r="E985" s="52" t="s">
        <v>1183</v>
      </c>
      <c r="F985" s="52" t="s">
        <v>3459</v>
      </c>
      <c r="G985" s="52" t="s">
        <v>7571</v>
      </c>
      <c r="H985" s="52" t="s">
        <v>9601</v>
      </c>
      <c r="I985" s="52" t="s">
        <v>14713</v>
      </c>
      <c r="J985" s="51">
        <v>122259</v>
      </c>
      <c r="K985" s="51">
        <v>11866</v>
      </c>
      <c r="L985" s="52" t="s">
        <v>652</v>
      </c>
      <c r="M985" s="51">
        <v>110585</v>
      </c>
      <c r="N985" s="51">
        <v>0</v>
      </c>
      <c r="O985" s="52" t="s">
        <v>15393</v>
      </c>
    </row>
    <row r="986" spans="1:15" ht="14.4" x14ac:dyDescent="0.25">
      <c r="A986" s="51">
        <v>12351</v>
      </c>
      <c r="B986" s="52" t="s">
        <v>599</v>
      </c>
      <c r="C986" s="52" t="s">
        <v>3460</v>
      </c>
      <c r="D986" s="51">
        <v>3001</v>
      </c>
      <c r="E986" s="52" t="s">
        <v>434</v>
      </c>
      <c r="F986" s="52" t="s">
        <v>3461</v>
      </c>
      <c r="G986" s="52" t="s">
        <v>7571</v>
      </c>
      <c r="H986" s="52" t="s">
        <v>9602</v>
      </c>
      <c r="I986" s="52" t="s">
        <v>14715</v>
      </c>
      <c r="J986" s="51">
        <v>119669</v>
      </c>
      <c r="K986" s="51">
        <v>11874</v>
      </c>
      <c r="L986" s="52" t="s">
        <v>599</v>
      </c>
      <c r="M986" s="51">
        <v>961227</v>
      </c>
      <c r="N986" s="51">
        <v>0</v>
      </c>
      <c r="O986" s="52" t="s">
        <v>15394</v>
      </c>
    </row>
    <row r="987" spans="1:15" ht="14.4" x14ac:dyDescent="0.25">
      <c r="A987" s="51">
        <v>12369</v>
      </c>
      <c r="B987" s="52" t="s">
        <v>3462</v>
      </c>
      <c r="C987" s="52" t="s">
        <v>3463</v>
      </c>
      <c r="D987" s="51">
        <v>3010</v>
      </c>
      <c r="E987" s="52" t="s">
        <v>1216</v>
      </c>
      <c r="F987" s="52" t="s">
        <v>3464</v>
      </c>
      <c r="G987" s="52" t="s">
        <v>7571</v>
      </c>
      <c r="H987" s="52" t="s">
        <v>9603</v>
      </c>
      <c r="I987" s="52" t="s">
        <v>14713</v>
      </c>
      <c r="J987" s="51">
        <v>120766</v>
      </c>
      <c r="K987" s="51">
        <v>44818</v>
      </c>
      <c r="L987" s="52" t="s">
        <v>634</v>
      </c>
      <c r="M987" s="51">
        <v>964411</v>
      </c>
      <c r="N987" s="51">
        <v>0</v>
      </c>
      <c r="O987" s="52" t="s">
        <v>15395</v>
      </c>
    </row>
    <row r="988" spans="1:15" ht="14.4" x14ac:dyDescent="0.25">
      <c r="A988" s="51">
        <v>12377</v>
      </c>
      <c r="B988" s="52" t="s">
        <v>3465</v>
      </c>
      <c r="C988" s="52" t="s">
        <v>3466</v>
      </c>
      <c r="D988" s="51">
        <v>3001</v>
      </c>
      <c r="E988" s="52" t="s">
        <v>434</v>
      </c>
      <c r="F988" s="52" t="s">
        <v>3467</v>
      </c>
      <c r="G988" s="52" t="s">
        <v>7571</v>
      </c>
      <c r="H988" s="52" t="s">
        <v>15396</v>
      </c>
      <c r="I988" s="52" t="s">
        <v>14713</v>
      </c>
      <c r="J988" s="51">
        <v>120766</v>
      </c>
      <c r="K988" s="51">
        <v>44818</v>
      </c>
      <c r="L988" s="52" t="s">
        <v>634</v>
      </c>
      <c r="M988" s="51">
        <v>962217</v>
      </c>
      <c r="N988" s="51">
        <v>0</v>
      </c>
      <c r="O988" s="52" t="s">
        <v>15397</v>
      </c>
    </row>
    <row r="989" spans="1:15" ht="14.4" x14ac:dyDescent="0.25">
      <c r="A989" s="51">
        <v>12385</v>
      </c>
      <c r="B989" s="52" t="s">
        <v>3468</v>
      </c>
      <c r="C989" s="52" t="s">
        <v>3469</v>
      </c>
      <c r="D989" s="51">
        <v>3001</v>
      </c>
      <c r="E989" s="52" t="s">
        <v>434</v>
      </c>
      <c r="F989" s="52" t="s">
        <v>3470</v>
      </c>
      <c r="G989" s="52" t="s">
        <v>7571</v>
      </c>
      <c r="H989" s="52" t="s">
        <v>9604</v>
      </c>
      <c r="I989" s="52" t="s">
        <v>14713</v>
      </c>
      <c r="J989" s="51">
        <v>139006</v>
      </c>
      <c r="K989" s="51">
        <v>12195</v>
      </c>
      <c r="L989" s="52" t="s">
        <v>765</v>
      </c>
      <c r="M989" s="51">
        <v>964429</v>
      </c>
      <c r="N989" s="51">
        <v>0</v>
      </c>
      <c r="O989" s="52" t="s">
        <v>15398</v>
      </c>
    </row>
    <row r="990" spans="1:15" ht="14.4" x14ac:dyDescent="0.25">
      <c r="A990" s="51">
        <v>12393</v>
      </c>
      <c r="B990" s="52" t="s">
        <v>13955</v>
      </c>
      <c r="C990" s="52" t="s">
        <v>3471</v>
      </c>
      <c r="D990" s="51">
        <v>3001</v>
      </c>
      <c r="E990" s="52" t="s">
        <v>434</v>
      </c>
      <c r="F990" s="52" t="s">
        <v>13956</v>
      </c>
      <c r="G990" s="52" t="s">
        <v>7571</v>
      </c>
      <c r="H990" s="52" t="s">
        <v>8147</v>
      </c>
      <c r="I990" s="52" t="s">
        <v>14713</v>
      </c>
      <c r="J990" s="51">
        <v>121939</v>
      </c>
      <c r="K990" s="51">
        <v>12393</v>
      </c>
      <c r="L990" s="52" t="s">
        <v>13955</v>
      </c>
      <c r="M990" s="51">
        <v>970111</v>
      </c>
      <c r="N990" s="51">
        <v>0</v>
      </c>
      <c r="O990" s="52" t="s">
        <v>15400</v>
      </c>
    </row>
    <row r="991" spans="1:15" ht="14.4" x14ac:dyDescent="0.25">
      <c r="A991" s="51">
        <v>12401</v>
      </c>
      <c r="B991" s="52" t="s">
        <v>650</v>
      </c>
      <c r="C991" s="52" t="s">
        <v>3472</v>
      </c>
      <c r="D991" s="51">
        <v>3001</v>
      </c>
      <c r="E991" s="52" t="s">
        <v>434</v>
      </c>
      <c r="F991" s="52" t="s">
        <v>3473</v>
      </c>
      <c r="G991" s="52" t="s">
        <v>7571</v>
      </c>
      <c r="H991" s="52" t="s">
        <v>9605</v>
      </c>
      <c r="I991" s="52" t="s">
        <v>14713</v>
      </c>
      <c r="J991" s="51">
        <v>120766</v>
      </c>
      <c r="K991" s="51">
        <v>44818</v>
      </c>
      <c r="L991" s="52" t="s">
        <v>634</v>
      </c>
      <c r="M991" s="51">
        <v>962217</v>
      </c>
      <c r="N991" s="51">
        <v>0</v>
      </c>
      <c r="O991" s="52" t="s">
        <v>15401</v>
      </c>
    </row>
    <row r="992" spans="1:15" ht="14.4" x14ac:dyDescent="0.25">
      <c r="A992" s="51">
        <v>12427</v>
      </c>
      <c r="B992" s="52" t="s">
        <v>3474</v>
      </c>
      <c r="C992" s="52" t="s">
        <v>3475</v>
      </c>
      <c r="D992" s="51">
        <v>3050</v>
      </c>
      <c r="E992" s="52" t="s">
        <v>3476</v>
      </c>
      <c r="F992" s="52" t="s">
        <v>3477</v>
      </c>
      <c r="G992" s="52" t="s">
        <v>7571</v>
      </c>
      <c r="H992" s="52" t="s">
        <v>9606</v>
      </c>
      <c r="I992" s="52" t="s">
        <v>14715</v>
      </c>
      <c r="J992" s="51">
        <v>120733</v>
      </c>
      <c r="K992" s="51">
        <v>5801</v>
      </c>
      <c r="L992" s="52" t="s">
        <v>2239</v>
      </c>
      <c r="M992" s="51">
        <v>961243</v>
      </c>
      <c r="N992" s="51">
        <v>0</v>
      </c>
      <c r="O992" s="52" t="s">
        <v>15402</v>
      </c>
    </row>
    <row r="993" spans="1:15" ht="14.4" x14ac:dyDescent="0.25">
      <c r="A993" s="51">
        <v>12435</v>
      </c>
      <c r="B993" s="52" t="s">
        <v>13957</v>
      </c>
      <c r="C993" s="52" t="s">
        <v>3478</v>
      </c>
      <c r="D993" s="51">
        <v>3360</v>
      </c>
      <c r="E993" s="52" t="s">
        <v>3479</v>
      </c>
      <c r="F993" s="52" t="s">
        <v>3480</v>
      </c>
      <c r="G993" s="52" t="s">
        <v>7571</v>
      </c>
      <c r="H993" s="52" t="s">
        <v>9607</v>
      </c>
      <c r="I993" s="52" t="s">
        <v>14713</v>
      </c>
      <c r="J993" s="51">
        <v>139006</v>
      </c>
      <c r="K993" s="51">
        <v>12195</v>
      </c>
      <c r="L993" s="52" t="s">
        <v>765</v>
      </c>
      <c r="M993" s="51">
        <v>964437</v>
      </c>
      <c r="N993" s="51">
        <v>0</v>
      </c>
      <c r="O993" s="52" t="s">
        <v>15403</v>
      </c>
    </row>
    <row r="994" spans="1:15" ht="14.4" x14ac:dyDescent="0.25">
      <c r="A994" s="51">
        <v>12451</v>
      </c>
      <c r="B994" s="52" t="s">
        <v>13958</v>
      </c>
      <c r="C994" s="52" t="s">
        <v>3481</v>
      </c>
      <c r="D994" s="51">
        <v>3360</v>
      </c>
      <c r="E994" s="52" t="s">
        <v>3482</v>
      </c>
      <c r="F994" s="52" t="s">
        <v>3483</v>
      </c>
      <c r="G994" s="52" t="s">
        <v>7571</v>
      </c>
      <c r="H994" s="52" t="s">
        <v>9608</v>
      </c>
      <c r="I994" s="52" t="s">
        <v>14715</v>
      </c>
      <c r="J994" s="51">
        <v>122168</v>
      </c>
      <c r="K994" s="51">
        <v>46631</v>
      </c>
      <c r="L994" s="52" t="s">
        <v>648</v>
      </c>
      <c r="M994" s="51">
        <v>961251</v>
      </c>
      <c r="N994" s="51">
        <v>0</v>
      </c>
      <c r="O994" s="52" t="s">
        <v>15404</v>
      </c>
    </row>
    <row r="995" spans="1:15" ht="14.4" x14ac:dyDescent="0.25">
      <c r="A995" s="51">
        <v>12468</v>
      </c>
      <c r="B995" s="52" t="s">
        <v>3484</v>
      </c>
      <c r="C995" s="52" t="s">
        <v>3485</v>
      </c>
      <c r="D995" s="51">
        <v>3360</v>
      </c>
      <c r="E995" s="52" t="s">
        <v>3482</v>
      </c>
      <c r="F995" s="52" t="s">
        <v>3486</v>
      </c>
      <c r="G995" s="52" t="s">
        <v>7571</v>
      </c>
      <c r="H995" s="52" t="s">
        <v>9609</v>
      </c>
      <c r="I995" s="52" t="s">
        <v>14713</v>
      </c>
      <c r="J995" s="51">
        <v>139006</v>
      </c>
      <c r="K995" s="51">
        <v>12195</v>
      </c>
      <c r="L995" s="52" t="s">
        <v>765</v>
      </c>
      <c r="M995" s="51">
        <v>973701</v>
      </c>
      <c r="N995" s="51">
        <v>0</v>
      </c>
      <c r="O995" s="52" t="s">
        <v>15405</v>
      </c>
    </row>
    <row r="996" spans="1:15" ht="14.4" x14ac:dyDescent="0.25">
      <c r="A996" s="51">
        <v>12476</v>
      </c>
      <c r="B996" s="52" t="s">
        <v>73</v>
      </c>
      <c r="C996" s="52" t="s">
        <v>3487</v>
      </c>
      <c r="D996" s="51">
        <v>3053</v>
      </c>
      <c r="E996" s="52" t="s">
        <v>3488</v>
      </c>
      <c r="F996" s="52" t="s">
        <v>3489</v>
      </c>
      <c r="G996" s="52" t="s">
        <v>7571</v>
      </c>
      <c r="H996" s="52" t="s">
        <v>9610</v>
      </c>
      <c r="I996" s="52" t="s">
        <v>14715</v>
      </c>
      <c r="J996" s="51">
        <v>120733</v>
      </c>
      <c r="K996" s="51">
        <v>5801</v>
      </c>
      <c r="L996" s="52" t="s">
        <v>2239</v>
      </c>
      <c r="M996" s="51">
        <v>961243</v>
      </c>
      <c r="N996" s="51">
        <v>0</v>
      </c>
      <c r="O996" s="52" t="s">
        <v>15406</v>
      </c>
    </row>
    <row r="997" spans="1:15" ht="14.4" x14ac:dyDescent="0.25">
      <c r="A997" s="51">
        <v>12484</v>
      </c>
      <c r="B997" s="52" t="s">
        <v>690</v>
      </c>
      <c r="C997" s="52" t="s">
        <v>3490</v>
      </c>
      <c r="D997" s="51">
        <v>3052</v>
      </c>
      <c r="E997" s="52" t="s">
        <v>691</v>
      </c>
      <c r="F997" s="52" t="s">
        <v>692</v>
      </c>
      <c r="G997" s="52" t="s">
        <v>7571</v>
      </c>
      <c r="H997" s="52" t="s">
        <v>8070</v>
      </c>
      <c r="I997" s="52" t="s">
        <v>14715</v>
      </c>
      <c r="J997" s="51">
        <v>120733</v>
      </c>
      <c r="K997" s="51">
        <v>5801</v>
      </c>
      <c r="L997" s="52" t="s">
        <v>2239</v>
      </c>
      <c r="M997" s="51">
        <v>961243</v>
      </c>
      <c r="N997" s="51">
        <v>0</v>
      </c>
      <c r="O997" s="52" t="s">
        <v>15407</v>
      </c>
    </row>
    <row r="998" spans="1:15" ht="14.4" x14ac:dyDescent="0.25">
      <c r="A998" s="51">
        <v>12492</v>
      </c>
      <c r="B998" s="52" t="s">
        <v>67</v>
      </c>
      <c r="C998" s="52" t="s">
        <v>3491</v>
      </c>
      <c r="D998" s="51">
        <v>3051</v>
      </c>
      <c r="E998" s="52" t="s">
        <v>3492</v>
      </c>
      <c r="F998" s="52" t="s">
        <v>3493</v>
      </c>
      <c r="G998" s="52" t="s">
        <v>7571</v>
      </c>
      <c r="H998" s="52" t="s">
        <v>9611</v>
      </c>
      <c r="I998" s="52" t="s">
        <v>14713</v>
      </c>
      <c r="J998" s="51">
        <v>138974</v>
      </c>
      <c r="K998" s="51">
        <v>60988</v>
      </c>
      <c r="L998" s="52" t="s">
        <v>540</v>
      </c>
      <c r="M998" s="51">
        <v>970111</v>
      </c>
      <c r="N998" s="51">
        <v>0</v>
      </c>
      <c r="O998" s="52" t="s">
        <v>15408</v>
      </c>
    </row>
    <row r="999" spans="1:15" ht="14.4" x14ac:dyDescent="0.25">
      <c r="A999" s="51">
        <v>12501</v>
      </c>
      <c r="B999" s="52" t="s">
        <v>3494</v>
      </c>
      <c r="C999" s="52" t="s">
        <v>3495</v>
      </c>
      <c r="D999" s="51">
        <v>3040</v>
      </c>
      <c r="E999" s="52" t="s">
        <v>3496</v>
      </c>
      <c r="F999" s="52" t="s">
        <v>3497</v>
      </c>
      <c r="G999" s="52" t="s">
        <v>7571</v>
      </c>
      <c r="H999" s="52" t="s">
        <v>9612</v>
      </c>
      <c r="I999" s="52" t="s">
        <v>14715</v>
      </c>
      <c r="J999" s="51">
        <v>120733</v>
      </c>
      <c r="K999" s="51">
        <v>5801</v>
      </c>
      <c r="L999" s="52" t="s">
        <v>2239</v>
      </c>
      <c r="M999" s="51">
        <v>961268</v>
      </c>
      <c r="N999" s="51">
        <v>0</v>
      </c>
      <c r="O999" s="52" t="s">
        <v>15409</v>
      </c>
    </row>
    <row r="1000" spans="1:15" ht="14.4" x14ac:dyDescent="0.25">
      <c r="A1000" s="51">
        <v>12518</v>
      </c>
      <c r="B1000" s="52" t="s">
        <v>3498</v>
      </c>
      <c r="C1000" s="52" t="s">
        <v>3499</v>
      </c>
      <c r="D1000" s="51">
        <v>3040</v>
      </c>
      <c r="E1000" s="52" t="s">
        <v>3500</v>
      </c>
      <c r="F1000" s="52" t="s">
        <v>3501</v>
      </c>
      <c r="G1000" s="52" t="s">
        <v>7571</v>
      </c>
      <c r="H1000" s="52" t="s">
        <v>9613</v>
      </c>
      <c r="I1000" s="52" t="s">
        <v>14715</v>
      </c>
      <c r="J1000" s="51">
        <v>120733</v>
      </c>
      <c r="K1000" s="51">
        <v>5801</v>
      </c>
      <c r="L1000" s="52" t="s">
        <v>2239</v>
      </c>
      <c r="M1000" s="51">
        <v>961268</v>
      </c>
      <c r="N1000" s="51">
        <v>0</v>
      </c>
      <c r="O1000" s="52" t="s">
        <v>15410</v>
      </c>
    </row>
    <row r="1001" spans="1:15" ht="14.4" x14ac:dyDescent="0.25">
      <c r="A1001" s="51">
        <v>12526</v>
      </c>
      <c r="B1001" s="52" t="s">
        <v>3502</v>
      </c>
      <c r="C1001" s="52" t="s">
        <v>3503</v>
      </c>
      <c r="D1001" s="51">
        <v>3060</v>
      </c>
      <c r="E1001" s="52" t="s">
        <v>3504</v>
      </c>
      <c r="F1001" s="52" t="s">
        <v>3505</v>
      </c>
      <c r="G1001" s="52" t="s">
        <v>7571</v>
      </c>
      <c r="H1001" s="52" t="s">
        <v>9614</v>
      </c>
      <c r="I1001" s="52" t="s">
        <v>14715</v>
      </c>
      <c r="J1001" s="51">
        <v>120188</v>
      </c>
      <c r="K1001" s="51">
        <v>6007</v>
      </c>
      <c r="L1001" s="52" t="s">
        <v>629</v>
      </c>
      <c r="M1001" s="51">
        <v>961276</v>
      </c>
      <c r="N1001" s="51">
        <v>0</v>
      </c>
      <c r="O1001" s="52" t="s">
        <v>15411</v>
      </c>
    </row>
    <row r="1002" spans="1:15" ht="14.4" x14ac:dyDescent="0.25">
      <c r="A1002" s="51">
        <v>12534</v>
      </c>
      <c r="B1002" s="52" t="s">
        <v>3506</v>
      </c>
      <c r="C1002" s="52" t="s">
        <v>3507</v>
      </c>
      <c r="D1002" s="51">
        <v>3060</v>
      </c>
      <c r="E1002" s="52" t="s">
        <v>3504</v>
      </c>
      <c r="F1002" s="52" t="s">
        <v>3508</v>
      </c>
      <c r="G1002" s="52" t="s">
        <v>7571</v>
      </c>
      <c r="H1002" s="52" t="s">
        <v>9615</v>
      </c>
      <c r="I1002" s="52" t="s">
        <v>14713</v>
      </c>
      <c r="J1002" s="51">
        <v>121939</v>
      </c>
      <c r="K1002" s="51">
        <v>12393</v>
      </c>
      <c r="L1002" s="52" t="s">
        <v>13955</v>
      </c>
      <c r="M1002" s="51">
        <v>964494</v>
      </c>
      <c r="N1002" s="51">
        <v>0</v>
      </c>
      <c r="O1002" s="52" t="s">
        <v>15412</v>
      </c>
    </row>
    <row r="1003" spans="1:15" ht="14.4" x14ac:dyDescent="0.25">
      <c r="A1003" s="51">
        <v>12542</v>
      </c>
      <c r="B1003" s="52" t="s">
        <v>15413</v>
      </c>
      <c r="C1003" s="52" t="s">
        <v>3509</v>
      </c>
      <c r="D1003" s="51">
        <v>3061</v>
      </c>
      <c r="E1003" s="52" t="s">
        <v>3510</v>
      </c>
      <c r="F1003" s="52" t="s">
        <v>3511</v>
      </c>
      <c r="G1003" s="52" t="s">
        <v>7571</v>
      </c>
      <c r="H1003" s="52" t="s">
        <v>9616</v>
      </c>
      <c r="I1003" s="52" t="s">
        <v>14715</v>
      </c>
      <c r="J1003" s="51">
        <v>120188</v>
      </c>
      <c r="K1003" s="51">
        <v>6007</v>
      </c>
      <c r="L1003" s="52" t="s">
        <v>629</v>
      </c>
      <c r="M1003" s="51">
        <v>961276</v>
      </c>
      <c r="N1003" s="51">
        <v>0</v>
      </c>
      <c r="O1003" s="52" t="s">
        <v>15414</v>
      </c>
    </row>
    <row r="1004" spans="1:15" ht="14.4" x14ac:dyDescent="0.25">
      <c r="A1004" s="51">
        <v>12559</v>
      </c>
      <c r="B1004" s="52" t="s">
        <v>2000</v>
      </c>
      <c r="C1004" s="52" t="s">
        <v>3512</v>
      </c>
      <c r="D1004" s="51">
        <v>3070</v>
      </c>
      <c r="E1004" s="52" t="s">
        <v>1193</v>
      </c>
      <c r="F1004" s="52" t="s">
        <v>3513</v>
      </c>
      <c r="G1004" s="52" t="s">
        <v>7571</v>
      </c>
      <c r="H1004" s="52" t="s">
        <v>9617</v>
      </c>
      <c r="I1004" s="52" t="s">
        <v>14715</v>
      </c>
      <c r="J1004" s="51">
        <v>120626</v>
      </c>
      <c r="K1004" s="51">
        <v>12591</v>
      </c>
      <c r="L1004" s="52" t="s">
        <v>633</v>
      </c>
      <c r="M1004" s="51">
        <v>961284</v>
      </c>
      <c r="N1004" s="51">
        <v>0</v>
      </c>
      <c r="O1004" s="52" t="s">
        <v>15415</v>
      </c>
    </row>
    <row r="1005" spans="1:15" ht="14.4" x14ac:dyDescent="0.25">
      <c r="A1005" s="51">
        <v>12567</v>
      </c>
      <c r="B1005" s="52" t="s">
        <v>3514</v>
      </c>
      <c r="C1005" s="52" t="s">
        <v>3515</v>
      </c>
      <c r="D1005" s="51">
        <v>3071</v>
      </c>
      <c r="E1005" s="52" t="s">
        <v>3516</v>
      </c>
      <c r="F1005" s="52" t="s">
        <v>3517</v>
      </c>
      <c r="G1005" s="52" t="s">
        <v>7571</v>
      </c>
      <c r="H1005" s="52" t="s">
        <v>9618</v>
      </c>
      <c r="I1005" s="52" t="s">
        <v>14715</v>
      </c>
      <c r="J1005" s="51">
        <v>120626</v>
      </c>
      <c r="K1005" s="51">
        <v>12591</v>
      </c>
      <c r="L1005" s="52" t="s">
        <v>633</v>
      </c>
      <c r="M1005" s="51">
        <v>961284</v>
      </c>
      <c r="N1005" s="51">
        <v>0</v>
      </c>
      <c r="O1005" s="52" t="s">
        <v>15416</v>
      </c>
    </row>
    <row r="1006" spans="1:15" ht="14.4" x14ac:dyDescent="0.25">
      <c r="A1006" s="51">
        <v>12575</v>
      </c>
      <c r="B1006" s="52" t="s">
        <v>602</v>
      </c>
      <c r="C1006" s="52" t="s">
        <v>3518</v>
      </c>
      <c r="D1006" s="51">
        <v>3071</v>
      </c>
      <c r="E1006" s="52" t="s">
        <v>3516</v>
      </c>
      <c r="F1006" s="52" t="s">
        <v>3519</v>
      </c>
      <c r="G1006" s="52" t="s">
        <v>7571</v>
      </c>
      <c r="H1006" s="52" t="s">
        <v>9619</v>
      </c>
      <c r="I1006" s="52" t="s">
        <v>14713</v>
      </c>
      <c r="J1006" s="51">
        <v>120576</v>
      </c>
      <c r="K1006" s="51">
        <v>12617</v>
      </c>
      <c r="L1006" s="52" t="s">
        <v>747</v>
      </c>
      <c r="M1006" s="51">
        <v>964502</v>
      </c>
      <c r="N1006" s="51">
        <v>0</v>
      </c>
      <c r="O1006" s="52" t="s">
        <v>15417</v>
      </c>
    </row>
    <row r="1007" spans="1:15" ht="14.4" x14ac:dyDescent="0.25">
      <c r="A1007" s="51">
        <v>12583</v>
      </c>
      <c r="B1007" s="52" t="s">
        <v>3418</v>
      </c>
      <c r="C1007" s="52" t="s">
        <v>3520</v>
      </c>
      <c r="D1007" s="51">
        <v>1930</v>
      </c>
      <c r="E1007" s="52" t="s">
        <v>3521</v>
      </c>
      <c r="F1007" s="52" t="s">
        <v>3522</v>
      </c>
      <c r="G1007" s="52" t="s">
        <v>7571</v>
      </c>
      <c r="H1007" s="52" t="s">
        <v>9620</v>
      </c>
      <c r="I1007" s="52" t="s">
        <v>14713</v>
      </c>
      <c r="J1007" s="51">
        <v>120576</v>
      </c>
      <c r="K1007" s="51">
        <v>12617</v>
      </c>
      <c r="L1007" s="52" t="s">
        <v>747</v>
      </c>
      <c r="M1007" s="51">
        <v>112334</v>
      </c>
      <c r="N1007" s="51">
        <v>0</v>
      </c>
      <c r="O1007" s="52" t="s">
        <v>15418</v>
      </c>
    </row>
    <row r="1008" spans="1:15" ht="14.4" x14ac:dyDescent="0.25">
      <c r="A1008" s="51">
        <v>12591</v>
      </c>
      <c r="B1008" s="52" t="s">
        <v>633</v>
      </c>
      <c r="C1008" s="52" t="s">
        <v>3523</v>
      </c>
      <c r="D1008" s="51">
        <v>3078</v>
      </c>
      <c r="E1008" s="52" t="s">
        <v>294</v>
      </c>
      <c r="F1008" s="52" t="s">
        <v>295</v>
      </c>
      <c r="G1008" s="52" t="s">
        <v>7571</v>
      </c>
      <c r="H1008" s="52" t="s">
        <v>8321</v>
      </c>
      <c r="I1008" s="52" t="s">
        <v>14715</v>
      </c>
      <c r="J1008" s="51">
        <v>120626</v>
      </c>
      <c r="K1008" s="51">
        <v>12591</v>
      </c>
      <c r="L1008" s="52" t="s">
        <v>633</v>
      </c>
      <c r="M1008" s="51">
        <v>961284</v>
      </c>
      <c r="N1008" s="51">
        <v>0</v>
      </c>
      <c r="O1008" s="52" t="s">
        <v>15419</v>
      </c>
    </row>
    <row r="1009" spans="1:15" ht="14.4" x14ac:dyDescent="0.25">
      <c r="A1009" s="51">
        <v>12609</v>
      </c>
      <c r="B1009" s="52" t="s">
        <v>3524</v>
      </c>
      <c r="C1009" s="52" t="s">
        <v>3525</v>
      </c>
      <c r="D1009" s="51">
        <v>3078</v>
      </c>
      <c r="E1009" s="52" t="s">
        <v>3526</v>
      </c>
      <c r="F1009" s="52" t="s">
        <v>3527</v>
      </c>
      <c r="G1009" s="52" t="s">
        <v>7571</v>
      </c>
      <c r="H1009" s="52" t="s">
        <v>9621</v>
      </c>
      <c r="I1009" s="52" t="s">
        <v>14715</v>
      </c>
      <c r="J1009" s="51">
        <v>120626</v>
      </c>
      <c r="K1009" s="51">
        <v>12591</v>
      </c>
      <c r="L1009" s="52" t="s">
        <v>633</v>
      </c>
      <c r="M1009" s="51">
        <v>961284</v>
      </c>
      <c r="N1009" s="51">
        <v>0</v>
      </c>
      <c r="O1009" s="52" t="s">
        <v>15420</v>
      </c>
    </row>
    <row r="1010" spans="1:15" ht="14.4" x14ac:dyDescent="0.25">
      <c r="A1010" s="51">
        <v>12617</v>
      </c>
      <c r="B1010" s="52" t="s">
        <v>747</v>
      </c>
      <c r="C1010" s="52" t="s">
        <v>3528</v>
      </c>
      <c r="D1010" s="51">
        <v>1820</v>
      </c>
      <c r="E1010" s="52" t="s">
        <v>287</v>
      </c>
      <c r="F1010" s="52" t="s">
        <v>288</v>
      </c>
      <c r="G1010" s="52" t="s">
        <v>7571</v>
      </c>
      <c r="H1010" s="52" t="s">
        <v>9622</v>
      </c>
      <c r="I1010" s="52" t="s">
        <v>14713</v>
      </c>
      <c r="J1010" s="51">
        <v>120576</v>
      </c>
      <c r="K1010" s="51">
        <v>12617</v>
      </c>
      <c r="L1010" s="52" t="s">
        <v>747</v>
      </c>
      <c r="M1010" s="51">
        <v>964528</v>
      </c>
      <c r="N1010" s="51">
        <v>0</v>
      </c>
      <c r="O1010" s="52" t="s">
        <v>15421</v>
      </c>
    </row>
    <row r="1011" spans="1:15" ht="14.4" x14ac:dyDescent="0.25">
      <c r="A1011" s="51">
        <v>12625</v>
      </c>
      <c r="B1011" s="52" t="s">
        <v>3529</v>
      </c>
      <c r="C1011" s="52" t="s">
        <v>3530</v>
      </c>
      <c r="D1011" s="51">
        <v>1820</v>
      </c>
      <c r="E1011" s="52" t="s">
        <v>287</v>
      </c>
      <c r="F1011" s="52" t="s">
        <v>3531</v>
      </c>
      <c r="G1011" s="52" t="s">
        <v>7571</v>
      </c>
      <c r="H1011" s="52" t="s">
        <v>9623</v>
      </c>
      <c r="I1011" s="52" t="s">
        <v>14715</v>
      </c>
      <c r="J1011" s="51">
        <v>119727</v>
      </c>
      <c r="K1011" s="51">
        <v>12641</v>
      </c>
      <c r="L1011" s="52" t="s">
        <v>3534</v>
      </c>
      <c r="M1011" s="51">
        <v>961292</v>
      </c>
      <c r="N1011" s="51">
        <v>0</v>
      </c>
      <c r="O1011" s="52" t="s">
        <v>15422</v>
      </c>
    </row>
    <row r="1012" spans="1:15" ht="14.4" x14ac:dyDescent="0.25">
      <c r="A1012" s="51">
        <v>12633</v>
      </c>
      <c r="B1012" s="52" t="s">
        <v>13959</v>
      </c>
      <c r="C1012" s="52" t="s">
        <v>3532</v>
      </c>
      <c r="D1012" s="51">
        <v>1910</v>
      </c>
      <c r="E1012" s="52" t="s">
        <v>1197</v>
      </c>
      <c r="F1012" s="52" t="s">
        <v>3533</v>
      </c>
      <c r="G1012" s="52" t="s">
        <v>7571</v>
      </c>
      <c r="H1012" s="52" t="s">
        <v>9624</v>
      </c>
      <c r="I1012" s="52" t="s">
        <v>14713</v>
      </c>
      <c r="J1012" s="51">
        <v>121954</v>
      </c>
      <c r="K1012" s="51">
        <v>11941</v>
      </c>
      <c r="L1012" s="52" t="s">
        <v>873</v>
      </c>
      <c r="M1012" s="51">
        <v>973719</v>
      </c>
      <c r="N1012" s="51">
        <v>0</v>
      </c>
      <c r="O1012" s="52" t="s">
        <v>15423</v>
      </c>
    </row>
    <row r="1013" spans="1:15" ht="14.4" x14ac:dyDescent="0.25">
      <c r="A1013" s="51">
        <v>12641</v>
      </c>
      <c r="B1013" s="52" t="s">
        <v>3534</v>
      </c>
      <c r="C1013" s="52" t="s">
        <v>3535</v>
      </c>
      <c r="D1013" s="51">
        <v>1910</v>
      </c>
      <c r="E1013" s="52" t="s">
        <v>3536</v>
      </c>
      <c r="F1013" s="52" t="s">
        <v>3537</v>
      </c>
      <c r="G1013" s="52" t="s">
        <v>7571</v>
      </c>
      <c r="H1013" s="52" t="s">
        <v>9625</v>
      </c>
      <c r="I1013" s="52" t="s">
        <v>14715</v>
      </c>
      <c r="J1013" s="51">
        <v>119727</v>
      </c>
      <c r="K1013" s="51">
        <v>12641</v>
      </c>
      <c r="L1013" s="52" t="s">
        <v>3534</v>
      </c>
      <c r="M1013" s="51">
        <v>961301</v>
      </c>
      <c r="N1013" s="51">
        <v>0</v>
      </c>
      <c r="O1013" s="52" t="s">
        <v>15424</v>
      </c>
    </row>
    <row r="1014" spans="1:15" ht="14.4" x14ac:dyDescent="0.25">
      <c r="A1014" s="51">
        <v>12658</v>
      </c>
      <c r="B1014" s="52" t="s">
        <v>3538</v>
      </c>
      <c r="C1014" s="52" t="s">
        <v>3539</v>
      </c>
      <c r="D1014" s="51">
        <v>1910</v>
      </c>
      <c r="E1014" s="52" t="s">
        <v>3540</v>
      </c>
      <c r="F1014" s="52" t="s">
        <v>3541</v>
      </c>
      <c r="G1014" s="52" t="s">
        <v>7571</v>
      </c>
      <c r="H1014" s="52" t="s">
        <v>9626</v>
      </c>
      <c r="I1014" s="52" t="s">
        <v>14713</v>
      </c>
      <c r="J1014" s="51">
        <v>121954</v>
      </c>
      <c r="K1014" s="51">
        <v>11941</v>
      </c>
      <c r="L1014" s="52" t="s">
        <v>873</v>
      </c>
      <c r="M1014" s="51">
        <v>973719</v>
      </c>
      <c r="N1014" s="51">
        <v>0</v>
      </c>
      <c r="O1014" s="52" t="s">
        <v>15425</v>
      </c>
    </row>
    <row r="1015" spans="1:15" ht="14.4" x14ac:dyDescent="0.25">
      <c r="A1015" s="51">
        <v>12666</v>
      </c>
      <c r="B1015" s="52" t="s">
        <v>587</v>
      </c>
      <c r="C1015" s="52" t="s">
        <v>3542</v>
      </c>
      <c r="D1015" s="51">
        <v>2220</v>
      </c>
      <c r="E1015" s="52" t="s">
        <v>1201</v>
      </c>
      <c r="F1015" s="52" t="s">
        <v>3543</v>
      </c>
      <c r="G1015" s="52" t="s">
        <v>7571</v>
      </c>
      <c r="H1015" s="52" t="s">
        <v>9627</v>
      </c>
      <c r="I1015" s="52" t="s">
        <v>14713</v>
      </c>
      <c r="J1015" s="51">
        <v>122391</v>
      </c>
      <c r="K1015" s="51">
        <v>8276</v>
      </c>
      <c r="L1015" s="52" t="s">
        <v>67</v>
      </c>
      <c r="M1015" s="51">
        <v>60764</v>
      </c>
      <c r="N1015" s="51">
        <v>0</v>
      </c>
      <c r="O1015" s="52" t="s">
        <v>15426</v>
      </c>
    </row>
    <row r="1016" spans="1:15" ht="14.4" x14ac:dyDescent="0.25">
      <c r="A1016" s="51">
        <v>12674</v>
      </c>
      <c r="B1016" s="52" t="s">
        <v>3544</v>
      </c>
      <c r="C1016" s="52" t="s">
        <v>3083</v>
      </c>
      <c r="D1016" s="51">
        <v>2220</v>
      </c>
      <c r="E1016" s="52" t="s">
        <v>1201</v>
      </c>
      <c r="F1016" s="52" t="s">
        <v>3545</v>
      </c>
      <c r="G1016" s="52" t="s">
        <v>7571</v>
      </c>
      <c r="H1016" s="52" t="s">
        <v>9628</v>
      </c>
      <c r="I1016" s="52" t="s">
        <v>14713</v>
      </c>
      <c r="J1016" s="51">
        <v>121483</v>
      </c>
      <c r="K1016" s="51">
        <v>9217</v>
      </c>
      <c r="L1016" s="52" t="s">
        <v>866</v>
      </c>
      <c r="M1016" s="51">
        <v>108621</v>
      </c>
      <c r="N1016" s="51">
        <v>0</v>
      </c>
      <c r="O1016" s="52" t="s">
        <v>15427</v>
      </c>
    </row>
    <row r="1017" spans="1:15" ht="14.4" x14ac:dyDescent="0.25">
      <c r="A1017" s="51">
        <v>12682</v>
      </c>
      <c r="B1017" s="52" t="s">
        <v>67</v>
      </c>
      <c r="C1017" s="52" t="s">
        <v>3546</v>
      </c>
      <c r="D1017" s="51">
        <v>2220</v>
      </c>
      <c r="E1017" s="52" t="s">
        <v>1201</v>
      </c>
      <c r="F1017" s="52" t="s">
        <v>3547</v>
      </c>
      <c r="G1017" s="52" t="s">
        <v>7571</v>
      </c>
      <c r="H1017" s="52" t="s">
        <v>9629</v>
      </c>
      <c r="I1017" s="52" t="s">
        <v>14713</v>
      </c>
      <c r="J1017" s="51">
        <v>121954</v>
      </c>
      <c r="K1017" s="51">
        <v>11941</v>
      </c>
      <c r="L1017" s="52" t="s">
        <v>873</v>
      </c>
      <c r="M1017" s="51">
        <v>973719</v>
      </c>
      <c r="N1017" s="51">
        <v>0</v>
      </c>
      <c r="O1017" s="52" t="s">
        <v>15428</v>
      </c>
    </row>
    <row r="1018" spans="1:15" ht="14.4" x14ac:dyDescent="0.25">
      <c r="A1018" s="51">
        <v>12691</v>
      </c>
      <c r="B1018" s="52" t="s">
        <v>608</v>
      </c>
      <c r="C1018" s="52" t="s">
        <v>3548</v>
      </c>
      <c r="D1018" s="51">
        <v>2220</v>
      </c>
      <c r="E1018" s="52" t="s">
        <v>3549</v>
      </c>
      <c r="F1018" s="52" t="s">
        <v>3550</v>
      </c>
      <c r="G1018" s="52" t="s">
        <v>7571</v>
      </c>
      <c r="H1018" s="52" t="s">
        <v>9630</v>
      </c>
      <c r="I1018" s="52" t="s">
        <v>14713</v>
      </c>
      <c r="J1018" s="51">
        <v>121483</v>
      </c>
      <c r="K1018" s="51">
        <v>9217</v>
      </c>
      <c r="L1018" s="52" t="s">
        <v>866</v>
      </c>
      <c r="M1018" s="51">
        <v>108621</v>
      </c>
      <c r="N1018" s="51">
        <v>0</v>
      </c>
      <c r="O1018" s="52" t="s">
        <v>15429</v>
      </c>
    </row>
    <row r="1019" spans="1:15" ht="14.4" x14ac:dyDescent="0.25">
      <c r="A1019" s="51">
        <v>12708</v>
      </c>
      <c r="B1019" s="52" t="s">
        <v>3551</v>
      </c>
      <c r="C1019" s="52" t="s">
        <v>3552</v>
      </c>
      <c r="D1019" s="51">
        <v>3110</v>
      </c>
      <c r="E1019" s="52" t="s">
        <v>243</v>
      </c>
      <c r="F1019" s="52" t="s">
        <v>3553</v>
      </c>
      <c r="G1019" s="52" t="s">
        <v>7571</v>
      </c>
      <c r="H1019" s="52" t="s">
        <v>9631</v>
      </c>
      <c r="I1019" s="52" t="s">
        <v>14715</v>
      </c>
      <c r="J1019" s="51">
        <v>120162</v>
      </c>
      <c r="K1019" s="51">
        <v>12708</v>
      </c>
      <c r="L1019" s="52" t="s">
        <v>3551</v>
      </c>
      <c r="M1019" s="51">
        <v>961326</v>
      </c>
      <c r="N1019" s="51">
        <v>0</v>
      </c>
      <c r="O1019" s="52" t="s">
        <v>15430</v>
      </c>
    </row>
    <row r="1020" spans="1:15" ht="14.4" x14ac:dyDescent="0.25">
      <c r="A1020" s="51">
        <v>12716</v>
      </c>
      <c r="B1020" s="52" t="s">
        <v>73</v>
      </c>
      <c r="C1020" s="52" t="s">
        <v>3554</v>
      </c>
      <c r="D1020" s="51">
        <v>3110</v>
      </c>
      <c r="E1020" s="52" t="s">
        <v>243</v>
      </c>
      <c r="F1020" s="52" t="s">
        <v>553</v>
      </c>
      <c r="G1020" s="52" t="s">
        <v>7571</v>
      </c>
      <c r="H1020" s="52" t="s">
        <v>7833</v>
      </c>
      <c r="I1020" s="52" t="s">
        <v>14715</v>
      </c>
      <c r="J1020" s="51">
        <v>120162</v>
      </c>
      <c r="K1020" s="51">
        <v>12708</v>
      </c>
      <c r="L1020" s="52" t="s">
        <v>3551</v>
      </c>
      <c r="M1020" s="51">
        <v>961326</v>
      </c>
      <c r="N1020" s="51">
        <v>0</v>
      </c>
      <c r="O1020" s="52" t="s">
        <v>15431</v>
      </c>
    </row>
    <row r="1021" spans="1:15" ht="14.4" x14ac:dyDescent="0.25">
      <c r="A1021" s="51">
        <v>12724</v>
      </c>
      <c r="B1021" s="52" t="s">
        <v>3555</v>
      </c>
      <c r="C1021" s="52" t="s">
        <v>3556</v>
      </c>
      <c r="D1021" s="51">
        <v>3111</v>
      </c>
      <c r="E1021" s="52" t="s">
        <v>3557</v>
      </c>
      <c r="F1021" s="52" t="s">
        <v>3558</v>
      </c>
      <c r="G1021" s="52" t="s">
        <v>7571</v>
      </c>
      <c r="H1021" s="52" t="s">
        <v>9632</v>
      </c>
      <c r="I1021" s="52" t="s">
        <v>14715</v>
      </c>
      <c r="J1021" s="51">
        <v>120162</v>
      </c>
      <c r="K1021" s="51">
        <v>12708</v>
      </c>
      <c r="L1021" s="52" t="s">
        <v>3551</v>
      </c>
      <c r="M1021" s="51">
        <v>961326</v>
      </c>
      <c r="N1021" s="51">
        <v>0</v>
      </c>
      <c r="O1021" s="52" t="s">
        <v>15432</v>
      </c>
    </row>
    <row r="1022" spans="1:15" ht="14.4" x14ac:dyDescent="0.25">
      <c r="A1022" s="51">
        <v>12732</v>
      </c>
      <c r="B1022" s="52" t="s">
        <v>3559</v>
      </c>
      <c r="C1022" s="52" t="s">
        <v>3560</v>
      </c>
      <c r="D1022" s="51">
        <v>3111</v>
      </c>
      <c r="E1022" s="52" t="s">
        <v>3557</v>
      </c>
      <c r="F1022" s="52" t="s">
        <v>3561</v>
      </c>
      <c r="G1022" s="52" t="s">
        <v>7571</v>
      </c>
      <c r="H1022" s="52" t="s">
        <v>9633</v>
      </c>
      <c r="I1022" s="52" t="s">
        <v>14713</v>
      </c>
      <c r="J1022" s="51">
        <v>122259</v>
      </c>
      <c r="K1022" s="51">
        <v>11866</v>
      </c>
      <c r="L1022" s="52" t="s">
        <v>652</v>
      </c>
      <c r="M1022" s="51">
        <v>110585</v>
      </c>
      <c r="N1022" s="51">
        <v>0</v>
      </c>
      <c r="O1022" s="52" t="s">
        <v>15433</v>
      </c>
    </row>
    <row r="1023" spans="1:15" ht="14.4" x14ac:dyDescent="0.25">
      <c r="A1023" s="51">
        <v>12757</v>
      </c>
      <c r="B1023" s="52" t="s">
        <v>13960</v>
      </c>
      <c r="C1023" s="52" t="s">
        <v>3562</v>
      </c>
      <c r="D1023" s="51">
        <v>3150</v>
      </c>
      <c r="E1023" s="52" t="s">
        <v>5</v>
      </c>
      <c r="F1023" s="52" t="s">
        <v>3563</v>
      </c>
      <c r="G1023" s="52" t="s">
        <v>7571</v>
      </c>
      <c r="H1023" s="52" t="s">
        <v>9634</v>
      </c>
      <c r="I1023" s="52" t="s">
        <v>14713</v>
      </c>
      <c r="J1023" s="51">
        <v>122259</v>
      </c>
      <c r="K1023" s="51">
        <v>11866</v>
      </c>
      <c r="L1023" s="52" t="s">
        <v>652</v>
      </c>
      <c r="M1023" s="51">
        <v>110585</v>
      </c>
      <c r="N1023" s="51">
        <v>0</v>
      </c>
      <c r="O1023" s="52" t="s">
        <v>15434</v>
      </c>
    </row>
    <row r="1024" spans="1:15" ht="14.4" x14ac:dyDescent="0.25">
      <c r="A1024" s="51">
        <v>12765</v>
      </c>
      <c r="B1024" s="52" t="s">
        <v>3564</v>
      </c>
      <c r="C1024" s="52" t="s">
        <v>3565</v>
      </c>
      <c r="D1024" s="51">
        <v>3120</v>
      </c>
      <c r="E1024" s="52" t="s">
        <v>1205</v>
      </c>
      <c r="F1024" s="52" t="s">
        <v>3566</v>
      </c>
      <c r="G1024" s="52" t="s">
        <v>7571</v>
      </c>
      <c r="H1024" s="52" t="s">
        <v>9635</v>
      </c>
      <c r="I1024" s="52" t="s">
        <v>14713</v>
      </c>
      <c r="J1024" s="51">
        <v>138834</v>
      </c>
      <c r="K1024" s="51">
        <v>12773</v>
      </c>
      <c r="L1024" s="52" t="s">
        <v>677</v>
      </c>
      <c r="M1024" s="51">
        <v>964701</v>
      </c>
      <c r="N1024" s="51">
        <v>0</v>
      </c>
      <c r="O1024" s="52" t="s">
        <v>15435</v>
      </c>
    </row>
    <row r="1025" spans="1:15" ht="14.4" x14ac:dyDescent="0.25">
      <c r="A1025" s="51">
        <v>12773</v>
      </c>
      <c r="B1025" s="52" t="s">
        <v>677</v>
      </c>
      <c r="C1025" s="52" t="s">
        <v>3567</v>
      </c>
      <c r="D1025" s="51">
        <v>3128</v>
      </c>
      <c r="E1025" s="52" t="s">
        <v>253</v>
      </c>
      <c r="F1025" s="52" t="s">
        <v>254</v>
      </c>
      <c r="G1025" s="52" t="s">
        <v>7571</v>
      </c>
      <c r="H1025" s="52" t="s">
        <v>8366</v>
      </c>
      <c r="I1025" s="52" t="s">
        <v>14713</v>
      </c>
      <c r="J1025" s="51">
        <v>138834</v>
      </c>
      <c r="K1025" s="51">
        <v>12773</v>
      </c>
      <c r="L1025" s="52" t="s">
        <v>677</v>
      </c>
      <c r="M1025" s="51">
        <v>964701</v>
      </c>
      <c r="N1025" s="51">
        <v>0</v>
      </c>
      <c r="O1025" s="52" t="s">
        <v>15436</v>
      </c>
    </row>
    <row r="1026" spans="1:15" ht="14.4" x14ac:dyDescent="0.25">
      <c r="A1026" s="51">
        <v>12781</v>
      </c>
      <c r="B1026" s="52" t="s">
        <v>15437</v>
      </c>
      <c r="C1026" s="52" t="s">
        <v>3568</v>
      </c>
      <c r="D1026" s="51">
        <v>3130</v>
      </c>
      <c r="E1026" s="52" t="s">
        <v>3569</v>
      </c>
      <c r="F1026" s="52" t="s">
        <v>3570</v>
      </c>
      <c r="G1026" s="52" t="s">
        <v>7571</v>
      </c>
      <c r="H1026" s="52" t="s">
        <v>9636</v>
      </c>
      <c r="I1026" s="52" t="s">
        <v>14715</v>
      </c>
      <c r="J1026" s="51">
        <v>120162</v>
      </c>
      <c r="K1026" s="51">
        <v>12708</v>
      </c>
      <c r="L1026" s="52" t="s">
        <v>3551</v>
      </c>
      <c r="M1026" s="51">
        <v>961334</v>
      </c>
      <c r="N1026" s="51">
        <v>0</v>
      </c>
      <c r="O1026" s="52" t="s">
        <v>15438</v>
      </c>
    </row>
    <row r="1027" spans="1:15" ht="14.4" x14ac:dyDescent="0.25">
      <c r="A1027" s="51">
        <v>12799</v>
      </c>
      <c r="B1027" s="52" t="s">
        <v>67</v>
      </c>
      <c r="C1027" s="52" t="s">
        <v>3571</v>
      </c>
      <c r="D1027" s="51">
        <v>2230</v>
      </c>
      <c r="E1027" s="52" t="s">
        <v>3572</v>
      </c>
      <c r="F1027" s="52" t="s">
        <v>3573</v>
      </c>
      <c r="G1027" s="52" t="s">
        <v>7571</v>
      </c>
      <c r="H1027" s="52" t="s">
        <v>9637</v>
      </c>
      <c r="I1027" s="52" t="s">
        <v>14713</v>
      </c>
      <c r="J1027" s="51">
        <v>138834</v>
      </c>
      <c r="K1027" s="51">
        <v>12773</v>
      </c>
      <c r="L1027" s="52" t="s">
        <v>677</v>
      </c>
      <c r="M1027" s="51">
        <v>964701</v>
      </c>
      <c r="N1027" s="51">
        <v>0</v>
      </c>
      <c r="O1027" s="52" t="s">
        <v>15439</v>
      </c>
    </row>
    <row r="1028" spans="1:15" ht="14.4" x14ac:dyDescent="0.25">
      <c r="A1028" s="51">
        <v>12807</v>
      </c>
      <c r="B1028" s="52" t="s">
        <v>3574</v>
      </c>
      <c r="C1028" s="52" t="s">
        <v>3575</v>
      </c>
      <c r="D1028" s="51">
        <v>2235</v>
      </c>
      <c r="E1028" s="52" t="s">
        <v>3576</v>
      </c>
      <c r="F1028" s="52" t="s">
        <v>3577</v>
      </c>
      <c r="G1028" s="52" t="s">
        <v>7571</v>
      </c>
      <c r="H1028" s="52" t="s">
        <v>9638</v>
      </c>
      <c r="I1028" s="52" t="s">
        <v>14713</v>
      </c>
      <c r="J1028" s="51">
        <v>121954</v>
      </c>
      <c r="K1028" s="51">
        <v>11941</v>
      </c>
      <c r="L1028" s="52" t="s">
        <v>873</v>
      </c>
      <c r="M1028" s="51">
        <v>973719</v>
      </c>
      <c r="N1028" s="51">
        <v>0</v>
      </c>
      <c r="O1028" s="52" t="s">
        <v>15440</v>
      </c>
    </row>
    <row r="1029" spans="1:15" ht="28.8" x14ac:dyDescent="0.25">
      <c r="A1029" s="51">
        <v>12815</v>
      </c>
      <c r="B1029" s="52" t="s">
        <v>3578</v>
      </c>
      <c r="C1029" s="52" t="s">
        <v>3579</v>
      </c>
      <c r="D1029" s="51">
        <v>2221</v>
      </c>
      <c r="E1029" s="52" t="s">
        <v>3580</v>
      </c>
      <c r="F1029" s="52" t="s">
        <v>3581</v>
      </c>
      <c r="G1029" s="52" t="s">
        <v>7571</v>
      </c>
      <c r="H1029" s="52" t="s">
        <v>9639</v>
      </c>
      <c r="I1029" s="52" t="s">
        <v>14713</v>
      </c>
      <c r="J1029" s="51">
        <v>121954</v>
      </c>
      <c r="K1029" s="51">
        <v>11941</v>
      </c>
      <c r="L1029" s="52" t="s">
        <v>873</v>
      </c>
      <c r="M1029" s="51">
        <v>973719</v>
      </c>
      <c r="N1029" s="51">
        <v>0</v>
      </c>
      <c r="O1029" s="52" t="s">
        <v>15441</v>
      </c>
    </row>
    <row r="1030" spans="1:15" ht="14.4" x14ac:dyDescent="0.25">
      <c r="A1030" s="51">
        <v>12823</v>
      </c>
      <c r="B1030" s="52" t="s">
        <v>3582</v>
      </c>
      <c r="C1030" s="52" t="s">
        <v>3583</v>
      </c>
      <c r="D1030" s="51">
        <v>2221</v>
      </c>
      <c r="E1030" s="52" t="s">
        <v>3580</v>
      </c>
      <c r="F1030" s="52" t="s">
        <v>3584</v>
      </c>
      <c r="G1030" s="52" t="s">
        <v>7571</v>
      </c>
      <c r="H1030" s="52" t="s">
        <v>22095</v>
      </c>
      <c r="I1030" s="52" t="s">
        <v>14715</v>
      </c>
      <c r="J1030" s="51">
        <v>121863</v>
      </c>
      <c r="K1030" s="51">
        <v>12849</v>
      </c>
      <c r="L1030" s="52" t="s">
        <v>599</v>
      </c>
      <c r="M1030" s="51">
        <v>961318</v>
      </c>
      <c r="N1030" s="51">
        <v>0</v>
      </c>
      <c r="O1030" s="52" t="s">
        <v>15442</v>
      </c>
    </row>
    <row r="1031" spans="1:15" ht="14.4" x14ac:dyDescent="0.25">
      <c r="A1031" s="51">
        <v>12831</v>
      </c>
      <c r="B1031" s="52" t="s">
        <v>556</v>
      </c>
      <c r="C1031" s="52" t="s">
        <v>3585</v>
      </c>
      <c r="D1031" s="51">
        <v>2235</v>
      </c>
      <c r="E1031" s="52" t="s">
        <v>3586</v>
      </c>
      <c r="F1031" s="52" t="s">
        <v>3587</v>
      </c>
      <c r="G1031" s="52" t="s">
        <v>7571</v>
      </c>
      <c r="H1031" s="52" t="s">
        <v>9640</v>
      </c>
      <c r="I1031" s="52" t="s">
        <v>14713</v>
      </c>
      <c r="J1031" s="51">
        <v>139147</v>
      </c>
      <c r="K1031" s="51">
        <v>12856</v>
      </c>
      <c r="L1031" s="52" t="s">
        <v>3589</v>
      </c>
      <c r="M1031" s="51">
        <v>970913</v>
      </c>
      <c r="N1031" s="51">
        <v>0</v>
      </c>
      <c r="O1031" s="52" t="s">
        <v>15443</v>
      </c>
    </row>
    <row r="1032" spans="1:15" ht="14.4" x14ac:dyDescent="0.25">
      <c r="A1032" s="51">
        <v>12849</v>
      </c>
      <c r="B1032" s="52" t="s">
        <v>599</v>
      </c>
      <c r="C1032" s="52" t="s">
        <v>3588</v>
      </c>
      <c r="D1032" s="51">
        <v>2235</v>
      </c>
      <c r="E1032" s="52" t="s">
        <v>494</v>
      </c>
      <c r="F1032" s="52" t="s">
        <v>495</v>
      </c>
      <c r="G1032" s="52" t="s">
        <v>7571</v>
      </c>
      <c r="H1032" s="52" t="s">
        <v>7724</v>
      </c>
      <c r="I1032" s="52" t="s">
        <v>14715</v>
      </c>
      <c r="J1032" s="51">
        <v>121863</v>
      </c>
      <c r="K1032" s="51">
        <v>12849</v>
      </c>
      <c r="L1032" s="52" t="s">
        <v>599</v>
      </c>
      <c r="M1032" s="51">
        <v>961342</v>
      </c>
      <c r="N1032" s="51">
        <v>0</v>
      </c>
      <c r="O1032" s="52" t="s">
        <v>15444</v>
      </c>
    </row>
    <row r="1033" spans="1:15" ht="14.4" x14ac:dyDescent="0.25">
      <c r="A1033" s="51">
        <v>12856</v>
      </c>
      <c r="B1033" s="52" t="s">
        <v>3589</v>
      </c>
      <c r="C1033" s="52" t="s">
        <v>3590</v>
      </c>
      <c r="D1033" s="51">
        <v>2230</v>
      </c>
      <c r="E1033" s="52" t="s">
        <v>1209</v>
      </c>
      <c r="F1033" s="52" t="s">
        <v>3591</v>
      </c>
      <c r="G1033" s="52" t="s">
        <v>7571</v>
      </c>
      <c r="H1033" s="52" t="s">
        <v>9641</v>
      </c>
      <c r="I1033" s="52" t="s">
        <v>14713</v>
      </c>
      <c r="J1033" s="51">
        <v>139147</v>
      </c>
      <c r="K1033" s="51">
        <v>12856</v>
      </c>
      <c r="L1033" s="52" t="s">
        <v>3589</v>
      </c>
      <c r="M1033" s="51">
        <v>970913</v>
      </c>
      <c r="N1033" s="51">
        <v>0</v>
      </c>
      <c r="O1033" s="52" t="s">
        <v>15445</v>
      </c>
    </row>
    <row r="1034" spans="1:15" ht="14.4" x14ac:dyDescent="0.25">
      <c r="A1034" s="51">
        <v>12864</v>
      </c>
      <c r="B1034" s="52" t="s">
        <v>3592</v>
      </c>
      <c r="C1034" s="52" t="s">
        <v>3593</v>
      </c>
      <c r="D1034" s="51">
        <v>2230</v>
      </c>
      <c r="E1034" s="52" t="s">
        <v>1209</v>
      </c>
      <c r="F1034" s="52" t="s">
        <v>3594</v>
      </c>
      <c r="G1034" s="52" t="s">
        <v>7571</v>
      </c>
      <c r="H1034" s="52" t="s">
        <v>9642</v>
      </c>
      <c r="I1034" s="52" t="s">
        <v>14713</v>
      </c>
      <c r="J1034" s="51">
        <v>139147</v>
      </c>
      <c r="K1034" s="51">
        <v>12856</v>
      </c>
      <c r="L1034" s="52" t="s">
        <v>3589</v>
      </c>
      <c r="M1034" s="51">
        <v>970913</v>
      </c>
      <c r="N1034" s="51">
        <v>0</v>
      </c>
      <c r="O1034" s="52" t="s">
        <v>15446</v>
      </c>
    </row>
    <row r="1035" spans="1:15" ht="14.4" x14ac:dyDescent="0.25">
      <c r="A1035" s="51">
        <v>12872</v>
      </c>
      <c r="B1035" s="52" t="s">
        <v>3595</v>
      </c>
      <c r="C1035" s="52" t="s">
        <v>3596</v>
      </c>
      <c r="D1035" s="51">
        <v>2230</v>
      </c>
      <c r="E1035" s="52" t="s">
        <v>1209</v>
      </c>
      <c r="F1035" s="52" t="s">
        <v>3597</v>
      </c>
      <c r="G1035" s="52" t="s">
        <v>7571</v>
      </c>
      <c r="H1035" s="52" t="s">
        <v>15447</v>
      </c>
      <c r="I1035" s="52" t="s">
        <v>14713</v>
      </c>
      <c r="J1035" s="51">
        <v>125575</v>
      </c>
      <c r="K1035" s="51">
        <v>12872</v>
      </c>
      <c r="L1035" s="52" t="s">
        <v>3595</v>
      </c>
      <c r="M1035" s="51">
        <v>970913</v>
      </c>
      <c r="N1035" s="51">
        <v>0</v>
      </c>
      <c r="O1035" s="52" t="s">
        <v>15448</v>
      </c>
    </row>
    <row r="1036" spans="1:15" ht="14.4" x14ac:dyDescent="0.25">
      <c r="A1036" s="51">
        <v>12881</v>
      </c>
      <c r="B1036" s="52" t="s">
        <v>3598</v>
      </c>
      <c r="C1036" s="52" t="s">
        <v>3599</v>
      </c>
      <c r="D1036" s="51">
        <v>2260</v>
      </c>
      <c r="E1036" s="52" t="s">
        <v>36</v>
      </c>
      <c r="F1036" s="52" t="s">
        <v>3600</v>
      </c>
      <c r="G1036" s="52" t="s">
        <v>7571</v>
      </c>
      <c r="H1036" s="52" t="s">
        <v>13961</v>
      </c>
      <c r="I1036" s="52" t="s">
        <v>14713</v>
      </c>
      <c r="J1036" s="51">
        <v>125575</v>
      </c>
      <c r="K1036" s="51">
        <v>12872</v>
      </c>
      <c r="L1036" s="52" t="s">
        <v>3595</v>
      </c>
      <c r="M1036" s="51">
        <v>970913</v>
      </c>
      <c r="N1036" s="51">
        <v>0</v>
      </c>
      <c r="O1036" s="52" t="s">
        <v>15449</v>
      </c>
    </row>
    <row r="1037" spans="1:15" ht="14.4" x14ac:dyDescent="0.25">
      <c r="A1037" s="51">
        <v>12898</v>
      </c>
      <c r="B1037" s="52" t="s">
        <v>3601</v>
      </c>
      <c r="C1037" s="52" t="s">
        <v>3602</v>
      </c>
      <c r="D1037" s="51">
        <v>2260</v>
      </c>
      <c r="E1037" s="52" t="s">
        <v>36</v>
      </c>
      <c r="F1037" s="52" t="s">
        <v>3603</v>
      </c>
      <c r="G1037" s="52" t="s">
        <v>7571</v>
      </c>
      <c r="H1037" s="52" t="s">
        <v>9643</v>
      </c>
      <c r="I1037" s="52" t="s">
        <v>14713</v>
      </c>
      <c r="J1037" s="51">
        <v>125575</v>
      </c>
      <c r="K1037" s="51">
        <v>12872</v>
      </c>
      <c r="L1037" s="52" t="s">
        <v>3595</v>
      </c>
      <c r="M1037" s="51">
        <v>970913</v>
      </c>
      <c r="N1037" s="51">
        <v>0</v>
      </c>
      <c r="O1037" s="52" t="s">
        <v>15450</v>
      </c>
    </row>
    <row r="1038" spans="1:15" ht="14.4" x14ac:dyDescent="0.25">
      <c r="A1038" s="51">
        <v>12906</v>
      </c>
      <c r="B1038" s="52" t="s">
        <v>67</v>
      </c>
      <c r="C1038" s="52" t="s">
        <v>3604</v>
      </c>
      <c r="D1038" s="51">
        <v>2260</v>
      </c>
      <c r="E1038" s="52" t="s">
        <v>36</v>
      </c>
      <c r="F1038" s="52" t="s">
        <v>37</v>
      </c>
      <c r="G1038" s="52" t="s">
        <v>7571</v>
      </c>
      <c r="H1038" s="52" t="s">
        <v>8077</v>
      </c>
      <c r="I1038" s="52" t="s">
        <v>14713</v>
      </c>
      <c r="J1038" s="51">
        <v>125575</v>
      </c>
      <c r="K1038" s="51">
        <v>12872</v>
      </c>
      <c r="L1038" s="52" t="s">
        <v>3595</v>
      </c>
      <c r="M1038" s="51">
        <v>970913</v>
      </c>
      <c r="N1038" s="51">
        <v>0</v>
      </c>
      <c r="O1038" s="52" t="s">
        <v>15451</v>
      </c>
    </row>
    <row r="1039" spans="1:15" ht="14.4" x14ac:dyDescent="0.25">
      <c r="A1039" s="51">
        <v>12914</v>
      </c>
      <c r="B1039" s="52" t="s">
        <v>719</v>
      </c>
      <c r="C1039" s="52" t="s">
        <v>3605</v>
      </c>
      <c r="D1039" s="51">
        <v>2260</v>
      </c>
      <c r="E1039" s="52" t="s">
        <v>44</v>
      </c>
      <c r="F1039" s="52" t="s">
        <v>45</v>
      </c>
      <c r="G1039" s="52" t="s">
        <v>7571</v>
      </c>
      <c r="H1039" s="52" t="s">
        <v>8482</v>
      </c>
      <c r="I1039" s="52" t="s">
        <v>14713</v>
      </c>
      <c r="J1039" s="51">
        <v>139147</v>
      </c>
      <c r="K1039" s="51">
        <v>12856</v>
      </c>
      <c r="L1039" s="52" t="s">
        <v>3589</v>
      </c>
      <c r="M1039" s="51">
        <v>970913</v>
      </c>
      <c r="N1039" s="51">
        <v>0</v>
      </c>
      <c r="O1039" s="52" t="s">
        <v>15452</v>
      </c>
    </row>
    <row r="1040" spans="1:15" ht="14.4" x14ac:dyDescent="0.25">
      <c r="A1040" s="51">
        <v>12922</v>
      </c>
      <c r="B1040" s="52" t="s">
        <v>73</v>
      </c>
      <c r="C1040" s="52" t="s">
        <v>3606</v>
      </c>
      <c r="D1040" s="51">
        <v>2260</v>
      </c>
      <c r="E1040" s="52" t="s">
        <v>36</v>
      </c>
      <c r="F1040" s="52" t="s">
        <v>3607</v>
      </c>
      <c r="G1040" s="52" t="s">
        <v>7571</v>
      </c>
      <c r="H1040" s="52" t="s">
        <v>9644</v>
      </c>
      <c r="I1040" s="52" t="s">
        <v>14715</v>
      </c>
      <c r="J1040" s="51">
        <v>121863</v>
      </c>
      <c r="K1040" s="51">
        <v>12849</v>
      </c>
      <c r="L1040" s="52" t="s">
        <v>599</v>
      </c>
      <c r="M1040" s="51">
        <v>961359</v>
      </c>
      <c r="N1040" s="51">
        <v>0</v>
      </c>
      <c r="O1040" s="52" t="s">
        <v>15453</v>
      </c>
    </row>
    <row r="1041" spans="1:15" ht="14.4" x14ac:dyDescent="0.25">
      <c r="A1041" s="51">
        <v>12948</v>
      </c>
      <c r="B1041" s="52" t="s">
        <v>9645</v>
      </c>
      <c r="C1041" s="52" t="s">
        <v>3608</v>
      </c>
      <c r="D1041" s="51">
        <v>2260</v>
      </c>
      <c r="E1041" s="52" t="s">
        <v>3609</v>
      </c>
      <c r="F1041" s="52" t="s">
        <v>3610</v>
      </c>
      <c r="G1041" s="52" t="s">
        <v>7571</v>
      </c>
      <c r="H1041" s="52" t="s">
        <v>9646</v>
      </c>
      <c r="I1041" s="52" t="s">
        <v>14715</v>
      </c>
      <c r="J1041" s="51">
        <v>121863</v>
      </c>
      <c r="K1041" s="51">
        <v>12849</v>
      </c>
      <c r="L1041" s="52" t="s">
        <v>599</v>
      </c>
      <c r="M1041" s="51">
        <v>961359</v>
      </c>
      <c r="N1041" s="51">
        <v>0</v>
      </c>
      <c r="O1041" s="52" t="s">
        <v>15454</v>
      </c>
    </row>
    <row r="1042" spans="1:15" ht="14.4" x14ac:dyDescent="0.25">
      <c r="A1042" s="51">
        <v>12955</v>
      </c>
      <c r="B1042" s="52" t="s">
        <v>3611</v>
      </c>
      <c r="C1042" s="52" t="s">
        <v>2874</v>
      </c>
      <c r="D1042" s="51">
        <v>2260</v>
      </c>
      <c r="E1042" s="52" t="s">
        <v>36</v>
      </c>
      <c r="F1042" s="52" t="s">
        <v>3612</v>
      </c>
      <c r="G1042" s="52" t="s">
        <v>7571</v>
      </c>
      <c r="H1042" s="52" t="s">
        <v>9647</v>
      </c>
      <c r="I1042" s="52" t="s">
        <v>14715</v>
      </c>
      <c r="J1042" s="51">
        <v>121863</v>
      </c>
      <c r="K1042" s="51">
        <v>12849</v>
      </c>
      <c r="L1042" s="52" t="s">
        <v>599</v>
      </c>
      <c r="M1042" s="51">
        <v>961359</v>
      </c>
      <c r="N1042" s="51">
        <v>0</v>
      </c>
      <c r="O1042" s="52" t="s">
        <v>15455</v>
      </c>
    </row>
    <row r="1043" spans="1:15" ht="14.4" x14ac:dyDescent="0.25">
      <c r="A1043" s="51">
        <v>12971</v>
      </c>
      <c r="B1043" s="52" t="s">
        <v>3613</v>
      </c>
      <c r="C1043" s="52" t="s">
        <v>3614</v>
      </c>
      <c r="D1043" s="51">
        <v>3010</v>
      </c>
      <c r="E1043" s="52" t="s">
        <v>1216</v>
      </c>
      <c r="F1043" s="52" t="s">
        <v>3615</v>
      </c>
      <c r="G1043" s="52" t="s">
        <v>7571</v>
      </c>
      <c r="H1043" s="52" t="s">
        <v>22096</v>
      </c>
      <c r="I1043" s="52" t="s">
        <v>14713</v>
      </c>
      <c r="J1043" s="51">
        <v>138974</v>
      </c>
      <c r="K1043" s="51">
        <v>60988</v>
      </c>
      <c r="L1043" s="52" t="s">
        <v>540</v>
      </c>
      <c r="M1043" s="51">
        <v>964627</v>
      </c>
      <c r="N1043" s="51">
        <v>0</v>
      </c>
      <c r="O1043" s="52" t="s">
        <v>22097</v>
      </c>
    </row>
    <row r="1044" spans="1:15" ht="14.4" x14ac:dyDescent="0.25">
      <c r="A1044" s="51">
        <v>12989</v>
      </c>
      <c r="B1044" s="52" t="s">
        <v>3616</v>
      </c>
      <c r="C1044" s="52" t="s">
        <v>13962</v>
      </c>
      <c r="D1044" s="51">
        <v>3010</v>
      </c>
      <c r="E1044" s="52" t="s">
        <v>1216</v>
      </c>
      <c r="F1044" s="52" t="s">
        <v>3617</v>
      </c>
      <c r="G1044" s="52" t="s">
        <v>7571</v>
      </c>
      <c r="H1044" s="52" t="s">
        <v>15456</v>
      </c>
      <c r="I1044" s="52" t="s">
        <v>14713</v>
      </c>
      <c r="J1044" s="51">
        <v>138974</v>
      </c>
      <c r="K1044" s="51">
        <v>60988</v>
      </c>
      <c r="L1044" s="52" t="s">
        <v>540</v>
      </c>
      <c r="M1044" s="51">
        <v>964627</v>
      </c>
      <c r="N1044" s="51">
        <v>0</v>
      </c>
      <c r="O1044" s="52" t="s">
        <v>15457</v>
      </c>
    </row>
    <row r="1045" spans="1:15" ht="14.4" x14ac:dyDescent="0.25">
      <c r="A1045" s="51">
        <v>12997</v>
      </c>
      <c r="B1045" s="52" t="s">
        <v>3618</v>
      </c>
      <c r="C1045" s="52" t="s">
        <v>3619</v>
      </c>
      <c r="D1045" s="51">
        <v>3010</v>
      </c>
      <c r="E1045" s="52" t="s">
        <v>1216</v>
      </c>
      <c r="F1045" s="52" t="s">
        <v>3620</v>
      </c>
      <c r="G1045" s="52" t="s">
        <v>7571</v>
      </c>
      <c r="H1045" s="52" t="s">
        <v>9648</v>
      </c>
      <c r="I1045" s="52" t="s">
        <v>14713</v>
      </c>
      <c r="J1045" s="51">
        <v>138974</v>
      </c>
      <c r="K1045" s="51">
        <v>60988</v>
      </c>
      <c r="L1045" s="52" t="s">
        <v>540</v>
      </c>
      <c r="M1045" s="51">
        <v>964627</v>
      </c>
      <c r="N1045" s="51">
        <v>0</v>
      </c>
      <c r="O1045" s="52" t="s">
        <v>15458</v>
      </c>
    </row>
    <row r="1046" spans="1:15" ht="14.4" x14ac:dyDescent="0.25">
      <c r="A1046" s="51">
        <v>13003</v>
      </c>
      <c r="B1046" s="52" t="s">
        <v>3621</v>
      </c>
      <c r="C1046" s="52" t="s">
        <v>3622</v>
      </c>
      <c r="D1046" s="51">
        <v>3010</v>
      </c>
      <c r="E1046" s="52" t="s">
        <v>1216</v>
      </c>
      <c r="F1046" s="52" t="s">
        <v>3623</v>
      </c>
      <c r="G1046" s="52" t="s">
        <v>7571</v>
      </c>
      <c r="H1046" s="52" t="s">
        <v>18960</v>
      </c>
      <c r="I1046" s="52" t="s">
        <v>14713</v>
      </c>
      <c r="J1046" s="51">
        <v>138974</v>
      </c>
      <c r="K1046" s="51">
        <v>60988</v>
      </c>
      <c r="L1046" s="52" t="s">
        <v>540</v>
      </c>
      <c r="M1046" s="51">
        <v>964627</v>
      </c>
      <c r="N1046" s="51">
        <v>0</v>
      </c>
      <c r="O1046" s="52" t="s">
        <v>15459</v>
      </c>
    </row>
    <row r="1047" spans="1:15" ht="14.4" x14ac:dyDescent="0.25">
      <c r="A1047" s="51">
        <v>13037</v>
      </c>
      <c r="B1047" s="52" t="s">
        <v>3624</v>
      </c>
      <c r="C1047" s="52" t="s">
        <v>3625</v>
      </c>
      <c r="D1047" s="51">
        <v>3220</v>
      </c>
      <c r="E1047" s="52" t="s">
        <v>3626</v>
      </c>
      <c r="F1047" s="52" t="s">
        <v>3627</v>
      </c>
      <c r="G1047" s="52" t="s">
        <v>7571</v>
      </c>
      <c r="H1047" s="52" t="s">
        <v>9649</v>
      </c>
      <c r="I1047" s="52" t="s">
        <v>14713</v>
      </c>
      <c r="J1047" s="51">
        <v>122259</v>
      </c>
      <c r="K1047" s="51">
        <v>11866</v>
      </c>
      <c r="L1047" s="52" t="s">
        <v>652</v>
      </c>
      <c r="M1047" s="51">
        <v>110585</v>
      </c>
      <c r="N1047" s="51">
        <v>0</v>
      </c>
      <c r="O1047" s="52" t="s">
        <v>15460</v>
      </c>
    </row>
    <row r="1048" spans="1:15" ht="14.4" x14ac:dyDescent="0.25">
      <c r="A1048" s="51">
        <v>13052</v>
      </c>
      <c r="B1048" s="52" t="s">
        <v>2623</v>
      </c>
      <c r="C1048" s="52" t="s">
        <v>3628</v>
      </c>
      <c r="D1048" s="51">
        <v>3210</v>
      </c>
      <c r="E1048" s="52" t="s">
        <v>3629</v>
      </c>
      <c r="F1048" s="52" t="s">
        <v>3630</v>
      </c>
      <c r="G1048" s="52" t="s">
        <v>7571</v>
      </c>
      <c r="H1048" s="52" t="s">
        <v>9650</v>
      </c>
      <c r="I1048" s="52" t="s">
        <v>14713</v>
      </c>
      <c r="J1048" s="51">
        <v>139006</v>
      </c>
      <c r="K1048" s="51">
        <v>12195</v>
      </c>
      <c r="L1048" s="52" t="s">
        <v>765</v>
      </c>
      <c r="M1048" s="51">
        <v>964643</v>
      </c>
      <c r="N1048" s="51">
        <v>0</v>
      </c>
      <c r="O1048" s="52" t="s">
        <v>15461</v>
      </c>
    </row>
    <row r="1049" spans="1:15" ht="14.4" x14ac:dyDescent="0.25">
      <c r="A1049" s="51">
        <v>13061</v>
      </c>
      <c r="B1049" s="52" t="s">
        <v>1810</v>
      </c>
      <c r="C1049" s="52" t="s">
        <v>3631</v>
      </c>
      <c r="D1049" s="51">
        <v>3390</v>
      </c>
      <c r="E1049" s="52" t="s">
        <v>1220</v>
      </c>
      <c r="F1049" s="52" t="s">
        <v>3632</v>
      </c>
      <c r="G1049" s="52" t="s">
        <v>7571</v>
      </c>
      <c r="H1049" s="52" t="s">
        <v>9651</v>
      </c>
      <c r="I1049" s="52" t="s">
        <v>14713</v>
      </c>
      <c r="J1049" s="51">
        <v>139006</v>
      </c>
      <c r="K1049" s="51">
        <v>12195</v>
      </c>
      <c r="L1049" s="52" t="s">
        <v>765</v>
      </c>
      <c r="M1049" s="51">
        <v>973909</v>
      </c>
      <c r="N1049" s="51">
        <v>0</v>
      </c>
      <c r="O1049" s="52" t="s">
        <v>15462</v>
      </c>
    </row>
    <row r="1050" spans="1:15" ht="14.4" x14ac:dyDescent="0.25">
      <c r="A1050" s="51">
        <v>13078</v>
      </c>
      <c r="B1050" s="52" t="s">
        <v>22098</v>
      </c>
      <c r="C1050" s="52" t="s">
        <v>3633</v>
      </c>
      <c r="D1050" s="51">
        <v>3390</v>
      </c>
      <c r="E1050" s="52" t="s">
        <v>1513</v>
      </c>
      <c r="F1050" s="52" t="s">
        <v>3634</v>
      </c>
      <c r="G1050" s="52" t="s">
        <v>7571</v>
      </c>
      <c r="H1050" s="52" t="s">
        <v>9652</v>
      </c>
      <c r="I1050" s="52" t="s">
        <v>14713</v>
      </c>
      <c r="J1050" s="51">
        <v>121954</v>
      </c>
      <c r="K1050" s="51">
        <v>11941</v>
      </c>
      <c r="L1050" s="52" t="s">
        <v>873</v>
      </c>
      <c r="M1050" s="51">
        <v>973719</v>
      </c>
      <c r="N1050" s="51">
        <v>0</v>
      </c>
      <c r="O1050" s="52" t="s">
        <v>15463</v>
      </c>
    </row>
    <row r="1051" spans="1:15" ht="14.4" x14ac:dyDescent="0.25">
      <c r="A1051" s="51">
        <v>13086</v>
      </c>
      <c r="B1051" s="52" t="s">
        <v>742</v>
      </c>
      <c r="C1051" s="52" t="s">
        <v>3635</v>
      </c>
      <c r="D1051" s="51">
        <v>3210</v>
      </c>
      <c r="E1051" s="52" t="s">
        <v>264</v>
      </c>
      <c r="F1051" s="52" t="s">
        <v>265</v>
      </c>
      <c r="G1051" s="52" t="s">
        <v>7571</v>
      </c>
      <c r="H1051" s="52" t="s">
        <v>9653</v>
      </c>
      <c r="I1051" s="52" t="s">
        <v>14713</v>
      </c>
      <c r="J1051" s="51">
        <v>139006</v>
      </c>
      <c r="K1051" s="51">
        <v>12195</v>
      </c>
      <c r="L1051" s="52" t="s">
        <v>765</v>
      </c>
      <c r="M1051" s="51">
        <v>964668</v>
      </c>
      <c r="N1051" s="51">
        <v>0</v>
      </c>
      <c r="O1051" s="52" t="s">
        <v>15464</v>
      </c>
    </row>
    <row r="1052" spans="1:15" ht="14.4" x14ac:dyDescent="0.25">
      <c r="A1052" s="51">
        <v>13094</v>
      </c>
      <c r="B1052" s="52" t="s">
        <v>67</v>
      </c>
      <c r="C1052" s="52" t="s">
        <v>3636</v>
      </c>
      <c r="D1052" s="51">
        <v>3390</v>
      </c>
      <c r="E1052" s="52" t="s">
        <v>3637</v>
      </c>
      <c r="F1052" s="52" t="s">
        <v>3638</v>
      </c>
      <c r="G1052" s="52" t="s">
        <v>7571</v>
      </c>
      <c r="H1052" s="52" t="s">
        <v>9654</v>
      </c>
      <c r="I1052" s="52" t="s">
        <v>14713</v>
      </c>
      <c r="J1052" s="51">
        <v>138834</v>
      </c>
      <c r="K1052" s="51">
        <v>12773</v>
      </c>
      <c r="L1052" s="52" t="s">
        <v>677</v>
      </c>
      <c r="M1052" s="51">
        <v>964701</v>
      </c>
      <c r="N1052" s="51">
        <v>0</v>
      </c>
      <c r="O1052" s="52" t="s">
        <v>15465</v>
      </c>
    </row>
    <row r="1053" spans="1:15" ht="14.4" x14ac:dyDescent="0.25">
      <c r="A1053" s="51">
        <v>13102</v>
      </c>
      <c r="B1053" s="52" t="s">
        <v>3639</v>
      </c>
      <c r="C1053" s="52" t="s">
        <v>3640</v>
      </c>
      <c r="D1053" s="51">
        <v>3200</v>
      </c>
      <c r="E1053" s="52" t="s">
        <v>1224</v>
      </c>
      <c r="F1053" s="52" t="s">
        <v>3641</v>
      </c>
      <c r="G1053" s="52" t="s">
        <v>7571</v>
      </c>
      <c r="H1053" s="52" t="s">
        <v>9655</v>
      </c>
      <c r="I1053" s="52" t="s">
        <v>14713</v>
      </c>
      <c r="J1053" s="51">
        <v>138834</v>
      </c>
      <c r="K1053" s="51">
        <v>12773</v>
      </c>
      <c r="L1053" s="52" t="s">
        <v>677</v>
      </c>
      <c r="M1053" s="51">
        <v>964701</v>
      </c>
      <c r="N1053" s="51">
        <v>0</v>
      </c>
      <c r="O1053" s="52" t="s">
        <v>15466</v>
      </c>
    </row>
    <row r="1054" spans="1:15" ht="14.4" x14ac:dyDescent="0.25">
      <c r="A1054" s="51">
        <v>13111</v>
      </c>
      <c r="B1054" s="52" t="s">
        <v>755</v>
      </c>
      <c r="C1054" s="52" t="s">
        <v>3642</v>
      </c>
      <c r="D1054" s="51">
        <v>3200</v>
      </c>
      <c r="E1054" s="52" t="s">
        <v>1224</v>
      </c>
      <c r="F1054" s="52" t="s">
        <v>3643</v>
      </c>
      <c r="G1054" s="52" t="s">
        <v>7571</v>
      </c>
      <c r="H1054" s="52" t="s">
        <v>9656</v>
      </c>
      <c r="I1054" s="52" t="s">
        <v>14713</v>
      </c>
      <c r="J1054" s="51">
        <v>138834</v>
      </c>
      <c r="K1054" s="51">
        <v>12773</v>
      </c>
      <c r="L1054" s="52" t="s">
        <v>677</v>
      </c>
      <c r="M1054" s="51">
        <v>964701</v>
      </c>
      <c r="N1054" s="51">
        <v>0</v>
      </c>
      <c r="O1054" s="52" t="s">
        <v>15467</v>
      </c>
    </row>
    <row r="1055" spans="1:15" ht="14.4" x14ac:dyDescent="0.25">
      <c r="A1055" s="51">
        <v>13128</v>
      </c>
      <c r="B1055" s="52" t="s">
        <v>3644</v>
      </c>
      <c r="C1055" s="52" t="s">
        <v>3645</v>
      </c>
      <c r="D1055" s="51">
        <v>3200</v>
      </c>
      <c r="E1055" s="52" t="s">
        <v>1224</v>
      </c>
      <c r="F1055" s="52" t="s">
        <v>3646</v>
      </c>
      <c r="G1055" s="52" t="s">
        <v>7571</v>
      </c>
      <c r="H1055" s="52" t="s">
        <v>9657</v>
      </c>
      <c r="I1055" s="52" t="s">
        <v>14713</v>
      </c>
      <c r="J1055" s="51">
        <v>138834</v>
      </c>
      <c r="K1055" s="51">
        <v>12773</v>
      </c>
      <c r="L1055" s="52" t="s">
        <v>677</v>
      </c>
      <c r="M1055" s="51">
        <v>964701</v>
      </c>
      <c r="N1055" s="51">
        <v>0</v>
      </c>
      <c r="O1055" s="52" t="s">
        <v>15468</v>
      </c>
    </row>
    <row r="1056" spans="1:15" ht="14.4" x14ac:dyDescent="0.25">
      <c r="A1056" s="51">
        <v>13151</v>
      </c>
      <c r="B1056" s="52" t="s">
        <v>3647</v>
      </c>
      <c r="C1056" s="52" t="s">
        <v>3648</v>
      </c>
      <c r="D1056" s="51">
        <v>3200</v>
      </c>
      <c r="E1056" s="52" t="s">
        <v>3649</v>
      </c>
      <c r="F1056" s="52" t="s">
        <v>3650</v>
      </c>
      <c r="G1056" s="52" t="s">
        <v>7571</v>
      </c>
      <c r="H1056" s="52" t="s">
        <v>9658</v>
      </c>
      <c r="I1056" s="52" t="s">
        <v>14713</v>
      </c>
      <c r="J1056" s="51">
        <v>138834</v>
      </c>
      <c r="K1056" s="51">
        <v>12773</v>
      </c>
      <c r="L1056" s="52" t="s">
        <v>677</v>
      </c>
      <c r="M1056" s="51">
        <v>964701</v>
      </c>
      <c r="N1056" s="51">
        <v>0</v>
      </c>
      <c r="O1056" s="52" t="s">
        <v>15469</v>
      </c>
    </row>
    <row r="1057" spans="1:15" ht="14.4" x14ac:dyDescent="0.25">
      <c r="A1057" s="51">
        <v>13169</v>
      </c>
      <c r="B1057" s="52" t="s">
        <v>67</v>
      </c>
      <c r="C1057" s="52" t="s">
        <v>3651</v>
      </c>
      <c r="D1057" s="51">
        <v>3130</v>
      </c>
      <c r="E1057" s="52" t="s">
        <v>7</v>
      </c>
      <c r="F1057" s="52" t="s">
        <v>8</v>
      </c>
      <c r="G1057" s="52" t="s">
        <v>7571</v>
      </c>
      <c r="H1057" s="52" t="s">
        <v>8357</v>
      </c>
      <c r="I1057" s="52" t="s">
        <v>14713</v>
      </c>
      <c r="J1057" s="51">
        <v>138834</v>
      </c>
      <c r="K1057" s="51">
        <v>12773</v>
      </c>
      <c r="L1057" s="52" t="s">
        <v>677</v>
      </c>
      <c r="M1057" s="51">
        <v>964701</v>
      </c>
      <c r="N1057" s="51">
        <v>0</v>
      </c>
      <c r="O1057" s="52" t="s">
        <v>15470</v>
      </c>
    </row>
    <row r="1058" spans="1:15" ht="14.4" x14ac:dyDescent="0.25">
      <c r="A1058" s="51">
        <v>13177</v>
      </c>
      <c r="B1058" s="52" t="s">
        <v>3652</v>
      </c>
      <c r="C1058" s="52" t="s">
        <v>3653</v>
      </c>
      <c r="D1058" s="51">
        <v>3130</v>
      </c>
      <c r="E1058" s="52" t="s">
        <v>7</v>
      </c>
      <c r="F1058" s="52" t="s">
        <v>3654</v>
      </c>
      <c r="G1058" s="52" t="s">
        <v>7571</v>
      </c>
      <c r="H1058" s="52" t="s">
        <v>9659</v>
      </c>
      <c r="I1058" s="52" t="s">
        <v>14715</v>
      </c>
      <c r="J1058" s="51">
        <v>120162</v>
      </c>
      <c r="K1058" s="51">
        <v>12708</v>
      </c>
      <c r="L1058" s="52" t="s">
        <v>3551</v>
      </c>
      <c r="M1058" s="51">
        <v>961334</v>
      </c>
      <c r="N1058" s="51">
        <v>0</v>
      </c>
      <c r="O1058" s="52" t="s">
        <v>15471</v>
      </c>
    </row>
    <row r="1059" spans="1:15" ht="14.4" x14ac:dyDescent="0.25">
      <c r="A1059" s="51">
        <v>13185</v>
      </c>
      <c r="B1059" s="52" t="s">
        <v>67</v>
      </c>
      <c r="C1059" s="52" t="s">
        <v>3655</v>
      </c>
      <c r="D1059" s="51">
        <v>3201</v>
      </c>
      <c r="E1059" s="52" t="s">
        <v>3656</v>
      </c>
      <c r="F1059" s="52" t="s">
        <v>3657</v>
      </c>
      <c r="G1059" s="52" t="s">
        <v>7571</v>
      </c>
      <c r="H1059" s="52" t="s">
        <v>9660</v>
      </c>
      <c r="I1059" s="52" t="s">
        <v>14713</v>
      </c>
      <c r="J1059" s="51">
        <v>121954</v>
      </c>
      <c r="K1059" s="51">
        <v>11941</v>
      </c>
      <c r="L1059" s="52" t="s">
        <v>873</v>
      </c>
      <c r="M1059" s="51">
        <v>973719</v>
      </c>
      <c r="N1059" s="51">
        <v>0</v>
      </c>
      <c r="O1059" s="52" t="s">
        <v>15472</v>
      </c>
    </row>
    <row r="1060" spans="1:15" ht="14.4" x14ac:dyDescent="0.25">
      <c r="A1060" s="51">
        <v>13193</v>
      </c>
      <c r="B1060" s="52" t="s">
        <v>67</v>
      </c>
      <c r="C1060" s="52" t="s">
        <v>3658</v>
      </c>
      <c r="D1060" s="51">
        <v>3201</v>
      </c>
      <c r="E1060" s="52" t="s">
        <v>3656</v>
      </c>
      <c r="F1060" s="52" t="s">
        <v>3659</v>
      </c>
      <c r="G1060" s="52" t="s">
        <v>7571</v>
      </c>
      <c r="H1060" s="52" t="s">
        <v>9661</v>
      </c>
      <c r="I1060" s="52" t="s">
        <v>14713</v>
      </c>
      <c r="J1060" s="51">
        <v>121954</v>
      </c>
      <c r="K1060" s="51">
        <v>11941</v>
      </c>
      <c r="L1060" s="52" t="s">
        <v>873</v>
      </c>
      <c r="M1060" s="51">
        <v>973719</v>
      </c>
      <c r="N1060" s="51">
        <v>0</v>
      </c>
      <c r="O1060" s="52" t="s">
        <v>15473</v>
      </c>
    </row>
    <row r="1061" spans="1:15" ht="14.4" x14ac:dyDescent="0.25">
      <c r="A1061" s="51">
        <v>13227</v>
      </c>
      <c r="B1061" s="52" t="s">
        <v>22099</v>
      </c>
      <c r="C1061" s="52" t="s">
        <v>3660</v>
      </c>
      <c r="D1061" s="51">
        <v>3460</v>
      </c>
      <c r="E1061" s="52" t="s">
        <v>3661</v>
      </c>
      <c r="F1061" s="52" t="s">
        <v>3662</v>
      </c>
      <c r="G1061" s="52" t="s">
        <v>7571</v>
      </c>
      <c r="H1061" s="52" t="s">
        <v>9662</v>
      </c>
      <c r="I1061" s="52" t="s">
        <v>14713</v>
      </c>
      <c r="J1061" s="51">
        <v>138727</v>
      </c>
      <c r="K1061" s="51">
        <v>13334</v>
      </c>
      <c r="L1061" s="52" t="s">
        <v>605</v>
      </c>
      <c r="M1061" s="51">
        <v>964817</v>
      </c>
      <c r="N1061" s="51">
        <v>0</v>
      </c>
      <c r="O1061" s="52" t="s">
        <v>15474</v>
      </c>
    </row>
    <row r="1062" spans="1:15" ht="14.4" x14ac:dyDescent="0.25">
      <c r="A1062" s="51">
        <v>13235</v>
      </c>
      <c r="B1062" s="52" t="s">
        <v>3663</v>
      </c>
      <c r="C1062" s="52" t="s">
        <v>3664</v>
      </c>
      <c r="D1062" s="51">
        <v>3460</v>
      </c>
      <c r="E1062" s="52" t="s">
        <v>3665</v>
      </c>
      <c r="F1062" s="52" t="s">
        <v>3666</v>
      </c>
      <c r="G1062" s="52" t="s">
        <v>7571</v>
      </c>
      <c r="H1062" s="52" t="s">
        <v>9663</v>
      </c>
      <c r="I1062" s="52" t="s">
        <v>14715</v>
      </c>
      <c r="J1062" s="51">
        <v>119297</v>
      </c>
      <c r="K1062" s="51">
        <v>131417</v>
      </c>
      <c r="L1062" s="52" t="s">
        <v>789</v>
      </c>
      <c r="M1062" s="51">
        <v>961391</v>
      </c>
      <c r="N1062" s="51">
        <v>0</v>
      </c>
      <c r="O1062" s="52" t="s">
        <v>15475</v>
      </c>
    </row>
    <row r="1063" spans="1:15" ht="14.4" x14ac:dyDescent="0.25">
      <c r="A1063" s="51">
        <v>13243</v>
      </c>
      <c r="B1063" s="52" t="s">
        <v>3998</v>
      </c>
      <c r="C1063" s="52" t="s">
        <v>3667</v>
      </c>
      <c r="D1063" s="51">
        <v>3473</v>
      </c>
      <c r="E1063" s="52" t="s">
        <v>3668</v>
      </c>
      <c r="F1063" s="52" t="s">
        <v>3669</v>
      </c>
      <c r="G1063" s="52" t="s">
        <v>7571</v>
      </c>
      <c r="H1063" s="52" t="s">
        <v>9664</v>
      </c>
      <c r="I1063" s="52" t="s">
        <v>14713</v>
      </c>
      <c r="J1063" s="51">
        <v>138727</v>
      </c>
      <c r="K1063" s="51">
        <v>13334</v>
      </c>
      <c r="L1063" s="52" t="s">
        <v>605</v>
      </c>
      <c r="M1063" s="51">
        <v>964817</v>
      </c>
      <c r="N1063" s="51">
        <v>0</v>
      </c>
      <c r="O1063" s="52" t="s">
        <v>15476</v>
      </c>
    </row>
    <row r="1064" spans="1:15" ht="14.4" x14ac:dyDescent="0.25">
      <c r="A1064" s="51">
        <v>13251</v>
      </c>
      <c r="B1064" s="52" t="s">
        <v>9665</v>
      </c>
      <c r="C1064" s="52" t="s">
        <v>3670</v>
      </c>
      <c r="D1064" s="51">
        <v>3270</v>
      </c>
      <c r="E1064" s="52" t="s">
        <v>186</v>
      </c>
      <c r="F1064" s="52" t="s">
        <v>3671</v>
      </c>
      <c r="G1064" s="52" t="s">
        <v>7571</v>
      </c>
      <c r="H1064" s="52" t="s">
        <v>9666</v>
      </c>
      <c r="I1064" s="52" t="s">
        <v>14713</v>
      </c>
      <c r="J1064" s="51">
        <v>121954</v>
      </c>
      <c r="K1064" s="51">
        <v>11941</v>
      </c>
      <c r="L1064" s="52" t="s">
        <v>873</v>
      </c>
      <c r="M1064" s="51">
        <v>973719</v>
      </c>
      <c r="N1064" s="51">
        <v>0</v>
      </c>
      <c r="O1064" s="52" t="s">
        <v>15477</v>
      </c>
    </row>
    <row r="1065" spans="1:15" ht="14.4" x14ac:dyDescent="0.25">
      <c r="A1065" s="51">
        <v>13268</v>
      </c>
      <c r="B1065" s="52" t="s">
        <v>731</v>
      </c>
      <c r="C1065" s="52" t="s">
        <v>3672</v>
      </c>
      <c r="D1065" s="51">
        <v>3270</v>
      </c>
      <c r="E1065" s="52" t="s">
        <v>186</v>
      </c>
      <c r="F1065" s="52" t="s">
        <v>187</v>
      </c>
      <c r="G1065" s="52" t="s">
        <v>7571</v>
      </c>
      <c r="H1065" s="52" t="s">
        <v>7851</v>
      </c>
      <c r="I1065" s="52" t="s">
        <v>14713</v>
      </c>
      <c r="J1065" s="51">
        <v>138727</v>
      </c>
      <c r="K1065" s="51">
        <v>13334</v>
      </c>
      <c r="L1065" s="52" t="s">
        <v>605</v>
      </c>
      <c r="M1065" s="51">
        <v>964817</v>
      </c>
      <c r="N1065" s="51">
        <v>0</v>
      </c>
      <c r="O1065" s="52" t="s">
        <v>15478</v>
      </c>
    </row>
    <row r="1066" spans="1:15" ht="14.4" x14ac:dyDescent="0.25">
      <c r="A1066" s="51">
        <v>13276</v>
      </c>
      <c r="B1066" s="52" t="s">
        <v>13963</v>
      </c>
      <c r="C1066" s="52" t="s">
        <v>3673</v>
      </c>
      <c r="D1066" s="51">
        <v>3271</v>
      </c>
      <c r="E1066" s="52" t="s">
        <v>3674</v>
      </c>
      <c r="F1066" s="52" t="s">
        <v>3675</v>
      </c>
      <c r="G1066" s="52" t="s">
        <v>7571</v>
      </c>
      <c r="H1066" s="52" t="s">
        <v>9667</v>
      </c>
      <c r="I1066" s="52" t="s">
        <v>14713</v>
      </c>
      <c r="J1066" s="51">
        <v>138727</v>
      </c>
      <c r="K1066" s="51">
        <v>13334</v>
      </c>
      <c r="L1066" s="52" t="s">
        <v>605</v>
      </c>
      <c r="M1066" s="51">
        <v>964817</v>
      </c>
      <c r="N1066" s="51">
        <v>0</v>
      </c>
      <c r="O1066" s="52" t="s">
        <v>15479</v>
      </c>
    </row>
    <row r="1067" spans="1:15" ht="14.4" x14ac:dyDescent="0.25">
      <c r="A1067" s="51">
        <v>13292</v>
      </c>
      <c r="B1067" s="52" t="s">
        <v>3676</v>
      </c>
      <c r="C1067" s="52" t="s">
        <v>3677</v>
      </c>
      <c r="D1067" s="51">
        <v>3271</v>
      </c>
      <c r="E1067" s="52" t="s">
        <v>3678</v>
      </c>
      <c r="F1067" s="52" t="s">
        <v>3679</v>
      </c>
      <c r="G1067" s="52" t="s">
        <v>7571</v>
      </c>
      <c r="H1067" s="52" t="s">
        <v>9668</v>
      </c>
      <c r="I1067" s="52" t="s">
        <v>14713</v>
      </c>
      <c r="J1067" s="51">
        <v>138727</v>
      </c>
      <c r="K1067" s="51">
        <v>13334</v>
      </c>
      <c r="L1067" s="52" t="s">
        <v>605</v>
      </c>
      <c r="M1067" s="51">
        <v>964817</v>
      </c>
      <c r="N1067" s="51">
        <v>0</v>
      </c>
      <c r="O1067" s="52" t="s">
        <v>15480</v>
      </c>
    </row>
    <row r="1068" spans="1:15" ht="14.4" x14ac:dyDescent="0.25">
      <c r="A1068" s="51">
        <v>13318</v>
      </c>
      <c r="B1068" s="52" t="s">
        <v>13964</v>
      </c>
      <c r="C1068" s="52" t="s">
        <v>3680</v>
      </c>
      <c r="D1068" s="51">
        <v>3272</v>
      </c>
      <c r="E1068" s="52" t="s">
        <v>790</v>
      </c>
      <c r="F1068" s="52" t="s">
        <v>3681</v>
      </c>
      <c r="G1068" s="52" t="s">
        <v>7571</v>
      </c>
      <c r="H1068" s="52" t="s">
        <v>9669</v>
      </c>
      <c r="I1068" s="52" t="s">
        <v>14713</v>
      </c>
      <c r="J1068" s="51">
        <v>138727</v>
      </c>
      <c r="K1068" s="51">
        <v>13334</v>
      </c>
      <c r="L1068" s="52" t="s">
        <v>605</v>
      </c>
      <c r="M1068" s="51">
        <v>964817</v>
      </c>
      <c r="N1068" s="51">
        <v>0</v>
      </c>
      <c r="O1068" s="52" t="s">
        <v>15481</v>
      </c>
    </row>
    <row r="1069" spans="1:15" ht="14.4" x14ac:dyDescent="0.25">
      <c r="A1069" s="51">
        <v>13326</v>
      </c>
      <c r="B1069" s="52" t="s">
        <v>9670</v>
      </c>
      <c r="C1069" s="52" t="s">
        <v>3682</v>
      </c>
      <c r="D1069" s="51">
        <v>3271</v>
      </c>
      <c r="E1069" s="52" t="s">
        <v>3674</v>
      </c>
      <c r="F1069" s="52" t="s">
        <v>3683</v>
      </c>
      <c r="G1069" s="52" t="s">
        <v>7571</v>
      </c>
      <c r="H1069" s="52" t="s">
        <v>9671</v>
      </c>
      <c r="I1069" s="52" t="s">
        <v>14715</v>
      </c>
      <c r="J1069" s="51">
        <v>119297</v>
      </c>
      <c r="K1069" s="51">
        <v>131417</v>
      </c>
      <c r="L1069" s="52" t="s">
        <v>789</v>
      </c>
      <c r="M1069" s="51">
        <v>961409</v>
      </c>
      <c r="N1069" s="51">
        <v>0</v>
      </c>
      <c r="O1069" s="52" t="s">
        <v>15482</v>
      </c>
    </row>
    <row r="1070" spans="1:15" ht="14.4" x14ac:dyDescent="0.25">
      <c r="A1070" s="51">
        <v>13334</v>
      </c>
      <c r="B1070" s="52" t="s">
        <v>605</v>
      </c>
      <c r="C1070" s="52" t="s">
        <v>3684</v>
      </c>
      <c r="D1070" s="51">
        <v>3290</v>
      </c>
      <c r="E1070" s="52" t="s">
        <v>464</v>
      </c>
      <c r="F1070" s="52" t="s">
        <v>580</v>
      </c>
      <c r="G1070" s="52" t="s">
        <v>7571</v>
      </c>
      <c r="H1070" s="52" t="s">
        <v>9672</v>
      </c>
      <c r="I1070" s="52" t="s">
        <v>14713</v>
      </c>
      <c r="J1070" s="51">
        <v>138727</v>
      </c>
      <c r="K1070" s="51">
        <v>13334</v>
      </c>
      <c r="L1070" s="52" t="s">
        <v>605</v>
      </c>
      <c r="M1070" s="51">
        <v>964817</v>
      </c>
      <c r="N1070" s="51">
        <v>0</v>
      </c>
      <c r="O1070" s="52" t="s">
        <v>15483</v>
      </c>
    </row>
    <row r="1071" spans="1:15" ht="14.4" x14ac:dyDescent="0.25">
      <c r="A1071" s="51">
        <v>13367</v>
      </c>
      <c r="B1071" s="52" t="s">
        <v>3685</v>
      </c>
      <c r="C1071" s="52" t="s">
        <v>3686</v>
      </c>
      <c r="D1071" s="51">
        <v>3293</v>
      </c>
      <c r="E1071" s="52" t="s">
        <v>3687</v>
      </c>
      <c r="F1071" s="52" t="s">
        <v>21103</v>
      </c>
      <c r="G1071" s="52" t="s">
        <v>7571</v>
      </c>
      <c r="H1071" s="52" t="s">
        <v>9673</v>
      </c>
      <c r="I1071" s="52" t="s">
        <v>14713</v>
      </c>
      <c r="J1071" s="51">
        <v>138727</v>
      </c>
      <c r="K1071" s="51">
        <v>13334</v>
      </c>
      <c r="L1071" s="52" t="s">
        <v>605</v>
      </c>
      <c r="M1071" s="51">
        <v>964817</v>
      </c>
      <c r="N1071" s="51">
        <v>0</v>
      </c>
      <c r="O1071" s="52" t="s">
        <v>15484</v>
      </c>
    </row>
    <row r="1072" spans="1:15" ht="14.4" x14ac:dyDescent="0.25">
      <c r="A1072" s="51">
        <v>13383</v>
      </c>
      <c r="B1072" s="52" t="s">
        <v>73</v>
      </c>
      <c r="C1072" s="52" t="s">
        <v>3689</v>
      </c>
      <c r="D1072" s="51">
        <v>3290</v>
      </c>
      <c r="E1072" s="52" t="s">
        <v>3690</v>
      </c>
      <c r="F1072" s="52" t="s">
        <v>3691</v>
      </c>
      <c r="G1072" s="52" t="s">
        <v>7571</v>
      </c>
      <c r="H1072" s="52" t="s">
        <v>9674</v>
      </c>
      <c r="I1072" s="52" t="s">
        <v>14715</v>
      </c>
      <c r="J1072" s="51">
        <v>119297</v>
      </c>
      <c r="K1072" s="51">
        <v>131417</v>
      </c>
      <c r="L1072" s="52" t="s">
        <v>789</v>
      </c>
      <c r="M1072" s="51">
        <v>961417</v>
      </c>
      <c r="N1072" s="51">
        <v>0</v>
      </c>
      <c r="O1072" s="52" t="s">
        <v>15485</v>
      </c>
    </row>
    <row r="1073" spans="1:15" ht="14.4" x14ac:dyDescent="0.25">
      <c r="A1073" s="51">
        <v>13391</v>
      </c>
      <c r="B1073" s="52" t="s">
        <v>67</v>
      </c>
      <c r="C1073" s="52" t="s">
        <v>2807</v>
      </c>
      <c r="D1073" s="51">
        <v>3290</v>
      </c>
      <c r="E1073" s="52" t="s">
        <v>3690</v>
      </c>
      <c r="F1073" s="52" t="s">
        <v>3692</v>
      </c>
      <c r="G1073" s="52" t="s">
        <v>7571</v>
      </c>
      <c r="H1073" s="52" t="s">
        <v>9675</v>
      </c>
      <c r="I1073" s="52" t="s">
        <v>14713</v>
      </c>
      <c r="J1073" s="51">
        <v>121954</v>
      </c>
      <c r="K1073" s="51">
        <v>11941</v>
      </c>
      <c r="L1073" s="52" t="s">
        <v>873</v>
      </c>
      <c r="M1073" s="51">
        <v>973719</v>
      </c>
      <c r="N1073" s="51">
        <v>0</v>
      </c>
      <c r="O1073" s="52" t="s">
        <v>15486</v>
      </c>
    </row>
    <row r="1074" spans="1:15" ht="14.4" x14ac:dyDescent="0.25">
      <c r="A1074" s="51">
        <v>13409</v>
      </c>
      <c r="B1074" s="52" t="s">
        <v>3693</v>
      </c>
      <c r="C1074" s="52" t="s">
        <v>3694</v>
      </c>
      <c r="D1074" s="51">
        <v>3300</v>
      </c>
      <c r="E1074" s="52" t="s">
        <v>311</v>
      </c>
      <c r="F1074" s="52" t="s">
        <v>3695</v>
      </c>
      <c r="G1074" s="52" t="s">
        <v>7571</v>
      </c>
      <c r="H1074" s="52" t="s">
        <v>9676</v>
      </c>
      <c r="I1074" s="52" t="s">
        <v>14713</v>
      </c>
      <c r="J1074" s="51">
        <v>120097</v>
      </c>
      <c r="K1074" s="51">
        <v>13417</v>
      </c>
      <c r="L1074" s="52" t="s">
        <v>1883</v>
      </c>
      <c r="M1074" s="51">
        <v>964858</v>
      </c>
      <c r="N1074" s="51">
        <v>0</v>
      </c>
      <c r="O1074" s="52" t="s">
        <v>15487</v>
      </c>
    </row>
    <row r="1075" spans="1:15" ht="14.4" x14ac:dyDescent="0.25">
      <c r="A1075" s="51">
        <v>13417</v>
      </c>
      <c r="B1075" s="52" t="s">
        <v>1883</v>
      </c>
      <c r="C1075" s="52" t="s">
        <v>3696</v>
      </c>
      <c r="D1075" s="51">
        <v>3300</v>
      </c>
      <c r="E1075" s="52" t="s">
        <v>311</v>
      </c>
      <c r="F1075" s="52" t="s">
        <v>518</v>
      </c>
      <c r="G1075" s="52" t="s">
        <v>7571</v>
      </c>
      <c r="H1075" s="52" t="s">
        <v>9677</v>
      </c>
      <c r="I1075" s="52" t="s">
        <v>14713</v>
      </c>
      <c r="J1075" s="51">
        <v>120097</v>
      </c>
      <c r="K1075" s="51">
        <v>13417</v>
      </c>
      <c r="L1075" s="52" t="s">
        <v>1883</v>
      </c>
      <c r="M1075" s="51">
        <v>964858</v>
      </c>
      <c r="N1075" s="51">
        <v>0</v>
      </c>
      <c r="O1075" s="52" t="s">
        <v>15488</v>
      </c>
    </row>
    <row r="1076" spans="1:15" ht="14.4" x14ac:dyDescent="0.25">
      <c r="A1076" s="51">
        <v>13425</v>
      </c>
      <c r="B1076" s="52" t="s">
        <v>3697</v>
      </c>
      <c r="C1076" s="52" t="s">
        <v>3698</v>
      </c>
      <c r="D1076" s="51">
        <v>3300</v>
      </c>
      <c r="E1076" s="52" t="s">
        <v>3699</v>
      </c>
      <c r="F1076" s="52" t="s">
        <v>3700</v>
      </c>
      <c r="G1076" s="52" t="s">
        <v>7571</v>
      </c>
      <c r="H1076" s="52" t="s">
        <v>9678</v>
      </c>
      <c r="I1076" s="52" t="s">
        <v>14372</v>
      </c>
      <c r="J1076" s="51">
        <v>120841</v>
      </c>
      <c r="K1076" s="51">
        <v>13433</v>
      </c>
      <c r="L1076" s="52" t="s">
        <v>801</v>
      </c>
      <c r="M1076" s="51">
        <v>113902</v>
      </c>
      <c r="N1076" s="51">
        <v>113902</v>
      </c>
      <c r="O1076" s="52" t="s">
        <v>15489</v>
      </c>
    </row>
    <row r="1077" spans="1:15" ht="14.4" x14ac:dyDescent="0.25">
      <c r="A1077" s="51">
        <v>13433</v>
      </c>
      <c r="B1077" s="52" t="s">
        <v>801</v>
      </c>
      <c r="C1077" s="52" t="s">
        <v>3701</v>
      </c>
      <c r="D1077" s="51">
        <v>3300</v>
      </c>
      <c r="E1077" s="52" t="s">
        <v>311</v>
      </c>
      <c r="F1077" s="52" t="s">
        <v>802</v>
      </c>
      <c r="G1077" s="52" t="s">
        <v>7571</v>
      </c>
      <c r="H1077" s="52" t="s">
        <v>13965</v>
      </c>
      <c r="I1077" s="52" t="s">
        <v>14372</v>
      </c>
      <c r="J1077" s="51">
        <v>120841</v>
      </c>
      <c r="K1077" s="51">
        <v>13433</v>
      </c>
      <c r="L1077" s="52" t="s">
        <v>801</v>
      </c>
      <c r="M1077" s="51">
        <v>113902</v>
      </c>
      <c r="N1077" s="51">
        <v>113902</v>
      </c>
      <c r="O1077" s="52" t="s">
        <v>15490</v>
      </c>
    </row>
    <row r="1078" spans="1:15" ht="14.4" x14ac:dyDescent="0.25">
      <c r="A1078" s="51">
        <v>13458</v>
      </c>
      <c r="B1078" s="52" t="s">
        <v>731</v>
      </c>
      <c r="C1078" s="52" t="s">
        <v>3702</v>
      </c>
      <c r="D1078" s="51">
        <v>3300</v>
      </c>
      <c r="E1078" s="52" t="s">
        <v>311</v>
      </c>
      <c r="F1078" s="52" t="s">
        <v>3703</v>
      </c>
      <c r="G1078" s="52" t="s">
        <v>7571</v>
      </c>
      <c r="H1078" s="52" t="s">
        <v>9679</v>
      </c>
      <c r="I1078" s="52" t="s">
        <v>14713</v>
      </c>
      <c r="J1078" s="51">
        <v>120097</v>
      </c>
      <c r="K1078" s="51">
        <v>13417</v>
      </c>
      <c r="L1078" s="52" t="s">
        <v>1883</v>
      </c>
      <c r="M1078" s="51">
        <v>964858</v>
      </c>
      <c r="N1078" s="51">
        <v>0</v>
      </c>
      <c r="O1078" s="52" t="s">
        <v>15491</v>
      </c>
    </row>
    <row r="1079" spans="1:15" ht="14.4" x14ac:dyDescent="0.25">
      <c r="A1079" s="51">
        <v>13474</v>
      </c>
      <c r="B1079" s="52" t="s">
        <v>3704</v>
      </c>
      <c r="C1079" s="52" t="s">
        <v>3705</v>
      </c>
      <c r="D1079" s="51">
        <v>3380</v>
      </c>
      <c r="E1079" s="52" t="s">
        <v>3706</v>
      </c>
      <c r="F1079" s="52" t="s">
        <v>3707</v>
      </c>
      <c r="G1079" s="52" t="s">
        <v>7571</v>
      </c>
      <c r="H1079" s="52" t="s">
        <v>9680</v>
      </c>
      <c r="I1079" s="52" t="s">
        <v>14713</v>
      </c>
      <c r="J1079" s="51">
        <v>120097</v>
      </c>
      <c r="K1079" s="51">
        <v>13417</v>
      </c>
      <c r="L1079" s="52" t="s">
        <v>1883</v>
      </c>
      <c r="M1079" s="51">
        <v>129403</v>
      </c>
      <c r="N1079" s="51">
        <v>0</v>
      </c>
      <c r="O1079" s="52" t="s">
        <v>15492</v>
      </c>
    </row>
    <row r="1080" spans="1:15" ht="14.4" x14ac:dyDescent="0.25">
      <c r="A1080" s="51">
        <v>13482</v>
      </c>
      <c r="B1080" s="52" t="s">
        <v>3708</v>
      </c>
      <c r="C1080" s="52" t="s">
        <v>3709</v>
      </c>
      <c r="D1080" s="51">
        <v>3300</v>
      </c>
      <c r="E1080" s="52" t="s">
        <v>3710</v>
      </c>
      <c r="F1080" s="52" t="s">
        <v>3711</v>
      </c>
      <c r="G1080" s="52" t="s">
        <v>7571</v>
      </c>
      <c r="H1080" s="52" t="s">
        <v>9681</v>
      </c>
      <c r="I1080" s="52" t="s">
        <v>14713</v>
      </c>
      <c r="J1080" s="51">
        <v>121971</v>
      </c>
      <c r="K1080" s="51">
        <v>13731</v>
      </c>
      <c r="L1080" s="52" t="s">
        <v>67</v>
      </c>
      <c r="M1080" s="51">
        <v>964858</v>
      </c>
      <c r="N1080" s="51">
        <v>0</v>
      </c>
      <c r="O1080" s="52" t="s">
        <v>15493</v>
      </c>
    </row>
    <row r="1081" spans="1:15" ht="14.4" x14ac:dyDescent="0.25">
      <c r="A1081" s="51">
        <v>13491</v>
      </c>
      <c r="B1081" s="52" t="s">
        <v>13966</v>
      </c>
      <c r="C1081" s="52" t="s">
        <v>3712</v>
      </c>
      <c r="D1081" s="51">
        <v>3300</v>
      </c>
      <c r="E1081" s="52" t="s">
        <v>3713</v>
      </c>
      <c r="F1081" s="52" t="s">
        <v>3714</v>
      </c>
      <c r="G1081" s="52" t="s">
        <v>7571</v>
      </c>
      <c r="H1081" s="52" t="s">
        <v>9682</v>
      </c>
      <c r="I1081" s="52" t="s">
        <v>14713</v>
      </c>
      <c r="J1081" s="51">
        <v>120097</v>
      </c>
      <c r="K1081" s="51">
        <v>13417</v>
      </c>
      <c r="L1081" s="52" t="s">
        <v>1883</v>
      </c>
      <c r="M1081" s="51">
        <v>53629</v>
      </c>
      <c r="N1081" s="51">
        <v>0</v>
      </c>
      <c r="O1081" s="52" t="s">
        <v>15494</v>
      </c>
    </row>
    <row r="1082" spans="1:15" ht="14.4" x14ac:dyDescent="0.25">
      <c r="A1082" s="51">
        <v>13508</v>
      </c>
      <c r="B1082" s="52" t="s">
        <v>3715</v>
      </c>
      <c r="C1082" s="52" t="s">
        <v>3716</v>
      </c>
      <c r="D1082" s="51">
        <v>3320</v>
      </c>
      <c r="E1082" s="52" t="s">
        <v>3717</v>
      </c>
      <c r="F1082" s="52" t="s">
        <v>3718</v>
      </c>
      <c r="G1082" s="52" t="s">
        <v>7571</v>
      </c>
      <c r="H1082" s="52" t="s">
        <v>9683</v>
      </c>
      <c r="I1082" s="52" t="s">
        <v>14713</v>
      </c>
      <c r="J1082" s="51">
        <v>120097</v>
      </c>
      <c r="K1082" s="51">
        <v>13417</v>
      </c>
      <c r="L1082" s="52" t="s">
        <v>1883</v>
      </c>
      <c r="M1082" s="51">
        <v>964858</v>
      </c>
      <c r="N1082" s="51">
        <v>0</v>
      </c>
      <c r="O1082" s="52" t="s">
        <v>15495</v>
      </c>
    </row>
    <row r="1083" spans="1:15" ht="14.4" x14ac:dyDescent="0.25">
      <c r="A1083" s="51">
        <v>13524</v>
      </c>
      <c r="B1083" s="52" t="s">
        <v>73</v>
      </c>
      <c r="C1083" s="52" t="s">
        <v>3719</v>
      </c>
      <c r="D1083" s="51">
        <v>3320</v>
      </c>
      <c r="E1083" s="52" t="s">
        <v>3717</v>
      </c>
      <c r="F1083" s="52" t="s">
        <v>3720</v>
      </c>
      <c r="G1083" s="52" t="s">
        <v>7571</v>
      </c>
      <c r="H1083" s="52" t="s">
        <v>9684</v>
      </c>
      <c r="I1083" s="52" t="s">
        <v>14715</v>
      </c>
      <c r="J1083" s="51">
        <v>119594</v>
      </c>
      <c r="K1083" s="51">
        <v>13706</v>
      </c>
      <c r="L1083" s="52" t="s">
        <v>793</v>
      </c>
      <c r="M1083" s="51">
        <v>961433</v>
      </c>
      <c r="N1083" s="51">
        <v>0</v>
      </c>
      <c r="O1083" s="52" t="s">
        <v>15496</v>
      </c>
    </row>
    <row r="1084" spans="1:15" ht="14.4" x14ac:dyDescent="0.25">
      <c r="A1084" s="51">
        <v>13532</v>
      </c>
      <c r="B1084" s="52" t="s">
        <v>67</v>
      </c>
      <c r="C1084" s="52" t="s">
        <v>3721</v>
      </c>
      <c r="D1084" s="51">
        <v>3300</v>
      </c>
      <c r="E1084" s="52" t="s">
        <v>3722</v>
      </c>
      <c r="F1084" s="52" t="s">
        <v>3723</v>
      </c>
      <c r="G1084" s="52" t="s">
        <v>7571</v>
      </c>
      <c r="H1084" s="52" t="s">
        <v>9685</v>
      </c>
      <c r="I1084" s="52" t="s">
        <v>14713</v>
      </c>
      <c r="J1084" s="51">
        <v>121971</v>
      </c>
      <c r="K1084" s="51">
        <v>13731</v>
      </c>
      <c r="L1084" s="52" t="s">
        <v>67</v>
      </c>
      <c r="M1084" s="51">
        <v>964858</v>
      </c>
      <c r="N1084" s="51">
        <v>0</v>
      </c>
      <c r="O1084" s="52" t="s">
        <v>15497</v>
      </c>
    </row>
    <row r="1085" spans="1:15" ht="14.4" x14ac:dyDescent="0.25">
      <c r="A1085" s="51">
        <v>13541</v>
      </c>
      <c r="B1085" s="52" t="s">
        <v>2881</v>
      </c>
      <c r="C1085" s="52" t="s">
        <v>3724</v>
      </c>
      <c r="D1085" s="51">
        <v>3350</v>
      </c>
      <c r="E1085" s="52" t="s">
        <v>3725</v>
      </c>
      <c r="F1085" s="52" t="s">
        <v>3726</v>
      </c>
      <c r="G1085" s="52" t="s">
        <v>7571</v>
      </c>
      <c r="H1085" s="52" t="s">
        <v>9686</v>
      </c>
      <c r="I1085" s="52" t="s">
        <v>14713</v>
      </c>
      <c r="J1085" s="51">
        <v>121971</v>
      </c>
      <c r="K1085" s="51">
        <v>13731</v>
      </c>
      <c r="L1085" s="52" t="s">
        <v>67</v>
      </c>
      <c r="M1085" s="51">
        <v>964858</v>
      </c>
      <c r="N1085" s="51">
        <v>0</v>
      </c>
      <c r="O1085" s="52" t="s">
        <v>15498</v>
      </c>
    </row>
    <row r="1086" spans="1:15" ht="14.4" x14ac:dyDescent="0.25">
      <c r="A1086" s="51">
        <v>13565</v>
      </c>
      <c r="B1086" s="52" t="s">
        <v>3727</v>
      </c>
      <c r="C1086" s="52" t="s">
        <v>3728</v>
      </c>
      <c r="D1086" s="51">
        <v>3350</v>
      </c>
      <c r="E1086" s="52" t="s">
        <v>3729</v>
      </c>
      <c r="F1086" s="52" t="s">
        <v>3730</v>
      </c>
      <c r="G1086" s="52" t="s">
        <v>7571</v>
      </c>
      <c r="H1086" s="52" t="s">
        <v>9687</v>
      </c>
      <c r="I1086" s="52" t="s">
        <v>14715</v>
      </c>
      <c r="J1086" s="51">
        <v>119594</v>
      </c>
      <c r="K1086" s="51">
        <v>13706</v>
      </c>
      <c r="L1086" s="52" t="s">
        <v>793</v>
      </c>
      <c r="M1086" s="51">
        <v>961441</v>
      </c>
      <c r="N1086" s="51">
        <v>0</v>
      </c>
      <c r="O1086" s="52" t="s">
        <v>15499</v>
      </c>
    </row>
    <row r="1087" spans="1:15" ht="14.4" x14ac:dyDescent="0.25">
      <c r="A1087" s="51">
        <v>13573</v>
      </c>
      <c r="B1087" s="52" t="s">
        <v>101</v>
      </c>
      <c r="C1087" s="52" t="s">
        <v>3731</v>
      </c>
      <c r="D1087" s="51">
        <v>3470</v>
      </c>
      <c r="E1087" s="52" t="s">
        <v>3732</v>
      </c>
      <c r="F1087" s="52" t="s">
        <v>3733</v>
      </c>
      <c r="G1087" s="52" t="s">
        <v>7571</v>
      </c>
      <c r="H1087" s="52" t="s">
        <v>9688</v>
      </c>
      <c r="I1087" s="52" t="s">
        <v>14713</v>
      </c>
      <c r="J1087" s="51">
        <v>121971</v>
      </c>
      <c r="K1087" s="51">
        <v>13731</v>
      </c>
      <c r="L1087" s="52" t="s">
        <v>67</v>
      </c>
      <c r="M1087" s="51">
        <v>964858</v>
      </c>
      <c r="N1087" s="51">
        <v>0</v>
      </c>
      <c r="O1087" s="52" t="s">
        <v>15500</v>
      </c>
    </row>
    <row r="1088" spans="1:15" ht="14.4" x14ac:dyDescent="0.25">
      <c r="A1088" s="51">
        <v>13581</v>
      </c>
      <c r="B1088" s="52" t="s">
        <v>599</v>
      </c>
      <c r="C1088" s="52" t="s">
        <v>3734</v>
      </c>
      <c r="D1088" s="51">
        <v>3370</v>
      </c>
      <c r="E1088" s="52" t="s">
        <v>3735</v>
      </c>
      <c r="F1088" s="52" t="s">
        <v>3736</v>
      </c>
      <c r="G1088" s="52" t="s">
        <v>7571</v>
      </c>
      <c r="H1088" s="52" t="s">
        <v>9689</v>
      </c>
      <c r="I1088" s="52" t="s">
        <v>14715</v>
      </c>
      <c r="J1088" s="51">
        <v>122168</v>
      </c>
      <c r="K1088" s="51">
        <v>46631</v>
      </c>
      <c r="L1088" s="52" t="s">
        <v>648</v>
      </c>
      <c r="M1088" s="51">
        <v>961458</v>
      </c>
      <c r="N1088" s="51">
        <v>0</v>
      </c>
      <c r="O1088" s="52" t="s">
        <v>15501</v>
      </c>
    </row>
    <row r="1089" spans="1:15" ht="14.4" x14ac:dyDescent="0.25">
      <c r="A1089" s="51">
        <v>13599</v>
      </c>
      <c r="B1089" s="52" t="s">
        <v>3737</v>
      </c>
      <c r="C1089" s="52" t="s">
        <v>3738</v>
      </c>
      <c r="D1089" s="51">
        <v>3370</v>
      </c>
      <c r="E1089" s="52" t="s">
        <v>3735</v>
      </c>
      <c r="F1089" s="52" t="s">
        <v>3739</v>
      </c>
      <c r="G1089" s="52" t="s">
        <v>7571</v>
      </c>
      <c r="H1089" s="52" t="s">
        <v>9690</v>
      </c>
      <c r="I1089" s="52" t="s">
        <v>14713</v>
      </c>
      <c r="J1089" s="51">
        <v>139006</v>
      </c>
      <c r="K1089" s="51">
        <v>12195</v>
      </c>
      <c r="L1089" s="52" t="s">
        <v>765</v>
      </c>
      <c r="M1089" s="51">
        <v>964916</v>
      </c>
      <c r="N1089" s="51">
        <v>0</v>
      </c>
      <c r="O1089" s="52" t="s">
        <v>15502</v>
      </c>
    </row>
    <row r="1090" spans="1:15" ht="14.4" x14ac:dyDescent="0.25">
      <c r="A1090" s="51">
        <v>13607</v>
      </c>
      <c r="B1090" s="52" t="s">
        <v>3740</v>
      </c>
      <c r="C1090" s="52" t="s">
        <v>3741</v>
      </c>
      <c r="D1090" s="51">
        <v>3380</v>
      </c>
      <c r="E1090" s="52" t="s">
        <v>3742</v>
      </c>
      <c r="F1090" s="52" t="s">
        <v>3743</v>
      </c>
      <c r="G1090" s="52" t="s">
        <v>7571</v>
      </c>
      <c r="H1090" s="52" t="s">
        <v>9691</v>
      </c>
      <c r="I1090" s="52" t="s">
        <v>14715</v>
      </c>
      <c r="J1090" s="51">
        <v>119297</v>
      </c>
      <c r="K1090" s="51">
        <v>131417</v>
      </c>
      <c r="L1090" s="52" t="s">
        <v>789</v>
      </c>
      <c r="M1090" s="51">
        <v>961466</v>
      </c>
      <c r="N1090" s="51">
        <v>0</v>
      </c>
      <c r="O1090" s="52" t="s">
        <v>15503</v>
      </c>
    </row>
    <row r="1091" spans="1:15" ht="14.4" x14ac:dyDescent="0.25">
      <c r="A1091" s="51">
        <v>13623</v>
      </c>
      <c r="B1091" s="52" t="s">
        <v>152</v>
      </c>
      <c r="C1091" s="52" t="s">
        <v>3744</v>
      </c>
      <c r="D1091" s="51">
        <v>3472</v>
      </c>
      <c r="E1091" s="52" t="s">
        <v>3745</v>
      </c>
      <c r="F1091" s="52" t="s">
        <v>3746</v>
      </c>
      <c r="G1091" s="52" t="s">
        <v>7571</v>
      </c>
      <c r="H1091" s="52" t="s">
        <v>9692</v>
      </c>
      <c r="I1091" s="52" t="s">
        <v>14715</v>
      </c>
      <c r="J1091" s="51">
        <v>119297</v>
      </c>
      <c r="K1091" s="51">
        <v>131417</v>
      </c>
      <c r="L1091" s="52" t="s">
        <v>789</v>
      </c>
      <c r="M1091" s="51">
        <v>961508</v>
      </c>
      <c r="N1091" s="51">
        <v>0</v>
      </c>
      <c r="O1091" s="52" t="s">
        <v>15504</v>
      </c>
    </row>
    <row r="1092" spans="1:15" ht="14.4" x14ac:dyDescent="0.25">
      <c r="A1092" s="51">
        <v>13631</v>
      </c>
      <c r="B1092" s="52" t="s">
        <v>3747</v>
      </c>
      <c r="C1092" s="52" t="s">
        <v>3748</v>
      </c>
      <c r="D1092" s="51">
        <v>3471</v>
      </c>
      <c r="E1092" s="52" t="s">
        <v>3749</v>
      </c>
      <c r="F1092" s="52" t="s">
        <v>3750</v>
      </c>
      <c r="G1092" s="52" t="s">
        <v>7571</v>
      </c>
      <c r="H1092" s="52" t="s">
        <v>13967</v>
      </c>
      <c r="I1092" s="52" t="s">
        <v>14713</v>
      </c>
      <c r="J1092" s="51">
        <v>120097</v>
      </c>
      <c r="K1092" s="51">
        <v>13417</v>
      </c>
      <c r="L1092" s="52" t="s">
        <v>1883</v>
      </c>
      <c r="M1092" s="51">
        <v>964957</v>
      </c>
      <c r="N1092" s="51">
        <v>0</v>
      </c>
      <c r="O1092" s="52" t="s">
        <v>15505</v>
      </c>
    </row>
    <row r="1093" spans="1:15" ht="14.4" x14ac:dyDescent="0.25">
      <c r="A1093" s="51">
        <v>13649</v>
      </c>
      <c r="B1093" s="52" t="s">
        <v>3751</v>
      </c>
      <c r="C1093" s="52" t="s">
        <v>3752</v>
      </c>
      <c r="D1093" s="51">
        <v>3461</v>
      </c>
      <c r="E1093" s="52" t="s">
        <v>3753</v>
      </c>
      <c r="F1093" s="52" t="s">
        <v>3754</v>
      </c>
      <c r="G1093" s="52" t="s">
        <v>7571</v>
      </c>
      <c r="H1093" s="52" t="s">
        <v>9693</v>
      </c>
      <c r="I1093" s="52" t="s">
        <v>14713</v>
      </c>
      <c r="J1093" s="51">
        <v>138727</v>
      </c>
      <c r="K1093" s="51">
        <v>13334</v>
      </c>
      <c r="L1093" s="52" t="s">
        <v>605</v>
      </c>
      <c r="M1093" s="51">
        <v>964817</v>
      </c>
      <c r="N1093" s="51">
        <v>0</v>
      </c>
      <c r="O1093" s="52" t="s">
        <v>15506</v>
      </c>
    </row>
    <row r="1094" spans="1:15" ht="14.4" x14ac:dyDescent="0.25">
      <c r="A1094" s="51">
        <v>13656</v>
      </c>
      <c r="B1094" s="52" t="s">
        <v>9694</v>
      </c>
      <c r="C1094" s="52" t="s">
        <v>3755</v>
      </c>
      <c r="D1094" s="51">
        <v>3401</v>
      </c>
      <c r="E1094" s="52" t="s">
        <v>3756</v>
      </c>
      <c r="F1094" s="52" t="s">
        <v>3757</v>
      </c>
      <c r="G1094" s="52" t="s">
        <v>7571</v>
      </c>
      <c r="H1094" s="52" t="s">
        <v>9695</v>
      </c>
      <c r="I1094" s="52" t="s">
        <v>14372</v>
      </c>
      <c r="J1094" s="51">
        <v>120841</v>
      </c>
      <c r="K1094" s="51">
        <v>13433</v>
      </c>
      <c r="L1094" s="52" t="s">
        <v>801</v>
      </c>
      <c r="M1094" s="51">
        <v>113902</v>
      </c>
      <c r="N1094" s="51">
        <v>113902</v>
      </c>
      <c r="O1094" s="52" t="s">
        <v>15507</v>
      </c>
    </row>
    <row r="1095" spans="1:15" ht="14.4" x14ac:dyDescent="0.25">
      <c r="A1095" s="51">
        <v>13681</v>
      </c>
      <c r="B1095" s="52" t="s">
        <v>3758</v>
      </c>
      <c r="C1095" s="52" t="s">
        <v>3759</v>
      </c>
      <c r="D1095" s="51">
        <v>3890</v>
      </c>
      <c r="E1095" s="52" t="s">
        <v>3760</v>
      </c>
      <c r="F1095" s="52" t="s">
        <v>3761</v>
      </c>
      <c r="G1095" s="52" t="s">
        <v>7571</v>
      </c>
      <c r="H1095" s="52" t="s">
        <v>9696</v>
      </c>
      <c r="I1095" s="52" t="s">
        <v>14372</v>
      </c>
      <c r="J1095" s="51">
        <v>138966</v>
      </c>
      <c r="K1095" s="51">
        <v>125625</v>
      </c>
      <c r="L1095" s="52" t="s">
        <v>7055</v>
      </c>
      <c r="M1095" s="51">
        <v>113928</v>
      </c>
      <c r="N1095" s="51">
        <v>113928</v>
      </c>
      <c r="O1095" s="52" t="s">
        <v>15508</v>
      </c>
    </row>
    <row r="1096" spans="1:15" ht="14.4" x14ac:dyDescent="0.25">
      <c r="A1096" s="51">
        <v>13706</v>
      </c>
      <c r="B1096" s="52" t="s">
        <v>793</v>
      </c>
      <c r="C1096" s="52" t="s">
        <v>3762</v>
      </c>
      <c r="D1096" s="51">
        <v>3440</v>
      </c>
      <c r="E1096" s="52" t="s">
        <v>619</v>
      </c>
      <c r="F1096" s="52" t="s">
        <v>620</v>
      </c>
      <c r="G1096" s="52" t="s">
        <v>7571</v>
      </c>
      <c r="H1096" s="52" t="s">
        <v>7596</v>
      </c>
      <c r="I1096" s="52" t="s">
        <v>14715</v>
      </c>
      <c r="J1096" s="51">
        <v>119594</v>
      </c>
      <c r="K1096" s="51">
        <v>13706</v>
      </c>
      <c r="L1096" s="52" t="s">
        <v>793</v>
      </c>
      <c r="M1096" s="51">
        <v>961491</v>
      </c>
      <c r="N1096" s="51">
        <v>0</v>
      </c>
      <c r="O1096" s="52" t="s">
        <v>15509</v>
      </c>
    </row>
    <row r="1097" spans="1:15" ht="14.4" x14ac:dyDescent="0.25">
      <c r="A1097" s="51">
        <v>13714</v>
      </c>
      <c r="B1097" s="52" t="s">
        <v>525</v>
      </c>
      <c r="C1097" s="52" t="s">
        <v>3763</v>
      </c>
      <c r="D1097" s="51">
        <v>3350</v>
      </c>
      <c r="E1097" s="52" t="s">
        <v>3764</v>
      </c>
      <c r="F1097" s="52" t="s">
        <v>3765</v>
      </c>
      <c r="G1097" s="52" t="s">
        <v>7571</v>
      </c>
      <c r="H1097" s="52" t="s">
        <v>9697</v>
      </c>
      <c r="I1097" s="52" t="s">
        <v>14713</v>
      </c>
      <c r="J1097" s="51">
        <v>120097</v>
      </c>
      <c r="K1097" s="51">
        <v>13417</v>
      </c>
      <c r="L1097" s="52" t="s">
        <v>1883</v>
      </c>
      <c r="M1097" s="51">
        <v>964858</v>
      </c>
      <c r="N1097" s="51">
        <v>0</v>
      </c>
      <c r="O1097" s="52" t="s">
        <v>15510</v>
      </c>
    </row>
    <row r="1098" spans="1:15" ht="14.4" x14ac:dyDescent="0.25">
      <c r="A1098" s="51">
        <v>13731</v>
      </c>
      <c r="B1098" s="52" t="s">
        <v>67</v>
      </c>
      <c r="C1098" s="52" t="s">
        <v>3766</v>
      </c>
      <c r="D1098" s="51">
        <v>3440</v>
      </c>
      <c r="E1098" s="52" t="s">
        <v>439</v>
      </c>
      <c r="F1098" s="52" t="s">
        <v>440</v>
      </c>
      <c r="G1098" s="52" t="s">
        <v>7571</v>
      </c>
      <c r="H1098" s="52" t="s">
        <v>9698</v>
      </c>
      <c r="I1098" s="52" t="s">
        <v>14713</v>
      </c>
      <c r="J1098" s="51">
        <v>121971</v>
      </c>
      <c r="K1098" s="51">
        <v>13731</v>
      </c>
      <c r="L1098" s="52" t="s">
        <v>67</v>
      </c>
      <c r="M1098" s="51">
        <v>964858</v>
      </c>
      <c r="N1098" s="51">
        <v>0</v>
      </c>
      <c r="O1098" s="52" t="s">
        <v>15511</v>
      </c>
    </row>
    <row r="1099" spans="1:15" ht="14.4" x14ac:dyDescent="0.25">
      <c r="A1099" s="51">
        <v>13748</v>
      </c>
      <c r="B1099" s="52" t="s">
        <v>67</v>
      </c>
      <c r="C1099" s="52" t="s">
        <v>3767</v>
      </c>
      <c r="D1099" s="51">
        <v>3440</v>
      </c>
      <c r="E1099" s="52" t="s">
        <v>3768</v>
      </c>
      <c r="F1099" s="52" t="s">
        <v>3769</v>
      </c>
      <c r="G1099" s="52" t="s">
        <v>7571</v>
      </c>
      <c r="H1099" s="52" t="s">
        <v>9699</v>
      </c>
      <c r="I1099" s="52" t="s">
        <v>14713</v>
      </c>
      <c r="J1099" s="51">
        <v>121971</v>
      </c>
      <c r="K1099" s="51">
        <v>13731</v>
      </c>
      <c r="L1099" s="52" t="s">
        <v>67</v>
      </c>
      <c r="M1099" s="51">
        <v>964858</v>
      </c>
      <c r="N1099" s="51">
        <v>0</v>
      </c>
      <c r="O1099" s="52" t="s">
        <v>15512</v>
      </c>
    </row>
    <row r="1100" spans="1:15" ht="14.4" x14ac:dyDescent="0.25">
      <c r="A1100" s="51">
        <v>13763</v>
      </c>
      <c r="B1100" s="52" t="s">
        <v>67</v>
      </c>
      <c r="C1100" s="52" t="s">
        <v>3770</v>
      </c>
      <c r="D1100" s="51">
        <v>3450</v>
      </c>
      <c r="E1100" s="52" t="s">
        <v>3771</v>
      </c>
      <c r="F1100" s="52" t="s">
        <v>3772</v>
      </c>
      <c r="G1100" s="52" t="s">
        <v>7571</v>
      </c>
      <c r="H1100" s="52" t="s">
        <v>9700</v>
      </c>
      <c r="I1100" s="52" t="s">
        <v>14713</v>
      </c>
      <c r="J1100" s="51">
        <v>121971</v>
      </c>
      <c r="K1100" s="51">
        <v>13731</v>
      </c>
      <c r="L1100" s="52" t="s">
        <v>67</v>
      </c>
      <c r="M1100" s="51">
        <v>964858</v>
      </c>
      <c r="N1100" s="51">
        <v>0</v>
      </c>
      <c r="O1100" s="52" t="s">
        <v>15513</v>
      </c>
    </row>
    <row r="1101" spans="1:15" ht="14.4" x14ac:dyDescent="0.25">
      <c r="A1101" s="51">
        <v>13771</v>
      </c>
      <c r="B1101" s="52" t="s">
        <v>67</v>
      </c>
      <c r="C1101" s="52" t="s">
        <v>2874</v>
      </c>
      <c r="D1101" s="51">
        <v>3470</v>
      </c>
      <c r="E1101" s="52" t="s">
        <v>3773</v>
      </c>
      <c r="F1101" s="52" t="s">
        <v>3774</v>
      </c>
      <c r="G1101" s="52" t="s">
        <v>7571</v>
      </c>
      <c r="H1101" s="52" t="s">
        <v>9701</v>
      </c>
      <c r="I1101" s="52" t="s">
        <v>14713</v>
      </c>
      <c r="J1101" s="51">
        <v>121971</v>
      </c>
      <c r="K1101" s="51">
        <v>13731</v>
      </c>
      <c r="L1101" s="52" t="s">
        <v>67</v>
      </c>
      <c r="M1101" s="51">
        <v>964858</v>
      </c>
      <c r="N1101" s="51">
        <v>0</v>
      </c>
      <c r="O1101" s="52" t="s">
        <v>15514</v>
      </c>
    </row>
    <row r="1102" spans="1:15" ht="14.4" x14ac:dyDescent="0.25">
      <c r="A1102" s="51">
        <v>13797</v>
      </c>
      <c r="B1102" s="52" t="s">
        <v>2864</v>
      </c>
      <c r="C1102" s="52" t="s">
        <v>3775</v>
      </c>
      <c r="D1102" s="51">
        <v>3454</v>
      </c>
      <c r="E1102" s="52" t="s">
        <v>3776</v>
      </c>
      <c r="F1102" s="52" t="s">
        <v>3777</v>
      </c>
      <c r="G1102" s="52" t="s">
        <v>7571</v>
      </c>
      <c r="H1102" s="52" t="s">
        <v>9702</v>
      </c>
      <c r="I1102" s="52" t="s">
        <v>14713</v>
      </c>
      <c r="J1102" s="51">
        <v>121971</v>
      </c>
      <c r="K1102" s="51">
        <v>13731</v>
      </c>
      <c r="L1102" s="52" t="s">
        <v>67</v>
      </c>
      <c r="M1102" s="51">
        <v>964858</v>
      </c>
      <c r="N1102" s="51">
        <v>0</v>
      </c>
      <c r="O1102" s="52" t="s">
        <v>15515</v>
      </c>
    </row>
    <row r="1103" spans="1:15" ht="14.4" x14ac:dyDescent="0.25">
      <c r="A1103" s="51">
        <v>13805</v>
      </c>
      <c r="B1103" s="52" t="s">
        <v>73</v>
      </c>
      <c r="C1103" s="52" t="s">
        <v>3778</v>
      </c>
      <c r="D1103" s="51">
        <v>3545</v>
      </c>
      <c r="E1103" s="52" t="s">
        <v>3779</v>
      </c>
      <c r="F1103" s="52" t="s">
        <v>3780</v>
      </c>
      <c r="G1103" s="52" t="s">
        <v>7571</v>
      </c>
      <c r="H1103" s="52" t="s">
        <v>9703</v>
      </c>
      <c r="I1103" s="52" t="s">
        <v>14715</v>
      </c>
      <c r="J1103" s="51">
        <v>120816</v>
      </c>
      <c r="K1103" s="51">
        <v>16501</v>
      </c>
      <c r="L1103" s="52" t="s">
        <v>561</v>
      </c>
      <c r="M1103" s="51">
        <v>961516</v>
      </c>
      <c r="N1103" s="51">
        <v>0</v>
      </c>
      <c r="O1103" s="52" t="s">
        <v>15516</v>
      </c>
    </row>
    <row r="1104" spans="1:15" ht="14.4" x14ac:dyDescent="0.25">
      <c r="A1104" s="51">
        <v>13839</v>
      </c>
      <c r="B1104" s="52" t="s">
        <v>3781</v>
      </c>
      <c r="C1104" s="52" t="s">
        <v>3782</v>
      </c>
      <c r="D1104" s="51">
        <v>3500</v>
      </c>
      <c r="E1104" s="52" t="s">
        <v>92</v>
      </c>
      <c r="F1104" s="52" t="s">
        <v>3783</v>
      </c>
      <c r="G1104" s="52" t="s">
        <v>7571</v>
      </c>
      <c r="H1104" s="52" t="s">
        <v>9704</v>
      </c>
      <c r="I1104" s="52" t="s">
        <v>14713</v>
      </c>
      <c r="J1104" s="51">
        <v>118885</v>
      </c>
      <c r="K1104" s="51">
        <v>104513</v>
      </c>
      <c r="L1104" s="52" t="s">
        <v>784</v>
      </c>
      <c r="M1104" s="51">
        <v>965061</v>
      </c>
      <c r="N1104" s="51">
        <v>0</v>
      </c>
      <c r="O1104" s="52" t="s">
        <v>15517</v>
      </c>
    </row>
    <row r="1105" spans="1:15" ht="14.4" x14ac:dyDescent="0.25">
      <c r="A1105" s="51">
        <v>13847</v>
      </c>
      <c r="B1105" s="52" t="s">
        <v>3784</v>
      </c>
      <c r="C1105" s="52" t="s">
        <v>3785</v>
      </c>
      <c r="D1105" s="51">
        <v>3500</v>
      </c>
      <c r="E1105" s="52" t="s">
        <v>92</v>
      </c>
      <c r="F1105" s="52" t="s">
        <v>3786</v>
      </c>
      <c r="G1105" s="52" t="s">
        <v>7571</v>
      </c>
      <c r="H1105" s="52" t="s">
        <v>9705</v>
      </c>
      <c r="I1105" s="52" t="s">
        <v>14713</v>
      </c>
      <c r="J1105" s="51">
        <v>118885</v>
      </c>
      <c r="K1105" s="51">
        <v>104513</v>
      </c>
      <c r="L1105" s="52" t="s">
        <v>784</v>
      </c>
      <c r="M1105" s="51">
        <v>965061</v>
      </c>
      <c r="N1105" s="51">
        <v>0</v>
      </c>
      <c r="O1105" s="52" t="s">
        <v>15518</v>
      </c>
    </row>
    <row r="1106" spans="1:15" ht="14.4" x14ac:dyDescent="0.25">
      <c r="A1106" s="51">
        <v>13862</v>
      </c>
      <c r="B1106" s="52" t="s">
        <v>3787</v>
      </c>
      <c r="C1106" s="52" t="s">
        <v>3788</v>
      </c>
      <c r="D1106" s="51">
        <v>3500</v>
      </c>
      <c r="E1106" s="52" t="s">
        <v>92</v>
      </c>
      <c r="F1106" s="52" t="s">
        <v>3789</v>
      </c>
      <c r="G1106" s="52" t="s">
        <v>7571</v>
      </c>
      <c r="H1106" s="52" t="s">
        <v>9706</v>
      </c>
      <c r="I1106" s="52" t="s">
        <v>14713</v>
      </c>
      <c r="J1106" s="51">
        <v>119891</v>
      </c>
      <c r="K1106" s="51">
        <v>13896</v>
      </c>
      <c r="L1106" s="52" t="s">
        <v>625</v>
      </c>
      <c r="M1106" s="51">
        <v>965021</v>
      </c>
      <c r="N1106" s="51">
        <v>0</v>
      </c>
      <c r="O1106" s="52" t="s">
        <v>15519</v>
      </c>
    </row>
    <row r="1107" spans="1:15" ht="14.4" x14ac:dyDescent="0.25">
      <c r="A1107" s="51">
        <v>13888</v>
      </c>
      <c r="B1107" s="52" t="s">
        <v>3790</v>
      </c>
      <c r="C1107" s="52" t="s">
        <v>3791</v>
      </c>
      <c r="D1107" s="51">
        <v>3500</v>
      </c>
      <c r="E1107" s="52" t="s">
        <v>92</v>
      </c>
      <c r="F1107" s="52" t="s">
        <v>3792</v>
      </c>
      <c r="G1107" s="52" t="s">
        <v>7571</v>
      </c>
      <c r="H1107" s="52" t="s">
        <v>13968</v>
      </c>
      <c r="I1107" s="52" t="s">
        <v>14713</v>
      </c>
      <c r="J1107" s="51">
        <v>119891</v>
      </c>
      <c r="K1107" s="51">
        <v>13896</v>
      </c>
      <c r="L1107" s="52" t="s">
        <v>625</v>
      </c>
      <c r="M1107" s="51">
        <v>973552</v>
      </c>
      <c r="N1107" s="51">
        <v>0</v>
      </c>
      <c r="O1107" s="52" t="s">
        <v>15520</v>
      </c>
    </row>
    <row r="1108" spans="1:15" ht="14.4" x14ac:dyDescent="0.25">
      <c r="A1108" s="51">
        <v>13896</v>
      </c>
      <c r="B1108" s="52" t="s">
        <v>625</v>
      </c>
      <c r="C1108" s="52" t="s">
        <v>3793</v>
      </c>
      <c r="D1108" s="51">
        <v>3500</v>
      </c>
      <c r="E1108" s="52" t="s">
        <v>92</v>
      </c>
      <c r="F1108" s="52" t="s">
        <v>626</v>
      </c>
      <c r="G1108" s="52" t="s">
        <v>7571</v>
      </c>
      <c r="H1108" s="52" t="s">
        <v>9707</v>
      </c>
      <c r="I1108" s="52" t="s">
        <v>14713</v>
      </c>
      <c r="J1108" s="51">
        <v>119891</v>
      </c>
      <c r="K1108" s="51">
        <v>13896</v>
      </c>
      <c r="L1108" s="52" t="s">
        <v>625</v>
      </c>
      <c r="M1108" s="51">
        <v>973552</v>
      </c>
      <c r="N1108" s="51">
        <v>0</v>
      </c>
      <c r="O1108" s="52" t="s">
        <v>15521</v>
      </c>
    </row>
    <row r="1109" spans="1:15" ht="14.4" x14ac:dyDescent="0.25">
      <c r="A1109" s="51">
        <v>13904</v>
      </c>
      <c r="B1109" s="52" t="s">
        <v>3794</v>
      </c>
      <c r="C1109" s="52" t="s">
        <v>3795</v>
      </c>
      <c r="D1109" s="51">
        <v>3500</v>
      </c>
      <c r="E1109" s="52" t="s">
        <v>92</v>
      </c>
      <c r="F1109" s="52" t="s">
        <v>3796</v>
      </c>
      <c r="G1109" s="52" t="s">
        <v>7571</v>
      </c>
      <c r="H1109" s="52" t="s">
        <v>9708</v>
      </c>
      <c r="I1109" s="52" t="s">
        <v>14715</v>
      </c>
      <c r="J1109" s="51">
        <v>119776</v>
      </c>
      <c r="K1109" s="51">
        <v>13995</v>
      </c>
      <c r="L1109" s="52" t="s">
        <v>544</v>
      </c>
      <c r="M1109" s="51">
        <v>961524</v>
      </c>
      <c r="N1109" s="51">
        <v>0</v>
      </c>
      <c r="O1109" s="52" t="s">
        <v>15522</v>
      </c>
    </row>
    <row r="1110" spans="1:15" ht="14.4" x14ac:dyDescent="0.25">
      <c r="A1110" s="51">
        <v>13912</v>
      </c>
      <c r="B1110" s="52" t="s">
        <v>3797</v>
      </c>
      <c r="C1110" s="52" t="s">
        <v>3798</v>
      </c>
      <c r="D1110" s="51">
        <v>3500</v>
      </c>
      <c r="E1110" s="52" t="s">
        <v>92</v>
      </c>
      <c r="F1110" s="52" t="s">
        <v>3799</v>
      </c>
      <c r="G1110" s="52" t="s">
        <v>7571</v>
      </c>
      <c r="H1110" s="52" t="s">
        <v>9709</v>
      </c>
      <c r="I1110" s="52" t="s">
        <v>14713</v>
      </c>
      <c r="J1110" s="51">
        <v>118885</v>
      </c>
      <c r="K1110" s="51">
        <v>104513</v>
      </c>
      <c r="L1110" s="52" t="s">
        <v>784</v>
      </c>
      <c r="M1110" s="51">
        <v>965061</v>
      </c>
      <c r="N1110" s="51">
        <v>0</v>
      </c>
      <c r="O1110" s="52" t="s">
        <v>15523</v>
      </c>
    </row>
    <row r="1111" spans="1:15" ht="14.4" x14ac:dyDescent="0.25">
      <c r="A1111" s="51">
        <v>13938</v>
      </c>
      <c r="B1111" s="52" t="s">
        <v>3800</v>
      </c>
      <c r="C1111" s="52" t="s">
        <v>3801</v>
      </c>
      <c r="D1111" s="51">
        <v>3500</v>
      </c>
      <c r="E1111" s="52" t="s">
        <v>92</v>
      </c>
      <c r="F1111" s="52" t="s">
        <v>93</v>
      </c>
      <c r="G1111" s="52" t="s">
        <v>7571</v>
      </c>
      <c r="H1111" s="52" t="s">
        <v>8242</v>
      </c>
      <c r="I1111" s="52" t="s">
        <v>14713</v>
      </c>
      <c r="J1111" s="51">
        <v>118885</v>
      </c>
      <c r="K1111" s="51">
        <v>104513</v>
      </c>
      <c r="L1111" s="52" t="s">
        <v>784</v>
      </c>
      <c r="M1111" s="51">
        <v>965061</v>
      </c>
      <c r="N1111" s="51">
        <v>0</v>
      </c>
      <c r="O1111" s="52" t="s">
        <v>15524</v>
      </c>
    </row>
    <row r="1112" spans="1:15" ht="14.4" x14ac:dyDescent="0.25">
      <c r="A1112" s="51">
        <v>13953</v>
      </c>
      <c r="B1112" s="52" t="s">
        <v>13969</v>
      </c>
      <c r="C1112" s="52" t="s">
        <v>3802</v>
      </c>
      <c r="D1112" s="51">
        <v>3510</v>
      </c>
      <c r="E1112" s="52" t="s">
        <v>3803</v>
      </c>
      <c r="F1112" s="52" t="s">
        <v>3804</v>
      </c>
      <c r="G1112" s="52" t="s">
        <v>7571</v>
      </c>
      <c r="H1112" s="52" t="s">
        <v>9710</v>
      </c>
      <c r="I1112" s="52" t="s">
        <v>14713</v>
      </c>
      <c r="J1112" s="51">
        <v>119891</v>
      </c>
      <c r="K1112" s="51">
        <v>13896</v>
      </c>
      <c r="L1112" s="52" t="s">
        <v>625</v>
      </c>
      <c r="M1112" s="51">
        <v>973446</v>
      </c>
      <c r="N1112" s="51">
        <v>0</v>
      </c>
      <c r="O1112" s="52" t="s">
        <v>15525</v>
      </c>
    </row>
    <row r="1113" spans="1:15" ht="14.4" x14ac:dyDescent="0.25">
      <c r="A1113" s="51">
        <v>13961</v>
      </c>
      <c r="B1113" s="52" t="s">
        <v>3805</v>
      </c>
      <c r="C1113" s="52" t="s">
        <v>3806</v>
      </c>
      <c r="D1113" s="51">
        <v>3510</v>
      </c>
      <c r="E1113" s="52" t="s">
        <v>3803</v>
      </c>
      <c r="F1113" s="52" t="s">
        <v>3807</v>
      </c>
      <c r="G1113" s="52" t="s">
        <v>7571</v>
      </c>
      <c r="H1113" s="52" t="s">
        <v>9711</v>
      </c>
      <c r="I1113" s="52" t="s">
        <v>14715</v>
      </c>
      <c r="J1113" s="51">
        <v>119776</v>
      </c>
      <c r="K1113" s="51">
        <v>13995</v>
      </c>
      <c r="L1113" s="52" t="s">
        <v>544</v>
      </c>
      <c r="M1113" s="51">
        <v>961524</v>
      </c>
      <c r="N1113" s="51">
        <v>0</v>
      </c>
      <c r="O1113" s="52" t="s">
        <v>15526</v>
      </c>
    </row>
    <row r="1114" spans="1:15" ht="14.4" x14ac:dyDescent="0.25">
      <c r="A1114" s="51">
        <v>13995</v>
      </c>
      <c r="B1114" s="52" t="s">
        <v>544</v>
      </c>
      <c r="C1114" s="52" t="s">
        <v>3808</v>
      </c>
      <c r="D1114" s="51">
        <v>3511</v>
      </c>
      <c r="E1114" s="52" t="s">
        <v>205</v>
      </c>
      <c r="F1114" s="52" t="s">
        <v>206</v>
      </c>
      <c r="G1114" s="52" t="s">
        <v>7571</v>
      </c>
      <c r="H1114" s="52" t="s">
        <v>7890</v>
      </c>
      <c r="I1114" s="52" t="s">
        <v>14715</v>
      </c>
      <c r="J1114" s="51">
        <v>119776</v>
      </c>
      <c r="K1114" s="51">
        <v>13995</v>
      </c>
      <c r="L1114" s="52" t="s">
        <v>544</v>
      </c>
      <c r="M1114" s="51">
        <v>961524</v>
      </c>
      <c r="N1114" s="51">
        <v>0</v>
      </c>
      <c r="O1114" s="52" t="s">
        <v>15527</v>
      </c>
    </row>
    <row r="1115" spans="1:15" ht="14.4" x14ac:dyDescent="0.25">
      <c r="A1115" s="51">
        <v>14027</v>
      </c>
      <c r="B1115" s="52" t="s">
        <v>3809</v>
      </c>
      <c r="C1115" s="52" t="s">
        <v>3810</v>
      </c>
      <c r="D1115" s="51">
        <v>3520</v>
      </c>
      <c r="E1115" s="52" t="s">
        <v>12</v>
      </c>
      <c r="F1115" s="52" t="s">
        <v>3811</v>
      </c>
      <c r="G1115" s="52" t="s">
        <v>7571</v>
      </c>
      <c r="H1115" s="52" t="s">
        <v>9712</v>
      </c>
      <c r="I1115" s="52" t="s">
        <v>14713</v>
      </c>
      <c r="J1115" s="51">
        <v>122309</v>
      </c>
      <c r="K1115" s="51">
        <v>14043</v>
      </c>
      <c r="L1115" s="52" t="s">
        <v>15528</v>
      </c>
      <c r="M1115" s="51">
        <v>970228</v>
      </c>
      <c r="N1115" s="51">
        <v>0</v>
      </c>
      <c r="O1115" s="52" t="s">
        <v>15529</v>
      </c>
    </row>
    <row r="1116" spans="1:15" ht="14.4" x14ac:dyDescent="0.25">
      <c r="A1116" s="51">
        <v>14035</v>
      </c>
      <c r="B1116" s="52" t="s">
        <v>3812</v>
      </c>
      <c r="C1116" s="52" t="s">
        <v>3813</v>
      </c>
      <c r="D1116" s="51">
        <v>3520</v>
      </c>
      <c r="E1116" s="52" t="s">
        <v>12</v>
      </c>
      <c r="F1116" s="52" t="s">
        <v>3814</v>
      </c>
      <c r="G1116" s="52" t="s">
        <v>7571</v>
      </c>
      <c r="H1116" s="52" t="s">
        <v>9713</v>
      </c>
      <c r="I1116" s="52" t="s">
        <v>14713</v>
      </c>
      <c r="J1116" s="51">
        <v>122309</v>
      </c>
      <c r="K1116" s="51">
        <v>14043</v>
      </c>
      <c r="L1116" s="52" t="s">
        <v>15528</v>
      </c>
      <c r="M1116" s="51">
        <v>969253</v>
      </c>
      <c r="N1116" s="51">
        <v>0</v>
      </c>
      <c r="O1116" s="52" t="s">
        <v>15530</v>
      </c>
    </row>
    <row r="1117" spans="1:15" ht="14.4" x14ac:dyDescent="0.25">
      <c r="A1117" s="51">
        <v>14043</v>
      </c>
      <c r="B1117" s="52" t="s">
        <v>15528</v>
      </c>
      <c r="C1117" s="52" t="s">
        <v>3815</v>
      </c>
      <c r="D1117" s="51">
        <v>3520</v>
      </c>
      <c r="E1117" s="52" t="s">
        <v>12</v>
      </c>
      <c r="F1117" s="52" t="s">
        <v>513</v>
      </c>
      <c r="G1117" s="52" t="s">
        <v>7571</v>
      </c>
      <c r="H1117" s="52" t="s">
        <v>8186</v>
      </c>
      <c r="I1117" s="52" t="s">
        <v>14713</v>
      </c>
      <c r="J1117" s="51">
        <v>122309</v>
      </c>
      <c r="K1117" s="51">
        <v>14043</v>
      </c>
      <c r="L1117" s="52" t="s">
        <v>15528</v>
      </c>
      <c r="M1117" s="51">
        <v>965111</v>
      </c>
      <c r="N1117" s="51">
        <v>0</v>
      </c>
      <c r="O1117" s="52" t="s">
        <v>22100</v>
      </c>
    </row>
    <row r="1118" spans="1:15" ht="14.4" x14ac:dyDescent="0.25">
      <c r="A1118" s="51">
        <v>14051</v>
      </c>
      <c r="B1118" s="52" t="s">
        <v>22101</v>
      </c>
      <c r="C1118" s="52" t="s">
        <v>3816</v>
      </c>
      <c r="D1118" s="51">
        <v>3520</v>
      </c>
      <c r="E1118" s="52" t="s">
        <v>12</v>
      </c>
      <c r="F1118" s="52" t="s">
        <v>3817</v>
      </c>
      <c r="G1118" s="52" t="s">
        <v>7571</v>
      </c>
      <c r="H1118" s="52" t="s">
        <v>9714</v>
      </c>
      <c r="I1118" s="52" t="s">
        <v>14713</v>
      </c>
      <c r="J1118" s="51">
        <v>122309</v>
      </c>
      <c r="K1118" s="51">
        <v>14043</v>
      </c>
      <c r="L1118" s="52" t="s">
        <v>15528</v>
      </c>
      <c r="M1118" s="51">
        <v>965103</v>
      </c>
      <c r="N1118" s="51">
        <v>0</v>
      </c>
      <c r="O1118" s="52" t="s">
        <v>15531</v>
      </c>
    </row>
    <row r="1119" spans="1:15" ht="14.4" x14ac:dyDescent="0.25">
      <c r="A1119" s="51">
        <v>14068</v>
      </c>
      <c r="B1119" s="52" t="s">
        <v>527</v>
      </c>
      <c r="C1119" s="52" t="s">
        <v>3818</v>
      </c>
      <c r="D1119" s="51">
        <v>3530</v>
      </c>
      <c r="E1119" s="52" t="s">
        <v>106</v>
      </c>
      <c r="F1119" s="52" t="s">
        <v>107</v>
      </c>
      <c r="G1119" s="52" t="s">
        <v>7571</v>
      </c>
      <c r="H1119" s="52" t="s">
        <v>9715</v>
      </c>
      <c r="I1119" s="52" t="s">
        <v>14713</v>
      </c>
      <c r="J1119" s="51">
        <v>118976</v>
      </c>
      <c r="K1119" s="51">
        <v>14068</v>
      </c>
      <c r="L1119" s="52" t="s">
        <v>527</v>
      </c>
      <c r="M1119" s="51">
        <v>973784</v>
      </c>
      <c r="N1119" s="51">
        <v>0</v>
      </c>
      <c r="O1119" s="52" t="s">
        <v>15532</v>
      </c>
    </row>
    <row r="1120" spans="1:15" ht="14.4" x14ac:dyDescent="0.25">
      <c r="A1120" s="51">
        <v>14076</v>
      </c>
      <c r="B1120" s="52" t="s">
        <v>3819</v>
      </c>
      <c r="C1120" s="52" t="s">
        <v>3820</v>
      </c>
      <c r="D1120" s="51">
        <v>3530</v>
      </c>
      <c r="E1120" s="52" t="s">
        <v>106</v>
      </c>
      <c r="F1120" s="52" t="s">
        <v>3821</v>
      </c>
      <c r="G1120" s="52" t="s">
        <v>7571</v>
      </c>
      <c r="H1120" s="52" t="s">
        <v>22102</v>
      </c>
      <c r="I1120" s="52" t="s">
        <v>14715</v>
      </c>
      <c r="J1120" s="51">
        <v>122317</v>
      </c>
      <c r="K1120" s="51">
        <v>14084</v>
      </c>
      <c r="L1120" s="52" t="s">
        <v>581</v>
      </c>
      <c r="M1120" s="51">
        <v>961532</v>
      </c>
      <c r="N1120" s="51">
        <v>0</v>
      </c>
      <c r="O1120" s="52" t="s">
        <v>15533</v>
      </c>
    </row>
    <row r="1121" spans="1:15" ht="14.4" x14ac:dyDescent="0.25">
      <c r="A1121" s="51">
        <v>14084</v>
      </c>
      <c r="B1121" s="52" t="s">
        <v>581</v>
      </c>
      <c r="C1121" s="52" t="s">
        <v>3822</v>
      </c>
      <c r="D1121" s="51">
        <v>3530</v>
      </c>
      <c r="E1121" s="52" t="s">
        <v>106</v>
      </c>
      <c r="F1121" s="52" t="s">
        <v>474</v>
      </c>
      <c r="G1121" s="52" t="s">
        <v>7571</v>
      </c>
      <c r="H1121" s="52" t="s">
        <v>7937</v>
      </c>
      <c r="I1121" s="52" t="s">
        <v>14715</v>
      </c>
      <c r="J1121" s="51">
        <v>122317</v>
      </c>
      <c r="K1121" s="51">
        <v>14084</v>
      </c>
      <c r="L1121" s="52" t="s">
        <v>581</v>
      </c>
      <c r="M1121" s="51">
        <v>961532</v>
      </c>
      <c r="N1121" s="51">
        <v>0</v>
      </c>
      <c r="O1121" s="52" t="s">
        <v>15534</v>
      </c>
    </row>
    <row r="1122" spans="1:15" ht="14.4" x14ac:dyDescent="0.25">
      <c r="A1122" s="51">
        <v>14092</v>
      </c>
      <c r="B1122" s="52" t="s">
        <v>3823</v>
      </c>
      <c r="C1122" s="52" t="s">
        <v>3824</v>
      </c>
      <c r="D1122" s="51">
        <v>3530</v>
      </c>
      <c r="E1122" s="52" t="s">
        <v>106</v>
      </c>
      <c r="F1122" s="52" t="s">
        <v>3825</v>
      </c>
      <c r="G1122" s="52" t="s">
        <v>7571</v>
      </c>
      <c r="H1122" s="52" t="s">
        <v>9716</v>
      </c>
      <c r="I1122" s="52" t="s">
        <v>14715</v>
      </c>
      <c r="J1122" s="51">
        <v>122317</v>
      </c>
      <c r="K1122" s="51">
        <v>14084</v>
      </c>
      <c r="L1122" s="52" t="s">
        <v>581</v>
      </c>
      <c r="M1122" s="51">
        <v>961532</v>
      </c>
      <c r="N1122" s="51">
        <v>0</v>
      </c>
      <c r="O1122" s="52" t="s">
        <v>15535</v>
      </c>
    </row>
    <row r="1123" spans="1:15" ht="14.4" x14ac:dyDescent="0.25">
      <c r="A1123" s="51">
        <v>14101</v>
      </c>
      <c r="B1123" s="52" t="s">
        <v>3826</v>
      </c>
      <c r="C1123" s="52" t="s">
        <v>3827</v>
      </c>
      <c r="D1123" s="51">
        <v>3530</v>
      </c>
      <c r="E1123" s="52" t="s">
        <v>106</v>
      </c>
      <c r="F1123" s="52" t="s">
        <v>3828</v>
      </c>
      <c r="G1123" s="52" t="s">
        <v>7571</v>
      </c>
      <c r="H1123" s="52" t="s">
        <v>9717</v>
      </c>
      <c r="I1123" s="52" t="s">
        <v>14715</v>
      </c>
      <c r="J1123" s="51">
        <v>122317</v>
      </c>
      <c r="K1123" s="51">
        <v>14084</v>
      </c>
      <c r="L1123" s="52" t="s">
        <v>581</v>
      </c>
      <c r="M1123" s="51">
        <v>961532</v>
      </c>
      <c r="N1123" s="51">
        <v>0</v>
      </c>
      <c r="O1123" s="52" t="s">
        <v>15536</v>
      </c>
    </row>
    <row r="1124" spans="1:15" ht="14.4" x14ac:dyDescent="0.25">
      <c r="A1124" s="51">
        <v>14118</v>
      </c>
      <c r="B1124" s="52" t="s">
        <v>3829</v>
      </c>
      <c r="C1124" s="52" t="s">
        <v>3830</v>
      </c>
      <c r="D1124" s="51">
        <v>3530</v>
      </c>
      <c r="E1124" s="52" t="s">
        <v>106</v>
      </c>
      <c r="F1124" s="52" t="s">
        <v>3831</v>
      </c>
      <c r="G1124" s="52" t="s">
        <v>7571</v>
      </c>
      <c r="H1124" s="52" t="s">
        <v>9718</v>
      </c>
      <c r="I1124" s="52" t="s">
        <v>14713</v>
      </c>
      <c r="J1124" s="51">
        <v>118976</v>
      </c>
      <c r="K1124" s="51">
        <v>14068</v>
      </c>
      <c r="L1124" s="52" t="s">
        <v>527</v>
      </c>
      <c r="M1124" s="51">
        <v>116277</v>
      </c>
      <c r="N1124" s="51">
        <v>0</v>
      </c>
      <c r="O1124" s="52" t="s">
        <v>15537</v>
      </c>
    </row>
    <row r="1125" spans="1:15" ht="14.4" x14ac:dyDescent="0.25">
      <c r="A1125" s="51">
        <v>14126</v>
      </c>
      <c r="B1125" s="52" t="s">
        <v>3832</v>
      </c>
      <c r="C1125" s="52" t="s">
        <v>3833</v>
      </c>
      <c r="D1125" s="51">
        <v>3530</v>
      </c>
      <c r="E1125" s="52" t="s">
        <v>106</v>
      </c>
      <c r="F1125" s="52" t="s">
        <v>3834</v>
      </c>
      <c r="G1125" s="52" t="s">
        <v>7571</v>
      </c>
      <c r="H1125" s="52" t="s">
        <v>9719</v>
      </c>
      <c r="I1125" s="52" t="s">
        <v>14713</v>
      </c>
      <c r="J1125" s="51">
        <v>118976</v>
      </c>
      <c r="K1125" s="51">
        <v>14068</v>
      </c>
      <c r="L1125" s="52" t="s">
        <v>527</v>
      </c>
      <c r="M1125" s="51">
        <v>962217</v>
      </c>
      <c r="N1125" s="51">
        <v>0</v>
      </c>
      <c r="O1125" s="52" t="s">
        <v>15538</v>
      </c>
    </row>
    <row r="1126" spans="1:15" ht="14.4" x14ac:dyDescent="0.25">
      <c r="A1126" s="51">
        <v>14159</v>
      </c>
      <c r="B1126" s="52" t="s">
        <v>3835</v>
      </c>
      <c r="C1126" s="52" t="s">
        <v>3836</v>
      </c>
      <c r="D1126" s="51">
        <v>3530</v>
      </c>
      <c r="E1126" s="52" t="s">
        <v>106</v>
      </c>
      <c r="F1126" s="52" t="s">
        <v>3837</v>
      </c>
      <c r="G1126" s="52" t="s">
        <v>7571</v>
      </c>
      <c r="H1126" s="52" t="s">
        <v>9720</v>
      </c>
      <c r="I1126" s="52" t="s">
        <v>14713</v>
      </c>
      <c r="J1126" s="51">
        <v>118976</v>
      </c>
      <c r="K1126" s="51">
        <v>14068</v>
      </c>
      <c r="L1126" s="52" t="s">
        <v>527</v>
      </c>
      <c r="M1126" s="51">
        <v>962217</v>
      </c>
      <c r="N1126" s="51">
        <v>0</v>
      </c>
      <c r="O1126" s="52" t="s">
        <v>15539</v>
      </c>
    </row>
    <row r="1127" spans="1:15" ht="14.4" x14ac:dyDescent="0.25">
      <c r="A1127" s="51">
        <v>14167</v>
      </c>
      <c r="B1127" s="52" t="s">
        <v>9721</v>
      </c>
      <c r="C1127" s="52" t="s">
        <v>3838</v>
      </c>
      <c r="D1127" s="51">
        <v>3530</v>
      </c>
      <c r="E1127" s="52" t="s">
        <v>3839</v>
      </c>
      <c r="F1127" s="52" t="s">
        <v>3840</v>
      </c>
      <c r="G1127" s="52" t="s">
        <v>7571</v>
      </c>
      <c r="H1127" s="52" t="s">
        <v>9722</v>
      </c>
      <c r="I1127" s="52" t="s">
        <v>14713</v>
      </c>
      <c r="J1127" s="51">
        <v>118976</v>
      </c>
      <c r="K1127" s="51">
        <v>14068</v>
      </c>
      <c r="L1127" s="52" t="s">
        <v>527</v>
      </c>
      <c r="M1127" s="51">
        <v>962217</v>
      </c>
      <c r="N1127" s="51">
        <v>0</v>
      </c>
      <c r="O1127" s="52" t="s">
        <v>15540</v>
      </c>
    </row>
    <row r="1128" spans="1:15" ht="14.4" x14ac:dyDescent="0.25">
      <c r="A1128" s="51">
        <v>14175</v>
      </c>
      <c r="B1128" s="52" t="s">
        <v>546</v>
      </c>
      <c r="C1128" s="52" t="s">
        <v>3841</v>
      </c>
      <c r="D1128" s="51">
        <v>3550</v>
      </c>
      <c r="E1128" s="52" t="s">
        <v>217</v>
      </c>
      <c r="F1128" s="52" t="s">
        <v>503</v>
      </c>
      <c r="G1128" s="52" t="s">
        <v>7571</v>
      </c>
      <c r="H1128" s="52" t="s">
        <v>9723</v>
      </c>
      <c r="I1128" s="52" t="s">
        <v>14713</v>
      </c>
      <c r="J1128" s="51">
        <v>119867</v>
      </c>
      <c r="K1128" s="51">
        <v>14175</v>
      </c>
      <c r="L1128" s="52" t="s">
        <v>546</v>
      </c>
      <c r="M1128" s="51">
        <v>53819</v>
      </c>
      <c r="N1128" s="51">
        <v>0</v>
      </c>
      <c r="O1128" s="52" t="s">
        <v>15541</v>
      </c>
    </row>
    <row r="1129" spans="1:15" ht="14.4" x14ac:dyDescent="0.25">
      <c r="A1129" s="51">
        <v>14183</v>
      </c>
      <c r="B1129" s="52" t="s">
        <v>3842</v>
      </c>
      <c r="C1129" s="52" t="s">
        <v>3843</v>
      </c>
      <c r="D1129" s="51">
        <v>3550</v>
      </c>
      <c r="E1129" s="52" t="s">
        <v>217</v>
      </c>
      <c r="F1129" s="52" t="s">
        <v>3844</v>
      </c>
      <c r="G1129" s="52" t="s">
        <v>7571</v>
      </c>
      <c r="H1129" s="52" t="s">
        <v>9724</v>
      </c>
      <c r="I1129" s="52" t="s">
        <v>14713</v>
      </c>
      <c r="J1129" s="51">
        <v>119867</v>
      </c>
      <c r="K1129" s="51">
        <v>14175</v>
      </c>
      <c r="L1129" s="52" t="s">
        <v>546</v>
      </c>
      <c r="M1129" s="51">
        <v>53819</v>
      </c>
      <c r="N1129" s="51">
        <v>0</v>
      </c>
      <c r="O1129" s="52" t="s">
        <v>15542</v>
      </c>
    </row>
    <row r="1130" spans="1:15" ht="14.4" x14ac:dyDescent="0.25">
      <c r="A1130" s="51">
        <v>14191</v>
      </c>
      <c r="B1130" s="52" t="s">
        <v>3845</v>
      </c>
      <c r="C1130" s="52" t="s">
        <v>3846</v>
      </c>
      <c r="D1130" s="51">
        <v>3550</v>
      </c>
      <c r="E1130" s="52" t="s">
        <v>217</v>
      </c>
      <c r="F1130" s="52" t="s">
        <v>3847</v>
      </c>
      <c r="G1130" s="52" t="s">
        <v>7571</v>
      </c>
      <c r="H1130" s="52" t="s">
        <v>9725</v>
      </c>
      <c r="I1130" s="52" t="s">
        <v>14713</v>
      </c>
      <c r="J1130" s="51">
        <v>119867</v>
      </c>
      <c r="K1130" s="51">
        <v>14175</v>
      </c>
      <c r="L1130" s="52" t="s">
        <v>546</v>
      </c>
      <c r="M1130" s="51">
        <v>53819</v>
      </c>
      <c r="N1130" s="51">
        <v>0</v>
      </c>
      <c r="O1130" s="52" t="s">
        <v>15543</v>
      </c>
    </row>
    <row r="1131" spans="1:15" ht="14.4" x14ac:dyDescent="0.25">
      <c r="A1131" s="51">
        <v>14209</v>
      </c>
      <c r="B1131" s="52" t="s">
        <v>3848</v>
      </c>
      <c r="C1131" s="52" t="s">
        <v>3849</v>
      </c>
      <c r="D1131" s="51">
        <v>3550</v>
      </c>
      <c r="E1131" s="52" t="s">
        <v>1270</v>
      </c>
      <c r="F1131" s="52" t="s">
        <v>3850</v>
      </c>
      <c r="G1131" s="52" t="s">
        <v>7571</v>
      </c>
      <c r="H1131" s="52" t="s">
        <v>15544</v>
      </c>
      <c r="I1131" s="52" t="s">
        <v>14713</v>
      </c>
      <c r="J1131" s="51">
        <v>119867</v>
      </c>
      <c r="K1131" s="51">
        <v>14175</v>
      </c>
      <c r="L1131" s="52" t="s">
        <v>546</v>
      </c>
      <c r="M1131" s="51">
        <v>53819</v>
      </c>
      <c r="N1131" s="51">
        <v>0</v>
      </c>
      <c r="O1131" s="52" t="s">
        <v>15545</v>
      </c>
    </row>
    <row r="1132" spans="1:15" ht="14.4" x14ac:dyDescent="0.25">
      <c r="A1132" s="51">
        <v>14217</v>
      </c>
      <c r="B1132" s="52" t="s">
        <v>3851</v>
      </c>
      <c r="C1132" s="52" t="s">
        <v>3852</v>
      </c>
      <c r="D1132" s="51">
        <v>3550</v>
      </c>
      <c r="E1132" s="52" t="s">
        <v>1270</v>
      </c>
      <c r="F1132" s="52" t="s">
        <v>3853</v>
      </c>
      <c r="G1132" s="52" t="s">
        <v>7571</v>
      </c>
      <c r="H1132" s="52" t="s">
        <v>22103</v>
      </c>
      <c r="I1132" s="52" t="s">
        <v>14715</v>
      </c>
      <c r="J1132" s="51">
        <v>119867</v>
      </c>
      <c r="K1132" s="51">
        <v>14175</v>
      </c>
      <c r="L1132" s="52" t="s">
        <v>546</v>
      </c>
      <c r="M1132" s="51">
        <v>961541</v>
      </c>
      <c r="N1132" s="51">
        <v>0</v>
      </c>
      <c r="O1132" s="52" t="s">
        <v>15546</v>
      </c>
    </row>
    <row r="1133" spans="1:15" ht="14.4" x14ac:dyDescent="0.25">
      <c r="A1133" s="51">
        <v>14225</v>
      </c>
      <c r="B1133" s="52" t="s">
        <v>3854</v>
      </c>
      <c r="C1133" s="52" t="s">
        <v>3855</v>
      </c>
      <c r="D1133" s="51">
        <v>3550</v>
      </c>
      <c r="E1133" s="52" t="s">
        <v>217</v>
      </c>
      <c r="F1133" s="52" t="s">
        <v>3856</v>
      </c>
      <c r="G1133" s="52" t="s">
        <v>7571</v>
      </c>
      <c r="H1133" s="52" t="s">
        <v>9726</v>
      </c>
      <c r="I1133" s="52" t="s">
        <v>14713</v>
      </c>
      <c r="J1133" s="51">
        <v>119867</v>
      </c>
      <c r="K1133" s="51">
        <v>14175</v>
      </c>
      <c r="L1133" s="52" t="s">
        <v>546</v>
      </c>
      <c r="M1133" s="51">
        <v>53819</v>
      </c>
      <c r="N1133" s="51">
        <v>0</v>
      </c>
      <c r="O1133" s="52" t="s">
        <v>15547</v>
      </c>
    </row>
    <row r="1134" spans="1:15" ht="14.4" x14ac:dyDescent="0.25">
      <c r="A1134" s="51">
        <v>14233</v>
      </c>
      <c r="B1134" s="52" t="s">
        <v>67</v>
      </c>
      <c r="C1134" s="52" t="s">
        <v>3857</v>
      </c>
      <c r="D1134" s="51">
        <v>3550</v>
      </c>
      <c r="E1134" s="52" t="s">
        <v>217</v>
      </c>
      <c r="F1134" s="52" t="s">
        <v>3858</v>
      </c>
      <c r="G1134" s="52" t="s">
        <v>7571</v>
      </c>
      <c r="H1134" s="52" t="s">
        <v>15548</v>
      </c>
      <c r="I1134" s="52" t="s">
        <v>14713</v>
      </c>
      <c r="J1134" s="51">
        <v>119867</v>
      </c>
      <c r="K1134" s="51">
        <v>14175</v>
      </c>
      <c r="L1134" s="52" t="s">
        <v>546</v>
      </c>
      <c r="M1134" s="51">
        <v>53819</v>
      </c>
      <c r="N1134" s="51">
        <v>0</v>
      </c>
      <c r="O1134" s="52" t="s">
        <v>15549</v>
      </c>
    </row>
    <row r="1135" spans="1:15" ht="14.4" x14ac:dyDescent="0.25">
      <c r="A1135" s="51">
        <v>14241</v>
      </c>
      <c r="B1135" s="52" t="s">
        <v>69</v>
      </c>
      <c r="C1135" s="52" t="s">
        <v>3859</v>
      </c>
      <c r="D1135" s="51">
        <v>3550</v>
      </c>
      <c r="E1135" s="52" t="s">
        <v>217</v>
      </c>
      <c r="F1135" s="52" t="s">
        <v>3860</v>
      </c>
      <c r="G1135" s="52" t="s">
        <v>7571</v>
      </c>
      <c r="H1135" s="52" t="s">
        <v>9727</v>
      </c>
      <c r="I1135" s="52" t="s">
        <v>14713</v>
      </c>
      <c r="J1135" s="51">
        <v>119867</v>
      </c>
      <c r="K1135" s="51">
        <v>14175</v>
      </c>
      <c r="L1135" s="52" t="s">
        <v>546</v>
      </c>
      <c r="M1135" s="51">
        <v>53819</v>
      </c>
      <c r="N1135" s="51">
        <v>0</v>
      </c>
      <c r="O1135" s="52" t="s">
        <v>15550</v>
      </c>
    </row>
    <row r="1136" spans="1:15" ht="14.4" x14ac:dyDescent="0.25">
      <c r="A1136" s="51">
        <v>14258</v>
      </c>
      <c r="B1136" s="52" t="s">
        <v>3861</v>
      </c>
      <c r="C1136" s="52" t="s">
        <v>3862</v>
      </c>
      <c r="D1136" s="51">
        <v>3550</v>
      </c>
      <c r="E1136" s="52" t="s">
        <v>217</v>
      </c>
      <c r="F1136" s="52" t="s">
        <v>3863</v>
      </c>
      <c r="G1136" s="52" t="s">
        <v>7571</v>
      </c>
      <c r="H1136" s="52" t="s">
        <v>9728</v>
      </c>
      <c r="I1136" s="52" t="s">
        <v>14713</v>
      </c>
      <c r="J1136" s="51">
        <v>119867</v>
      </c>
      <c r="K1136" s="51">
        <v>14175</v>
      </c>
      <c r="L1136" s="52" t="s">
        <v>546</v>
      </c>
      <c r="M1136" s="51">
        <v>53819</v>
      </c>
      <c r="N1136" s="51">
        <v>0</v>
      </c>
      <c r="O1136" s="52" t="s">
        <v>15551</v>
      </c>
    </row>
    <row r="1137" spans="1:15" ht="14.4" x14ac:dyDescent="0.25">
      <c r="A1137" s="51">
        <v>14266</v>
      </c>
      <c r="B1137" s="52" t="s">
        <v>69</v>
      </c>
      <c r="C1137" s="52" t="s">
        <v>3864</v>
      </c>
      <c r="D1137" s="51">
        <v>3550</v>
      </c>
      <c r="E1137" s="52" t="s">
        <v>217</v>
      </c>
      <c r="F1137" s="52" t="s">
        <v>3865</v>
      </c>
      <c r="G1137" s="52" t="s">
        <v>7571</v>
      </c>
      <c r="H1137" s="52" t="s">
        <v>9729</v>
      </c>
      <c r="I1137" s="52" t="s">
        <v>14713</v>
      </c>
      <c r="J1137" s="51">
        <v>119867</v>
      </c>
      <c r="K1137" s="51">
        <v>14175</v>
      </c>
      <c r="L1137" s="52" t="s">
        <v>546</v>
      </c>
      <c r="M1137" s="51">
        <v>53819</v>
      </c>
      <c r="N1137" s="51">
        <v>0</v>
      </c>
      <c r="O1137" s="52" t="s">
        <v>15552</v>
      </c>
    </row>
    <row r="1138" spans="1:15" ht="14.4" x14ac:dyDescent="0.25">
      <c r="A1138" s="51">
        <v>14274</v>
      </c>
      <c r="B1138" s="52" t="s">
        <v>22104</v>
      </c>
      <c r="C1138" s="52" t="s">
        <v>3866</v>
      </c>
      <c r="D1138" s="51">
        <v>3582</v>
      </c>
      <c r="E1138" s="52" t="s">
        <v>1277</v>
      </c>
      <c r="F1138" s="52" t="s">
        <v>3867</v>
      </c>
      <c r="G1138" s="52" t="s">
        <v>7571</v>
      </c>
      <c r="H1138" s="52" t="s">
        <v>9730</v>
      </c>
      <c r="I1138" s="52" t="s">
        <v>14713</v>
      </c>
      <c r="J1138" s="51">
        <v>118935</v>
      </c>
      <c r="K1138" s="51">
        <v>16592</v>
      </c>
      <c r="L1138" s="52" t="s">
        <v>9859</v>
      </c>
      <c r="M1138" s="51">
        <v>972166</v>
      </c>
      <c r="N1138" s="51">
        <v>0</v>
      </c>
      <c r="O1138" s="52" t="s">
        <v>15553</v>
      </c>
    </row>
    <row r="1139" spans="1:15" ht="14.4" x14ac:dyDescent="0.25">
      <c r="A1139" s="51">
        <v>14282</v>
      </c>
      <c r="B1139" s="52" t="s">
        <v>2857</v>
      </c>
      <c r="C1139" s="52" t="s">
        <v>3868</v>
      </c>
      <c r="D1139" s="51">
        <v>3582</v>
      </c>
      <c r="E1139" s="52" t="s">
        <v>1277</v>
      </c>
      <c r="F1139" s="52" t="s">
        <v>3869</v>
      </c>
      <c r="G1139" s="52" t="s">
        <v>7571</v>
      </c>
      <c r="H1139" s="52" t="s">
        <v>9731</v>
      </c>
      <c r="I1139" s="52" t="s">
        <v>14713</v>
      </c>
      <c r="J1139" s="51">
        <v>118935</v>
      </c>
      <c r="K1139" s="51">
        <v>16592</v>
      </c>
      <c r="L1139" s="52" t="s">
        <v>9859</v>
      </c>
      <c r="M1139" s="51">
        <v>972166</v>
      </c>
      <c r="N1139" s="51">
        <v>0</v>
      </c>
      <c r="O1139" s="52" t="s">
        <v>15554</v>
      </c>
    </row>
    <row r="1140" spans="1:15" ht="14.4" x14ac:dyDescent="0.25">
      <c r="A1140" s="51">
        <v>14308</v>
      </c>
      <c r="B1140" s="52" t="s">
        <v>3870</v>
      </c>
      <c r="C1140" s="52" t="s">
        <v>3871</v>
      </c>
      <c r="D1140" s="51">
        <v>3582</v>
      </c>
      <c r="E1140" s="52" t="s">
        <v>1277</v>
      </c>
      <c r="F1140" s="52" t="s">
        <v>3872</v>
      </c>
      <c r="G1140" s="52" t="s">
        <v>7571</v>
      </c>
      <c r="H1140" s="52" t="s">
        <v>9732</v>
      </c>
      <c r="I1140" s="52" t="s">
        <v>14715</v>
      </c>
      <c r="J1140" s="51">
        <v>120816</v>
      </c>
      <c r="K1140" s="51">
        <v>16501</v>
      </c>
      <c r="L1140" s="52" t="s">
        <v>561</v>
      </c>
      <c r="M1140" s="51">
        <v>961797</v>
      </c>
      <c r="N1140" s="51">
        <v>0</v>
      </c>
      <c r="O1140" s="52" t="s">
        <v>15555</v>
      </c>
    </row>
    <row r="1141" spans="1:15" ht="14.4" x14ac:dyDescent="0.25">
      <c r="A1141" s="51">
        <v>14316</v>
      </c>
      <c r="B1141" s="52" t="s">
        <v>3873</v>
      </c>
      <c r="C1141" s="52" t="s">
        <v>3874</v>
      </c>
      <c r="D1141" s="51">
        <v>3940</v>
      </c>
      <c r="E1141" s="52" t="s">
        <v>1281</v>
      </c>
      <c r="F1141" s="52" t="s">
        <v>3875</v>
      </c>
      <c r="G1141" s="52" t="s">
        <v>7571</v>
      </c>
      <c r="H1141" s="52" t="s">
        <v>9733</v>
      </c>
      <c r="I1141" s="52" t="s">
        <v>14713</v>
      </c>
      <c r="J1141" s="51">
        <v>125534</v>
      </c>
      <c r="K1141" s="51">
        <v>48363</v>
      </c>
      <c r="L1141" s="52" t="s">
        <v>14115</v>
      </c>
      <c r="M1141" s="51">
        <v>962217</v>
      </c>
      <c r="N1141" s="51">
        <v>0</v>
      </c>
      <c r="O1141" s="52" t="s">
        <v>15556</v>
      </c>
    </row>
    <row r="1142" spans="1:15" ht="14.4" x14ac:dyDescent="0.25">
      <c r="A1142" s="51">
        <v>14324</v>
      </c>
      <c r="B1142" s="52" t="s">
        <v>3876</v>
      </c>
      <c r="C1142" s="52" t="s">
        <v>3877</v>
      </c>
      <c r="D1142" s="51">
        <v>3940</v>
      </c>
      <c r="E1142" s="52" t="s">
        <v>1281</v>
      </c>
      <c r="F1142" s="52" t="s">
        <v>3875</v>
      </c>
      <c r="G1142" s="52" t="s">
        <v>7571</v>
      </c>
      <c r="H1142" s="52" t="s">
        <v>9734</v>
      </c>
      <c r="I1142" s="52" t="s">
        <v>14713</v>
      </c>
      <c r="J1142" s="51">
        <v>125534</v>
      </c>
      <c r="K1142" s="51">
        <v>48363</v>
      </c>
      <c r="L1142" s="52" t="s">
        <v>14115</v>
      </c>
      <c r="M1142" s="51">
        <v>962217</v>
      </c>
      <c r="N1142" s="51">
        <v>0</v>
      </c>
      <c r="O1142" s="52" t="s">
        <v>15557</v>
      </c>
    </row>
    <row r="1143" spans="1:15" ht="14.4" x14ac:dyDescent="0.25">
      <c r="A1143" s="51">
        <v>14357</v>
      </c>
      <c r="B1143" s="52" t="s">
        <v>3878</v>
      </c>
      <c r="C1143" s="52" t="s">
        <v>3879</v>
      </c>
      <c r="D1143" s="51">
        <v>3990</v>
      </c>
      <c r="E1143" s="52" t="s">
        <v>82</v>
      </c>
      <c r="F1143" s="52" t="s">
        <v>3880</v>
      </c>
      <c r="G1143" s="52" t="s">
        <v>7571</v>
      </c>
      <c r="H1143" s="52" t="s">
        <v>9735</v>
      </c>
      <c r="I1143" s="52" t="s">
        <v>14713</v>
      </c>
      <c r="J1143" s="51">
        <v>125534</v>
      </c>
      <c r="K1143" s="51">
        <v>48363</v>
      </c>
      <c r="L1143" s="52" t="s">
        <v>14115</v>
      </c>
      <c r="M1143" s="51">
        <v>965251</v>
      </c>
      <c r="N1143" s="51">
        <v>0</v>
      </c>
      <c r="O1143" s="52" t="s">
        <v>15558</v>
      </c>
    </row>
    <row r="1144" spans="1:15" ht="14.4" x14ac:dyDescent="0.25">
      <c r="A1144" s="51">
        <v>14365</v>
      </c>
      <c r="B1144" s="52" t="s">
        <v>3881</v>
      </c>
      <c r="C1144" s="52" t="s">
        <v>3882</v>
      </c>
      <c r="D1144" s="51">
        <v>3990</v>
      </c>
      <c r="E1144" s="52" t="s">
        <v>3883</v>
      </c>
      <c r="F1144" s="52" t="s">
        <v>3884</v>
      </c>
      <c r="G1144" s="52" t="s">
        <v>7571</v>
      </c>
      <c r="H1144" s="52" t="s">
        <v>9736</v>
      </c>
      <c r="I1144" s="52" t="s">
        <v>14713</v>
      </c>
      <c r="J1144" s="51">
        <v>125534</v>
      </c>
      <c r="K1144" s="51">
        <v>48363</v>
      </c>
      <c r="L1144" s="52" t="s">
        <v>14115</v>
      </c>
      <c r="M1144" s="51">
        <v>965251</v>
      </c>
      <c r="N1144" s="51">
        <v>0</v>
      </c>
      <c r="O1144" s="52" t="s">
        <v>15559</v>
      </c>
    </row>
    <row r="1145" spans="1:15" ht="14.4" x14ac:dyDescent="0.25">
      <c r="A1145" s="51">
        <v>14373</v>
      </c>
      <c r="B1145" s="52" t="s">
        <v>3885</v>
      </c>
      <c r="C1145" s="52" t="s">
        <v>3886</v>
      </c>
      <c r="D1145" s="51">
        <v>3990</v>
      </c>
      <c r="E1145" s="52" t="s">
        <v>3887</v>
      </c>
      <c r="F1145" s="52" t="s">
        <v>3888</v>
      </c>
      <c r="G1145" s="52" t="s">
        <v>7571</v>
      </c>
      <c r="H1145" s="52" t="s">
        <v>9737</v>
      </c>
      <c r="I1145" s="52" t="s">
        <v>14713</v>
      </c>
      <c r="J1145" s="51">
        <v>125534</v>
      </c>
      <c r="K1145" s="51">
        <v>48363</v>
      </c>
      <c r="L1145" s="52" t="s">
        <v>14115</v>
      </c>
      <c r="M1145" s="51">
        <v>965251</v>
      </c>
      <c r="N1145" s="51">
        <v>0</v>
      </c>
      <c r="O1145" s="52" t="s">
        <v>15560</v>
      </c>
    </row>
    <row r="1146" spans="1:15" ht="14.4" x14ac:dyDescent="0.25">
      <c r="A1146" s="51">
        <v>14381</v>
      </c>
      <c r="B1146" s="52" t="s">
        <v>3889</v>
      </c>
      <c r="C1146" s="52" t="s">
        <v>3890</v>
      </c>
      <c r="D1146" s="51">
        <v>3670</v>
      </c>
      <c r="E1146" s="52" t="s">
        <v>817</v>
      </c>
      <c r="F1146" s="52" t="s">
        <v>3891</v>
      </c>
      <c r="G1146" s="52" t="s">
        <v>7571</v>
      </c>
      <c r="H1146" s="52" t="s">
        <v>9738</v>
      </c>
      <c r="I1146" s="52" t="s">
        <v>14713</v>
      </c>
      <c r="J1146" s="51">
        <v>118836</v>
      </c>
      <c r="K1146" s="51">
        <v>15453</v>
      </c>
      <c r="L1146" s="52" t="s">
        <v>611</v>
      </c>
      <c r="M1146" s="51">
        <v>965285</v>
      </c>
      <c r="N1146" s="51">
        <v>0</v>
      </c>
      <c r="O1146" s="52" t="s">
        <v>15561</v>
      </c>
    </row>
    <row r="1147" spans="1:15" ht="14.4" x14ac:dyDescent="0.25">
      <c r="A1147" s="51">
        <v>14399</v>
      </c>
      <c r="B1147" s="52" t="s">
        <v>67</v>
      </c>
      <c r="C1147" s="52" t="s">
        <v>1215</v>
      </c>
      <c r="D1147" s="51">
        <v>3670</v>
      </c>
      <c r="E1147" s="52" t="s">
        <v>817</v>
      </c>
      <c r="F1147" s="52" t="s">
        <v>3892</v>
      </c>
      <c r="G1147" s="52" t="s">
        <v>7571</v>
      </c>
      <c r="H1147" s="52" t="s">
        <v>9739</v>
      </c>
      <c r="I1147" s="52" t="s">
        <v>14713</v>
      </c>
      <c r="J1147" s="51">
        <v>118836</v>
      </c>
      <c r="K1147" s="51">
        <v>15453</v>
      </c>
      <c r="L1147" s="52" t="s">
        <v>611</v>
      </c>
      <c r="M1147" s="51">
        <v>965285</v>
      </c>
      <c r="N1147" s="51">
        <v>0</v>
      </c>
      <c r="O1147" s="52" t="s">
        <v>15562</v>
      </c>
    </row>
    <row r="1148" spans="1:15" ht="14.4" x14ac:dyDescent="0.25">
      <c r="A1148" s="51">
        <v>14407</v>
      </c>
      <c r="B1148" s="52" t="s">
        <v>3893</v>
      </c>
      <c r="C1148" s="52" t="s">
        <v>3894</v>
      </c>
      <c r="D1148" s="51">
        <v>3670</v>
      </c>
      <c r="E1148" s="52" t="s">
        <v>817</v>
      </c>
      <c r="F1148" s="52" t="s">
        <v>3895</v>
      </c>
      <c r="G1148" s="52" t="s">
        <v>7571</v>
      </c>
      <c r="H1148" s="52" t="s">
        <v>13970</v>
      </c>
      <c r="I1148" s="52" t="s">
        <v>14713</v>
      </c>
      <c r="J1148" s="51">
        <v>118836</v>
      </c>
      <c r="K1148" s="51">
        <v>15453</v>
      </c>
      <c r="L1148" s="52" t="s">
        <v>611</v>
      </c>
      <c r="M1148" s="51">
        <v>965285</v>
      </c>
      <c r="N1148" s="51">
        <v>0</v>
      </c>
      <c r="O1148" s="52" t="s">
        <v>15563</v>
      </c>
    </row>
    <row r="1149" spans="1:15" ht="14.4" x14ac:dyDescent="0.25">
      <c r="A1149" s="51">
        <v>14415</v>
      </c>
      <c r="B1149" s="52" t="s">
        <v>550</v>
      </c>
      <c r="C1149" s="52" t="s">
        <v>3894</v>
      </c>
      <c r="D1149" s="51">
        <v>3670</v>
      </c>
      <c r="E1149" s="52" t="s">
        <v>817</v>
      </c>
      <c r="F1149" s="52" t="s">
        <v>3896</v>
      </c>
      <c r="G1149" s="52" t="s">
        <v>7571</v>
      </c>
      <c r="H1149" s="52" t="s">
        <v>9740</v>
      </c>
      <c r="I1149" s="52" t="s">
        <v>14713</v>
      </c>
      <c r="J1149" s="51">
        <v>118836</v>
      </c>
      <c r="K1149" s="51">
        <v>15453</v>
      </c>
      <c r="L1149" s="52" t="s">
        <v>611</v>
      </c>
      <c r="M1149" s="51">
        <v>965285</v>
      </c>
      <c r="N1149" s="51">
        <v>0</v>
      </c>
      <c r="O1149" s="52" t="s">
        <v>15564</v>
      </c>
    </row>
    <row r="1150" spans="1:15" ht="14.4" x14ac:dyDescent="0.25">
      <c r="A1150" s="51">
        <v>14431</v>
      </c>
      <c r="B1150" s="52" t="s">
        <v>15565</v>
      </c>
      <c r="C1150" s="52" t="s">
        <v>3897</v>
      </c>
      <c r="D1150" s="51">
        <v>3910</v>
      </c>
      <c r="E1150" s="52" t="s">
        <v>840</v>
      </c>
      <c r="F1150" s="52" t="s">
        <v>3898</v>
      </c>
      <c r="G1150" s="52" t="s">
        <v>7571</v>
      </c>
      <c r="H1150" s="52" t="s">
        <v>9741</v>
      </c>
      <c r="I1150" s="52" t="s">
        <v>14713</v>
      </c>
      <c r="J1150" s="51">
        <v>118752</v>
      </c>
      <c r="K1150" s="51">
        <v>123075</v>
      </c>
      <c r="L1150" s="52" t="s">
        <v>14149</v>
      </c>
      <c r="M1150" s="51">
        <v>965293</v>
      </c>
      <c r="N1150" s="51">
        <v>0</v>
      </c>
      <c r="O1150" s="52" t="s">
        <v>15566</v>
      </c>
    </row>
    <row r="1151" spans="1:15" ht="14.4" x14ac:dyDescent="0.25">
      <c r="A1151" s="51">
        <v>14449</v>
      </c>
      <c r="B1151" s="52" t="s">
        <v>3899</v>
      </c>
      <c r="C1151" s="52" t="s">
        <v>3900</v>
      </c>
      <c r="D1151" s="51">
        <v>3910</v>
      </c>
      <c r="E1151" s="52" t="s">
        <v>840</v>
      </c>
      <c r="F1151" s="52" t="s">
        <v>3901</v>
      </c>
      <c r="G1151" s="52" t="s">
        <v>7571</v>
      </c>
      <c r="H1151" s="52" t="s">
        <v>9742</v>
      </c>
      <c r="I1151" s="52" t="s">
        <v>14713</v>
      </c>
      <c r="J1151" s="51">
        <v>118752</v>
      </c>
      <c r="K1151" s="51">
        <v>123075</v>
      </c>
      <c r="L1151" s="52" t="s">
        <v>14149</v>
      </c>
      <c r="M1151" s="51">
        <v>965293</v>
      </c>
      <c r="N1151" s="51">
        <v>0</v>
      </c>
      <c r="O1151" s="52" t="s">
        <v>15567</v>
      </c>
    </row>
    <row r="1152" spans="1:15" ht="14.4" x14ac:dyDescent="0.25">
      <c r="A1152" s="51">
        <v>14456</v>
      </c>
      <c r="B1152" s="52" t="s">
        <v>13971</v>
      </c>
      <c r="C1152" s="52" t="s">
        <v>3902</v>
      </c>
      <c r="D1152" s="51">
        <v>3910</v>
      </c>
      <c r="E1152" s="52" t="s">
        <v>840</v>
      </c>
      <c r="F1152" s="52" t="s">
        <v>3903</v>
      </c>
      <c r="G1152" s="52" t="s">
        <v>7571</v>
      </c>
      <c r="H1152" s="52" t="s">
        <v>9743</v>
      </c>
      <c r="I1152" s="52" t="s">
        <v>14713</v>
      </c>
      <c r="J1152" s="51">
        <v>118752</v>
      </c>
      <c r="K1152" s="51">
        <v>123075</v>
      </c>
      <c r="L1152" s="52" t="s">
        <v>14149</v>
      </c>
      <c r="M1152" s="51">
        <v>965293</v>
      </c>
      <c r="N1152" s="51">
        <v>0</v>
      </c>
      <c r="O1152" s="52" t="s">
        <v>15568</v>
      </c>
    </row>
    <row r="1153" spans="1:15" ht="14.4" x14ac:dyDescent="0.25">
      <c r="A1153" s="51">
        <v>14464</v>
      </c>
      <c r="B1153" s="52" t="s">
        <v>9744</v>
      </c>
      <c r="C1153" s="52" t="s">
        <v>3904</v>
      </c>
      <c r="D1153" s="51">
        <v>3930</v>
      </c>
      <c r="E1153" s="52" t="s">
        <v>70</v>
      </c>
      <c r="F1153" s="52" t="s">
        <v>3905</v>
      </c>
      <c r="G1153" s="52" t="s">
        <v>7571</v>
      </c>
      <c r="H1153" s="52" t="s">
        <v>9745</v>
      </c>
      <c r="I1153" s="52" t="s">
        <v>14713</v>
      </c>
      <c r="J1153" s="51">
        <v>118761</v>
      </c>
      <c r="K1153" s="51">
        <v>117713</v>
      </c>
      <c r="L1153" s="52" t="s">
        <v>521</v>
      </c>
      <c r="M1153" s="51">
        <v>973651</v>
      </c>
      <c r="N1153" s="51">
        <v>0</v>
      </c>
      <c r="O1153" s="52" t="s">
        <v>15569</v>
      </c>
    </row>
    <row r="1154" spans="1:15" ht="14.4" x14ac:dyDescent="0.25">
      <c r="A1154" s="51">
        <v>14481</v>
      </c>
      <c r="B1154" s="52" t="s">
        <v>545</v>
      </c>
      <c r="C1154" s="52" t="s">
        <v>3906</v>
      </c>
      <c r="D1154" s="51">
        <v>3900</v>
      </c>
      <c r="E1154" s="52" t="s">
        <v>840</v>
      </c>
      <c r="F1154" s="52" t="s">
        <v>214</v>
      </c>
      <c r="G1154" s="52" t="s">
        <v>7571</v>
      </c>
      <c r="H1154" s="52" t="s">
        <v>8275</v>
      </c>
      <c r="I1154" s="52" t="s">
        <v>14713</v>
      </c>
      <c r="J1154" s="51">
        <v>119842</v>
      </c>
      <c r="K1154" s="51">
        <v>14481</v>
      </c>
      <c r="L1154" s="52" t="s">
        <v>545</v>
      </c>
      <c r="M1154" s="51">
        <v>55145</v>
      </c>
      <c r="N1154" s="51">
        <v>0</v>
      </c>
      <c r="O1154" s="52" t="s">
        <v>15570</v>
      </c>
    </row>
    <row r="1155" spans="1:15" ht="14.4" x14ac:dyDescent="0.25">
      <c r="A1155" s="51">
        <v>14498</v>
      </c>
      <c r="B1155" s="52" t="s">
        <v>3907</v>
      </c>
      <c r="C1155" s="52" t="s">
        <v>3908</v>
      </c>
      <c r="D1155" s="51">
        <v>3900</v>
      </c>
      <c r="E1155" s="52" t="s">
        <v>840</v>
      </c>
      <c r="F1155" s="52" t="s">
        <v>3909</v>
      </c>
      <c r="G1155" s="52" t="s">
        <v>7571</v>
      </c>
      <c r="H1155" s="52" t="s">
        <v>9746</v>
      </c>
      <c r="I1155" s="52" t="s">
        <v>14713</v>
      </c>
      <c r="J1155" s="51">
        <v>119842</v>
      </c>
      <c r="K1155" s="51">
        <v>14481</v>
      </c>
      <c r="L1155" s="52" t="s">
        <v>545</v>
      </c>
      <c r="M1155" s="51">
        <v>111146</v>
      </c>
      <c r="N1155" s="51">
        <v>0</v>
      </c>
      <c r="O1155" s="52" t="s">
        <v>15571</v>
      </c>
    </row>
    <row r="1156" spans="1:15" ht="14.4" x14ac:dyDescent="0.25">
      <c r="A1156" s="51">
        <v>14506</v>
      </c>
      <c r="B1156" s="52" t="s">
        <v>3910</v>
      </c>
      <c r="C1156" s="52" t="s">
        <v>15572</v>
      </c>
      <c r="D1156" s="51">
        <v>3900</v>
      </c>
      <c r="E1156" s="52" t="s">
        <v>840</v>
      </c>
      <c r="F1156" s="52" t="s">
        <v>3909</v>
      </c>
      <c r="G1156" s="52" t="s">
        <v>7571</v>
      </c>
      <c r="H1156" s="52" t="s">
        <v>9746</v>
      </c>
      <c r="I1156" s="52" t="s">
        <v>14713</v>
      </c>
      <c r="J1156" s="51">
        <v>119842</v>
      </c>
      <c r="K1156" s="51">
        <v>14481</v>
      </c>
      <c r="L1156" s="52" t="s">
        <v>545</v>
      </c>
      <c r="M1156" s="51">
        <v>111146</v>
      </c>
      <c r="N1156" s="51">
        <v>0</v>
      </c>
      <c r="O1156" s="52" t="s">
        <v>15573</v>
      </c>
    </row>
    <row r="1157" spans="1:15" ht="14.4" x14ac:dyDescent="0.25">
      <c r="A1157" s="51">
        <v>14514</v>
      </c>
      <c r="B1157" s="52" t="s">
        <v>73</v>
      </c>
      <c r="C1157" s="52" t="s">
        <v>3911</v>
      </c>
      <c r="D1157" s="51">
        <v>3941</v>
      </c>
      <c r="E1157" s="52" t="s">
        <v>583</v>
      </c>
      <c r="F1157" s="52" t="s">
        <v>24</v>
      </c>
      <c r="G1157" s="52" t="s">
        <v>7571</v>
      </c>
      <c r="H1157" s="52" t="s">
        <v>8400</v>
      </c>
      <c r="I1157" s="52" t="s">
        <v>14715</v>
      </c>
      <c r="J1157" s="51">
        <v>0</v>
      </c>
      <c r="K1157" s="51"/>
      <c r="L1157" s="52" t="s">
        <v>7571</v>
      </c>
      <c r="M1157" s="51">
        <v>961565</v>
      </c>
      <c r="N1157" s="51">
        <v>0</v>
      </c>
      <c r="O1157" s="52" t="s">
        <v>15574</v>
      </c>
    </row>
    <row r="1158" spans="1:15" ht="14.4" x14ac:dyDescent="0.25">
      <c r="A1158" s="51">
        <v>14531</v>
      </c>
      <c r="B1158" s="52" t="s">
        <v>3912</v>
      </c>
      <c r="C1158" s="52" t="s">
        <v>3913</v>
      </c>
      <c r="D1158" s="51">
        <v>3941</v>
      </c>
      <c r="E1158" s="52" t="s">
        <v>583</v>
      </c>
      <c r="F1158" s="52" t="s">
        <v>3914</v>
      </c>
      <c r="G1158" s="52" t="s">
        <v>7571</v>
      </c>
      <c r="H1158" s="52" t="s">
        <v>9747</v>
      </c>
      <c r="I1158" s="52" t="s">
        <v>14713</v>
      </c>
      <c r="J1158" s="51">
        <v>125534</v>
      </c>
      <c r="K1158" s="51">
        <v>48363</v>
      </c>
      <c r="L1158" s="52" t="s">
        <v>14115</v>
      </c>
      <c r="M1158" s="51">
        <v>965251</v>
      </c>
      <c r="N1158" s="51">
        <v>0</v>
      </c>
      <c r="O1158" s="52" t="s">
        <v>15575</v>
      </c>
    </row>
    <row r="1159" spans="1:15" ht="14.4" x14ac:dyDescent="0.25">
      <c r="A1159" s="51">
        <v>14555</v>
      </c>
      <c r="B1159" s="52" t="s">
        <v>67</v>
      </c>
      <c r="C1159" s="52" t="s">
        <v>3915</v>
      </c>
      <c r="D1159" s="51">
        <v>3930</v>
      </c>
      <c r="E1159" s="52" t="s">
        <v>70</v>
      </c>
      <c r="F1159" s="52" t="s">
        <v>3916</v>
      </c>
      <c r="G1159" s="52" t="s">
        <v>7571</v>
      </c>
      <c r="H1159" s="52" t="s">
        <v>9748</v>
      </c>
      <c r="I1159" s="52" t="s">
        <v>14713</v>
      </c>
      <c r="J1159" s="51">
        <v>118761</v>
      </c>
      <c r="K1159">
        <v>117713</v>
      </c>
      <c r="L1159" s="52" t="s">
        <v>521</v>
      </c>
      <c r="M1159" s="51">
        <v>973651</v>
      </c>
      <c r="N1159" s="51">
        <v>0</v>
      </c>
      <c r="O1159" s="52" t="s">
        <v>15576</v>
      </c>
    </row>
    <row r="1160" spans="1:15" ht="14.4" x14ac:dyDescent="0.25">
      <c r="A1160" s="51">
        <v>14571</v>
      </c>
      <c r="B1160" s="52" t="s">
        <v>101</v>
      </c>
      <c r="C1160" s="52" t="s">
        <v>3917</v>
      </c>
      <c r="D1160" s="51">
        <v>3930</v>
      </c>
      <c r="E1160" s="52" t="s">
        <v>70</v>
      </c>
      <c r="F1160" s="52" t="s">
        <v>3918</v>
      </c>
      <c r="G1160" s="52" t="s">
        <v>7571</v>
      </c>
      <c r="H1160" s="52" t="s">
        <v>9749</v>
      </c>
      <c r="I1160" s="52" t="s">
        <v>14713</v>
      </c>
      <c r="J1160" s="51">
        <v>118761</v>
      </c>
      <c r="K1160" s="51">
        <v>117713</v>
      </c>
      <c r="L1160" s="52" t="s">
        <v>521</v>
      </c>
      <c r="M1160" s="51">
        <v>973651</v>
      </c>
      <c r="N1160" s="51">
        <v>0</v>
      </c>
      <c r="O1160" s="52" t="s">
        <v>15577</v>
      </c>
    </row>
    <row r="1161" spans="1:15" ht="14.4" x14ac:dyDescent="0.25">
      <c r="A1161" s="51">
        <v>14589</v>
      </c>
      <c r="B1161" s="52" t="s">
        <v>3919</v>
      </c>
      <c r="C1161" s="52" t="s">
        <v>3920</v>
      </c>
      <c r="D1161" s="51">
        <v>3950</v>
      </c>
      <c r="E1161" s="52" t="s">
        <v>108</v>
      </c>
      <c r="F1161" s="52" t="s">
        <v>3921</v>
      </c>
      <c r="G1161" s="52" t="s">
        <v>7571</v>
      </c>
      <c r="H1161" s="52" t="s">
        <v>9750</v>
      </c>
      <c r="I1161" s="52" t="s">
        <v>14713</v>
      </c>
      <c r="J1161" s="51">
        <v>118984</v>
      </c>
      <c r="K1161" s="51">
        <v>14613</v>
      </c>
      <c r="L1161" s="52" t="s">
        <v>785</v>
      </c>
      <c r="M1161" s="51">
        <v>55285</v>
      </c>
      <c r="N1161" s="51">
        <v>0</v>
      </c>
      <c r="O1161" s="52" t="s">
        <v>15578</v>
      </c>
    </row>
    <row r="1162" spans="1:15" ht="14.4" x14ac:dyDescent="0.25">
      <c r="A1162" s="51">
        <v>14613</v>
      </c>
      <c r="B1162" s="52" t="s">
        <v>785</v>
      </c>
      <c r="C1162" s="52" t="s">
        <v>3922</v>
      </c>
      <c r="D1162" s="51">
        <v>3950</v>
      </c>
      <c r="E1162" s="52" t="s">
        <v>108</v>
      </c>
      <c r="F1162" s="52" t="s">
        <v>662</v>
      </c>
      <c r="G1162" s="52" t="s">
        <v>7571</v>
      </c>
      <c r="H1162" s="52" t="s">
        <v>15579</v>
      </c>
      <c r="I1162" s="52" t="s">
        <v>14713</v>
      </c>
      <c r="J1162" s="51">
        <v>118984</v>
      </c>
      <c r="K1162" s="51">
        <v>14613</v>
      </c>
      <c r="L1162" s="52" t="s">
        <v>785</v>
      </c>
      <c r="M1162" s="51">
        <v>55293</v>
      </c>
      <c r="N1162" s="51">
        <v>0</v>
      </c>
      <c r="O1162" s="52" t="s">
        <v>15580</v>
      </c>
    </row>
    <row r="1163" spans="1:15" ht="14.4" x14ac:dyDescent="0.25">
      <c r="A1163" s="51">
        <v>14621</v>
      </c>
      <c r="B1163" s="52" t="s">
        <v>3923</v>
      </c>
      <c r="C1163" s="52" t="s">
        <v>3924</v>
      </c>
      <c r="D1163" s="51">
        <v>3950</v>
      </c>
      <c r="E1163" s="52" t="s">
        <v>3925</v>
      </c>
      <c r="F1163" s="52" t="s">
        <v>3926</v>
      </c>
      <c r="G1163" s="52" t="s">
        <v>7571</v>
      </c>
      <c r="H1163" s="52" t="s">
        <v>9751</v>
      </c>
      <c r="I1163" s="52" t="s">
        <v>14713</v>
      </c>
      <c r="J1163" s="51">
        <v>118984</v>
      </c>
      <c r="K1163" s="51">
        <v>14613</v>
      </c>
      <c r="L1163" s="52" t="s">
        <v>785</v>
      </c>
      <c r="M1163" s="51">
        <v>129452</v>
      </c>
      <c r="N1163" s="51">
        <v>0</v>
      </c>
      <c r="O1163" s="52" t="s">
        <v>15581</v>
      </c>
    </row>
    <row r="1164" spans="1:15" ht="14.4" x14ac:dyDescent="0.25">
      <c r="A1164" s="51">
        <v>14639</v>
      </c>
      <c r="B1164" s="52" t="s">
        <v>15582</v>
      </c>
      <c r="C1164" s="52" t="s">
        <v>3927</v>
      </c>
      <c r="D1164" s="51">
        <v>3950</v>
      </c>
      <c r="E1164" s="52" t="s">
        <v>3925</v>
      </c>
      <c r="F1164" s="52" t="s">
        <v>3928</v>
      </c>
      <c r="G1164" s="52" t="s">
        <v>7571</v>
      </c>
      <c r="H1164" s="52" t="s">
        <v>9752</v>
      </c>
      <c r="I1164" s="52" t="s">
        <v>14713</v>
      </c>
      <c r="J1164" s="51">
        <v>118984</v>
      </c>
      <c r="K1164" s="51">
        <v>14613</v>
      </c>
      <c r="L1164" s="52" t="s">
        <v>785</v>
      </c>
      <c r="M1164" s="51">
        <v>60723</v>
      </c>
      <c r="N1164" s="51">
        <v>0</v>
      </c>
      <c r="O1164" s="52" t="s">
        <v>15583</v>
      </c>
    </row>
    <row r="1165" spans="1:15" ht="14.4" x14ac:dyDescent="0.25">
      <c r="A1165" s="51">
        <v>14662</v>
      </c>
      <c r="B1165" s="52" t="s">
        <v>602</v>
      </c>
      <c r="C1165" s="52" t="s">
        <v>3929</v>
      </c>
      <c r="D1165" s="51">
        <v>3600</v>
      </c>
      <c r="E1165" s="52" t="s">
        <v>96</v>
      </c>
      <c r="F1165" s="52" t="s">
        <v>781</v>
      </c>
      <c r="G1165" s="52" t="s">
        <v>7571</v>
      </c>
      <c r="H1165" s="52" t="s">
        <v>9753</v>
      </c>
      <c r="I1165" s="52" t="s">
        <v>14713</v>
      </c>
      <c r="J1165" s="51">
        <v>122291</v>
      </c>
      <c r="K1165" s="51">
        <v>14662</v>
      </c>
      <c r="L1165" s="52" t="s">
        <v>602</v>
      </c>
      <c r="M1165" s="51">
        <v>127118</v>
      </c>
      <c r="N1165" s="51">
        <v>0</v>
      </c>
      <c r="O1165" s="52" t="s">
        <v>15584</v>
      </c>
    </row>
    <row r="1166" spans="1:15" ht="14.4" x14ac:dyDescent="0.25">
      <c r="A1166" s="51">
        <v>14671</v>
      </c>
      <c r="B1166" s="52" t="s">
        <v>3930</v>
      </c>
      <c r="C1166" s="52" t="s">
        <v>3931</v>
      </c>
      <c r="D1166" s="51">
        <v>3600</v>
      </c>
      <c r="E1166" s="52" t="s">
        <v>96</v>
      </c>
      <c r="F1166" s="52" t="s">
        <v>3932</v>
      </c>
      <c r="G1166" s="52" t="s">
        <v>7571</v>
      </c>
      <c r="H1166" s="52" t="s">
        <v>9754</v>
      </c>
      <c r="I1166" s="52" t="s">
        <v>14713</v>
      </c>
      <c r="J1166" s="51">
        <v>122291</v>
      </c>
      <c r="K1166" s="51">
        <v>14662</v>
      </c>
      <c r="L1166" s="52" t="s">
        <v>602</v>
      </c>
      <c r="M1166" s="51">
        <v>53223</v>
      </c>
      <c r="N1166" s="51">
        <v>0</v>
      </c>
      <c r="O1166" s="52" t="s">
        <v>15585</v>
      </c>
    </row>
    <row r="1167" spans="1:15" ht="14.4" x14ac:dyDescent="0.25">
      <c r="A1167" s="51">
        <v>14696</v>
      </c>
      <c r="B1167" s="52" t="s">
        <v>3933</v>
      </c>
      <c r="C1167" s="52" t="s">
        <v>3934</v>
      </c>
      <c r="D1167" s="51">
        <v>3600</v>
      </c>
      <c r="E1167" s="52" t="s">
        <v>96</v>
      </c>
      <c r="F1167" s="52" t="s">
        <v>3935</v>
      </c>
      <c r="G1167" s="52" t="s">
        <v>7571</v>
      </c>
      <c r="H1167" s="52" t="s">
        <v>9755</v>
      </c>
      <c r="I1167" s="52" t="s">
        <v>14713</v>
      </c>
      <c r="J1167" s="51">
        <v>122291</v>
      </c>
      <c r="K1167" s="51">
        <v>14662</v>
      </c>
      <c r="L1167" s="52" t="s">
        <v>602</v>
      </c>
      <c r="M1167" s="51">
        <v>965434</v>
      </c>
      <c r="N1167" s="51">
        <v>0</v>
      </c>
      <c r="O1167" s="52" t="s">
        <v>15586</v>
      </c>
    </row>
    <row r="1168" spans="1:15" ht="14.4" x14ac:dyDescent="0.25">
      <c r="A1168" s="51">
        <v>14712</v>
      </c>
      <c r="B1168" s="52" t="s">
        <v>101</v>
      </c>
      <c r="C1168" s="52" t="s">
        <v>3936</v>
      </c>
      <c r="D1168" s="51">
        <v>3600</v>
      </c>
      <c r="E1168" s="52" t="s">
        <v>96</v>
      </c>
      <c r="F1168" s="52" t="s">
        <v>3937</v>
      </c>
      <c r="G1168" s="52" t="s">
        <v>7571</v>
      </c>
      <c r="H1168" s="52" t="s">
        <v>9756</v>
      </c>
      <c r="I1168" s="52" t="s">
        <v>14713</v>
      </c>
      <c r="J1168" s="51">
        <v>122291</v>
      </c>
      <c r="K1168" s="51">
        <v>14662</v>
      </c>
      <c r="L1168" s="52" t="s">
        <v>602</v>
      </c>
      <c r="M1168" s="51">
        <v>965442</v>
      </c>
      <c r="N1168" s="51">
        <v>0</v>
      </c>
      <c r="O1168" s="52" t="s">
        <v>15587</v>
      </c>
    </row>
    <row r="1169" spans="1:15" ht="14.4" x14ac:dyDescent="0.25">
      <c r="A1169" s="51">
        <v>14803</v>
      </c>
      <c r="B1169" s="52" t="s">
        <v>67</v>
      </c>
      <c r="C1169" s="52" t="s">
        <v>3938</v>
      </c>
      <c r="D1169" s="51">
        <v>3600</v>
      </c>
      <c r="E1169" s="52" t="s">
        <v>96</v>
      </c>
      <c r="F1169" s="52" t="s">
        <v>3939</v>
      </c>
      <c r="G1169" s="52" t="s">
        <v>7571</v>
      </c>
      <c r="H1169" s="52" t="s">
        <v>9757</v>
      </c>
      <c r="I1169" s="52" t="s">
        <v>14713</v>
      </c>
      <c r="J1169" s="51">
        <v>122291</v>
      </c>
      <c r="K1169" s="51">
        <v>14662</v>
      </c>
      <c r="L1169" s="52" t="s">
        <v>602</v>
      </c>
      <c r="M1169" s="51">
        <v>965401</v>
      </c>
      <c r="N1169" s="51">
        <v>0</v>
      </c>
      <c r="O1169" s="52" t="s">
        <v>15588</v>
      </c>
    </row>
    <row r="1170" spans="1:15" ht="14.4" x14ac:dyDescent="0.25">
      <c r="A1170" s="51">
        <v>14811</v>
      </c>
      <c r="B1170" s="52" t="s">
        <v>3940</v>
      </c>
      <c r="C1170" s="52" t="s">
        <v>3941</v>
      </c>
      <c r="D1170" s="51">
        <v>3600</v>
      </c>
      <c r="E1170" s="52" t="s">
        <v>96</v>
      </c>
      <c r="F1170" s="52" t="s">
        <v>3942</v>
      </c>
      <c r="G1170" s="52" t="s">
        <v>7571</v>
      </c>
      <c r="H1170" s="52" t="s">
        <v>9758</v>
      </c>
      <c r="I1170" s="52" t="s">
        <v>14713</v>
      </c>
      <c r="J1170" s="51">
        <v>122291</v>
      </c>
      <c r="K1170" s="51">
        <v>14662</v>
      </c>
      <c r="L1170" s="52" t="s">
        <v>602</v>
      </c>
      <c r="M1170" s="51">
        <v>110619</v>
      </c>
      <c r="N1170" s="51">
        <v>0</v>
      </c>
      <c r="O1170" s="52" t="s">
        <v>15589</v>
      </c>
    </row>
    <row r="1171" spans="1:15" ht="14.4" x14ac:dyDescent="0.25">
      <c r="A1171" s="51">
        <v>14837</v>
      </c>
      <c r="B1171" s="52" t="s">
        <v>3943</v>
      </c>
      <c r="C1171" s="52" t="s">
        <v>13972</v>
      </c>
      <c r="D1171" s="51">
        <v>3600</v>
      </c>
      <c r="E1171" s="52" t="s">
        <v>96</v>
      </c>
      <c r="F1171" s="52" t="s">
        <v>3944</v>
      </c>
      <c r="G1171" s="52" t="s">
        <v>7571</v>
      </c>
      <c r="H1171" s="52" t="s">
        <v>15590</v>
      </c>
      <c r="I1171" s="52" t="s">
        <v>14713</v>
      </c>
      <c r="J1171" s="51">
        <v>122291</v>
      </c>
      <c r="K1171" s="51">
        <v>14662</v>
      </c>
      <c r="L1171" s="52" t="s">
        <v>602</v>
      </c>
      <c r="M1171" s="51">
        <v>965426</v>
      </c>
      <c r="N1171" s="51">
        <v>0</v>
      </c>
      <c r="O1171" s="52" t="s">
        <v>15591</v>
      </c>
    </row>
    <row r="1172" spans="1:15" ht="14.4" x14ac:dyDescent="0.25">
      <c r="A1172" s="51">
        <v>14845</v>
      </c>
      <c r="B1172" s="52" t="s">
        <v>67</v>
      </c>
      <c r="C1172" s="52" t="s">
        <v>3945</v>
      </c>
      <c r="D1172" s="51">
        <v>3600</v>
      </c>
      <c r="E1172" s="52" t="s">
        <v>96</v>
      </c>
      <c r="F1172" s="52" t="s">
        <v>3946</v>
      </c>
      <c r="G1172" s="52" t="s">
        <v>7571</v>
      </c>
      <c r="H1172" s="52" t="s">
        <v>9760</v>
      </c>
      <c r="I1172" s="52" t="s">
        <v>14713</v>
      </c>
      <c r="J1172" s="51">
        <v>122291</v>
      </c>
      <c r="K1172" s="51">
        <v>14662</v>
      </c>
      <c r="L1172" s="52" t="s">
        <v>602</v>
      </c>
      <c r="M1172" s="51">
        <v>965376</v>
      </c>
      <c r="N1172" s="51">
        <v>0</v>
      </c>
      <c r="O1172" s="52" t="s">
        <v>15592</v>
      </c>
    </row>
    <row r="1173" spans="1:15" ht="14.4" x14ac:dyDescent="0.25">
      <c r="A1173" s="51">
        <v>14852</v>
      </c>
      <c r="B1173" s="52" t="s">
        <v>9761</v>
      </c>
      <c r="C1173" s="52" t="s">
        <v>3947</v>
      </c>
      <c r="D1173" s="51">
        <v>3600</v>
      </c>
      <c r="E1173" s="52" t="s">
        <v>96</v>
      </c>
      <c r="F1173" s="52" t="s">
        <v>3948</v>
      </c>
      <c r="G1173" s="52" t="s">
        <v>7571</v>
      </c>
      <c r="H1173" s="52" t="s">
        <v>9762</v>
      </c>
      <c r="I1173" s="52" t="s">
        <v>14713</v>
      </c>
      <c r="J1173" s="51">
        <v>122127</v>
      </c>
      <c r="K1173" s="51">
        <v>106138</v>
      </c>
      <c r="L1173" s="52" t="s">
        <v>770</v>
      </c>
      <c r="M1173" s="51">
        <v>965384</v>
      </c>
      <c r="N1173" s="51">
        <v>0</v>
      </c>
      <c r="O1173" s="52" t="s">
        <v>15593</v>
      </c>
    </row>
    <row r="1174" spans="1:15" ht="14.4" x14ac:dyDescent="0.25">
      <c r="A1174" s="51">
        <v>14861</v>
      </c>
      <c r="B1174" s="52" t="s">
        <v>67</v>
      </c>
      <c r="C1174" s="52" t="s">
        <v>3949</v>
      </c>
      <c r="D1174" s="51">
        <v>3600</v>
      </c>
      <c r="E1174" s="52" t="s">
        <v>96</v>
      </c>
      <c r="F1174" s="52" t="s">
        <v>3950</v>
      </c>
      <c r="G1174" s="52" t="s">
        <v>7571</v>
      </c>
      <c r="H1174" s="52" t="s">
        <v>9763</v>
      </c>
      <c r="I1174" s="52" t="s">
        <v>14713</v>
      </c>
      <c r="J1174" s="51">
        <v>122291</v>
      </c>
      <c r="K1174" s="51">
        <v>14662</v>
      </c>
      <c r="L1174" s="52" t="s">
        <v>602</v>
      </c>
      <c r="M1174" s="51">
        <v>127118</v>
      </c>
      <c r="N1174" s="51">
        <v>0</v>
      </c>
      <c r="O1174" s="52" t="s">
        <v>15594</v>
      </c>
    </row>
    <row r="1175" spans="1:15" ht="14.4" x14ac:dyDescent="0.25">
      <c r="A1175" s="51">
        <v>14886</v>
      </c>
      <c r="B1175" s="52" t="s">
        <v>15595</v>
      </c>
      <c r="C1175" s="52" t="s">
        <v>3951</v>
      </c>
      <c r="D1175" s="51">
        <v>3690</v>
      </c>
      <c r="E1175" s="52" t="s">
        <v>76</v>
      </c>
      <c r="F1175" s="52" t="s">
        <v>3952</v>
      </c>
      <c r="G1175" s="52" t="s">
        <v>7571</v>
      </c>
      <c r="H1175" s="52" t="s">
        <v>9764</v>
      </c>
      <c r="I1175" s="52" t="s">
        <v>14713</v>
      </c>
      <c r="J1175" s="51">
        <v>118794</v>
      </c>
      <c r="K1175" s="51">
        <v>14902</v>
      </c>
      <c r="L1175" s="52" t="s">
        <v>3954</v>
      </c>
      <c r="M1175" s="51">
        <v>970327</v>
      </c>
      <c r="N1175" s="51">
        <v>0</v>
      </c>
      <c r="O1175" s="52" t="s">
        <v>15596</v>
      </c>
    </row>
    <row r="1176" spans="1:15" ht="14.4" x14ac:dyDescent="0.25">
      <c r="A1176" s="51">
        <v>14894</v>
      </c>
      <c r="B1176" s="52" t="s">
        <v>609</v>
      </c>
      <c r="C1176" s="52" t="s">
        <v>3953</v>
      </c>
      <c r="D1176" s="51">
        <v>3690</v>
      </c>
      <c r="E1176" s="52" t="s">
        <v>76</v>
      </c>
      <c r="F1176" s="52" t="s">
        <v>77</v>
      </c>
      <c r="G1176" s="52" t="s">
        <v>7571</v>
      </c>
      <c r="H1176" s="52" t="s">
        <v>9765</v>
      </c>
      <c r="I1176" s="52" t="s">
        <v>14713</v>
      </c>
      <c r="J1176" s="51">
        <v>118794</v>
      </c>
      <c r="K1176" s="51">
        <v>14902</v>
      </c>
      <c r="L1176" s="52" t="s">
        <v>3954</v>
      </c>
      <c r="M1176" s="51">
        <v>970327</v>
      </c>
      <c r="N1176" s="51">
        <v>0</v>
      </c>
      <c r="O1176" s="52" t="s">
        <v>15597</v>
      </c>
    </row>
    <row r="1177" spans="1:15" ht="14.4" x14ac:dyDescent="0.25">
      <c r="A1177" s="51">
        <v>14902</v>
      </c>
      <c r="B1177" s="52" t="s">
        <v>3954</v>
      </c>
      <c r="C1177" s="52" t="s">
        <v>3955</v>
      </c>
      <c r="D1177" s="51">
        <v>3690</v>
      </c>
      <c r="E1177" s="52" t="s">
        <v>76</v>
      </c>
      <c r="F1177" s="52" t="s">
        <v>3956</v>
      </c>
      <c r="G1177" s="52" t="s">
        <v>7571</v>
      </c>
      <c r="H1177" s="52" t="s">
        <v>9764</v>
      </c>
      <c r="I1177" s="52" t="s">
        <v>14713</v>
      </c>
      <c r="J1177" s="51">
        <v>118794</v>
      </c>
      <c r="K1177" s="51">
        <v>14902</v>
      </c>
      <c r="L1177" s="52" t="s">
        <v>3954</v>
      </c>
      <c r="M1177" s="51">
        <v>970327</v>
      </c>
      <c r="N1177" s="51">
        <v>0</v>
      </c>
      <c r="O1177" s="52" t="s">
        <v>15598</v>
      </c>
    </row>
    <row r="1178" spans="1:15" ht="14.4" x14ac:dyDescent="0.25">
      <c r="A1178" s="51">
        <v>14911</v>
      </c>
      <c r="B1178" s="52" t="s">
        <v>73</v>
      </c>
      <c r="C1178" s="52" t="s">
        <v>3957</v>
      </c>
      <c r="D1178" s="51">
        <v>3590</v>
      </c>
      <c r="E1178" s="52" t="s">
        <v>74</v>
      </c>
      <c r="F1178" s="52" t="s">
        <v>75</v>
      </c>
      <c r="G1178" s="52" t="s">
        <v>7571</v>
      </c>
      <c r="H1178" s="52" t="s">
        <v>8282</v>
      </c>
      <c r="I1178" s="52" t="s">
        <v>14715</v>
      </c>
      <c r="J1178" s="51">
        <v>118786</v>
      </c>
      <c r="K1178" s="51">
        <v>14911</v>
      </c>
      <c r="L1178" s="52" t="s">
        <v>73</v>
      </c>
      <c r="M1178" s="51">
        <v>961599</v>
      </c>
      <c r="N1178" s="51">
        <v>0</v>
      </c>
      <c r="O1178" s="52" t="s">
        <v>15599</v>
      </c>
    </row>
    <row r="1179" spans="1:15" ht="14.4" x14ac:dyDescent="0.25">
      <c r="A1179" s="51">
        <v>14928</v>
      </c>
      <c r="B1179" s="52" t="s">
        <v>101</v>
      </c>
      <c r="C1179" s="52" t="s">
        <v>3958</v>
      </c>
      <c r="D1179" s="51">
        <v>3590</v>
      </c>
      <c r="E1179" s="52" t="s">
        <v>74</v>
      </c>
      <c r="F1179" s="52" t="s">
        <v>3959</v>
      </c>
      <c r="G1179" s="52" t="s">
        <v>7571</v>
      </c>
      <c r="H1179" s="52" t="s">
        <v>9766</v>
      </c>
      <c r="I1179" s="52" t="s">
        <v>14713</v>
      </c>
      <c r="J1179" s="51">
        <v>119041</v>
      </c>
      <c r="K1179" s="51">
        <v>61242</v>
      </c>
      <c r="L1179" s="52" t="s">
        <v>786</v>
      </c>
      <c r="M1179" s="51">
        <v>965475</v>
      </c>
      <c r="N1179" s="51">
        <v>0</v>
      </c>
      <c r="O1179" s="52" t="s">
        <v>15600</v>
      </c>
    </row>
    <row r="1180" spans="1:15" ht="14.4" x14ac:dyDescent="0.25">
      <c r="A1180" s="51">
        <v>14936</v>
      </c>
      <c r="B1180" s="52" t="s">
        <v>69</v>
      </c>
      <c r="C1180" s="52" t="s">
        <v>3960</v>
      </c>
      <c r="D1180" s="51">
        <v>3590</v>
      </c>
      <c r="E1180" s="52" t="s">
        <v>74</v>
      </c>
      <c r="F1180" s="52" t="s">
        <v>3961</v>
      </c>
      <c r="G1180" s="52" t="s">
        <v>7571</v>
      </c>
      <c r="H1180" s="52" t="s">
        <v>13973</v>
      </c>
      <c r="I1180" s="52" t="s">
        <v>14713</v>
      </c>
      <c r="J1180" s="51">
        <v>119041</v>
      </c>
      <c r="K1180" s="51">
        <v>61242</v>
      </c>
      <c r="L1180" s="52" t="s">
        <v>786</v>
      </c>
      <c r="M1180" s="51">
        <v>965475</v>
      </c>
      <c r="N1180" s="51">
        <v>0</v>
      </c>
      <c r="O1180" s="52" t="s">
        <v>15601</v>
      </c>
    </row>
    <row r="1181" spans="1:15" ht="14.4" x14ac:dyDescent="0.25">
      <c r="A1181" s="51">
        <v>14969</v>
      </c>
      <c r="B1181" s="52" t="s">
        <v>3962</v>
      </c>
      <c r="C1181" s="52" t="s">
        <v>3963</v>
      </c>
      <c r="D1181" s="51">
        <v>3590</v>
      </c>
      <c r="E1181" s="52" t="s">
        <v>74</v>
      </c>
      <c r="F1181" s="52" t="s">
        <v>3964</v>
      </c>
      <c r="G1181" s="52" t="s">
        <v>7571</v>
      </c>
      <c r="H1181" s="52" t="s">
        <v>9767</v>
      </c>
      <c r="I1181" s="52" t="s">
        <v>14713</v>
      </c>
      <c r="J1181" s="51">
        <v>119041</v>
      </c>
      <c r="K1181" s="51">
        <v>61242</v>
      </c>
      <c r="L1181" s="52" t="s">
        <v>786</v>
      </c>
      <c r="M1181" s="51">
        <v>965475</v>
      </c>
      <c r="N1181" s="51">
        <v>0</v>
      </c>
      <c r="O1181" s="52" t="s">
        <v>15602</v>
      </c>
    </row>
    <row r="1182" spans="1:15" ht="14.4" x14ac:dyDescent="0.25">
      <c r="A1182" s="51">
        <v>14985</v>
      </c>
      <c r="B1182" s="52" t="s">
        <v>524</v>
      </c>
      <c r="C1182" s="52" t="s">
        <v>3965</v>
      </c>
      <c r="D1182" s="51">
        <v>3740</v>
      </c>
      <c r="E1182" s="52" t="s">
        <v>87</v>
      </c>
      <c r="F1182" s="52" t="s">
        <v>88</v>
      </c>
      <c r="G1182" s="52" t="s">
        <v>7571</v>
      </c>
      <c r="H1182" s="52" t="s">
        <v>7881</v>
      </c>
      <c r="I1182" s="52" t="s">
        <v>14713</v>
      </c>
      <c r="J1182" s="51">
        <v>118869</v>
      </c>
      <c r="K1182" s="51">
        <v>14985</v>
      </c>
      <c r="L1182" s="52" t="s">
        <v>524</v>
      </c>
      <c r="M1182" s="51">
        <v>965798</v>
      </c>
      <c r="N1182" s="51">
        <v>0</v>
      </c>
      <c r="O1182" s="52" t="s">
        <v>15603</v>
      </c>
    </row>
    <row r="1183" spans="1:15" ht="14.4" x14ac:dyDescent="0.25">
      <c r="A1183" s="51">
        <v>14993</v>
      </c>
      <c r="B1183" s="52" t="s">
        <v>3966</v>
      </c>
      <c r="C1183" s="52" t="s">
        <v>15604</v>
      </c>
      <c r="D1183" s="51">
        <v>3740</v>
      </c>
      <c r="E1183" s="52" t="s">
        <v>87</v>
      </c>
      <c r="F1183" s="52" t="s">
        <v>3967</v>
      </c>
      <c r="G1183" s="52" t="s">
        <v>7571</v>
      </c>
      <c r="H1183" s="52" t="s">
        <v>9768</v>
      </c>
      <c r="I1183" s="52" t="s">
        <v>14713</v>
      </c>
      <c r="J1183" s="51">
        <v>118869</v>
      </c>
      <c r="K1183" s="51">
        <v>14985</v>
      </c>
      <c r="L1183" s="52" t="s">
        <v>524</v>
      </c>
      <c r="M1183" s="51">
        <v>965798</v>
      </c>
      <c r="N1183" s="51">
        <v>0</v>
      </c>
      <c r="O1183" s="52" t="s">
        <v>15605</v>
      </c>
    </row>
    <row r="1184" spans="1:15" ht="14.4" x14ac:dyDescent="0.25">
      <c r="A1184" s="51">
        <v>15008</v>
      </c>
      <c r="B1184" s="52" t="s">
        <v>13974</v>
      </c>
      <c r="C1184" s="52" t="s">
        <v>3968</v>
      </c>
      <c r="D1184" s="51">
        <v>3621</v>
      </c>
      <c r="E1184" s="52" t="s">
        <v>3969</v>
      </c>
      <c r="F1184" s="52" t="s">
        <v>3970</v>
      </c>
      <c r="G1184" s="52" t="s">
        <v>7571</v>
      </c>
      <c r="H1184" s="52" t="s">
        <v>13975</v>
      </c>
      <c r="I1184" s="52" t="s">
        <v>14715</v>
      </c>
      <c r="J1184" s="51">
        <v>122283</v>
      </c>
      <c r="K1184" s="51">
        <v>15156</v>
      </c>
      <c r="L1184" s="52" t="s">
        <v>22105</v>
      </c>
      <c r="M1184" s="51">
        <v>961681</v>
      </c>
      <c r="N1184" s="51">
        <v>0</v>
      </c>
      <c r="O1184" s="52" t="s">
        <v>15606</v>
      </c>
    </row>
    <row r="1185" spans="1:15" ht="14.4" x14ac:dyDescent="0.25">
      <c r="A1185" s="51">
        <v>15041</v>
      </c>
      <c r="B1185" s="52" t="s">
        <v>3971</v>
      </c>
      <c r="C1185" s="52" t="s">
        <v>3238</v>
      </c>
      <c r="D1185" s="51">
        <v>3630</v>
      </c>
      <c r="E1185" s="52" t="s">
        <v>3972</v>
      </c>
      <c r="F1185" s="52" t="s">
        <v>3973</v>
      </c>
      <c r="G1185" s="52" t="s">
        <v>7571</v>
      </c>
      <c r="H1185" s="52" t="s">
        <v>9769</v>
      </c>
      <c r="I1185" s="52" t="s">
        <v>14713</v>
      </c>
      <c r="J1185" s="51">
        <v>118951</v>
      </c>
      <c r="K1185" s="51">
        <v>107631</v>
      </c>
      <c r="L1185" s="52" t="s">
        <v>526</v>
      </c>
      <c r="M1185" s="51">
        <v>973669</v>
      </c>
      <c r="N1185" s="51">
        <v>0</v>
      </c>
      <c r="O1185" s="52" t="s">
        <v>15607</v>
      </c>
    </row>
    <row r="1186" spans="1:15" ht="14.4" x14ac:dyDescent="0.25">
      <c r="A1186" s="51">
        <v>15073</v>
      </c>
      <c r="B1186" s="52" t="s">
        <v>522</v>
      </c>
      <c r="C1186" s="52" t="s">
        <v>3974</v>
      </c>
      <c r="D1186" s="51">
        <v>3630</v>
      </c>
      <c r="E1186" s="52" t="s">
        <v>78</v>
      </c>
      <c r="F1186" s="52" t="s">
        <v>79</v>
      </c>
      <c r="G1186" s="52" t="s">
        <v>7571</v>
      </c>
      <c r="H1186" s="52" t="s">
        <v>9770</v>
      </c>
      <c r="I1186" s="52" t="s">
        <v>14713</v>
      </c>
      <c r="J1186" s="51">
        <v>118802</v>
      </c>
      <c r="K1186" s="51">
        <v>15073</v>
      </c>
      <c r="L1186" s="52" t="s">
        <v>522</v>
      </c>
      <c r="M1186" s="51">
        <v>965509</v>
      </c>
      <c r="N1186" s="51">
        <v>0</v>
      </c>
      <c r="O1186" s="52" t="s">
        <v>22106</v>
      </c>
    </row>
    <row r="1187" spans="1:15" ht="14.4" x14ac:dyDescent="0.25">
      <c r="A1187" s="51">
        <v>15107</v>
      </c>
      <c r="B1187" s="52" t="s">
        <v>73</v>
      </c>
      <c r="C1187" s="52" t="s">
        <v>3975</v>
      </c>
      <c r="D1187" s="51">
        <v>3631</v>
      </c>
      <c r="E1187" s="52" t="s">
        <v>3976</v>
      </c>
      <c r="F1187" s="52" t="s">
        <v>3977</v>
      </c>
      <c r="G1187" s="52" t="s">
        <v>7571</v>
      </c>
      <c r="H1187" s="52" t="s">
        <v>9771</v>
      </c>
      <c r="I1187" s="52" t="s">
        <v>14715</v>
      </c>
      <c r="J1187" s="51">
        <v>122283</v>
      </c>
      <c r="K1187" s="51">
        <v>15156</v>
      </c>
      <c r="L1187" s="52" t="s">
        <v>22105</v>
      </c>
      <c r="M1187" s="51">
        <v>961607</v>
      </c>
      <c r="N1187" s="51">
        <v>0</v>
      </c>
      <c r="O1187" s="52" t="s">
        <v>15608</v>
      </c>
    </row>
    <row r="1188" spans="1:15" ht="14.4" x14ac:dyDescent="0.25">
      <c r="A1188" s="51">
        <v>15115</v>
      </c>
      <c r="B1188" s="52" t="s">
        <v>101</v>
      </c>
      <c r="C1188" s="52" t="s">
        <v>3978</v>
      </c>
      <c r="D1188" s="51">
        <v>3630</v>
      </c>
      <c r="E1188" s="52" t="s">
        <v>3979</v>
      </c>
      <c r="F1188" s="52" t="s">
        <v>3980</v>
      </c>
      <c r="G1188" s="52" t="s">
        <v>7571</v>
      </c>
      <c r="H1188" s="52" t="s">
        <v>9772</v>
      </c>
      <c r="I1188" s="52" t="s">
        <v>14713</v>
      </c>
      <c r="J1188" s="51">
        <v>118802</v>
      </c>
      <c r="K1188" s="51">
        <v>15073</v>
      </c>
      <c r="L1188" s="52" t="s">
        <v>522</v>
      </c>
      <c r="M1188" s="51">
        <v>965517</v>
      </c>
      <c r="N1188" s="51">
        <v>0</v>
      </c>
      <c r="O1188" s="52" t="s">
        <v>15609</v>
      </c>
    </row>
    <row r="1189" spans="1:15" ht="14.4" x14ac:dyDescent="0.25">
      <c r="A1189" s="51">
        <v>15123</v>
      </c>
      <c r="B1189" s="52" t="s">
        <v>3981</v>
      </c>
      <c r="C1189" s="52" t="s">
        <v>3982</v>
      </c>
      <c r="D1189" s="51">
        <v>3630</v>
      </c>
      <c r="E1189" s="52" t="s">
        <v>98</v>
      </c>
      <c r="F1189" s="52" t="s">
        <v>3983</v>
      </c>
      <c r="G1189" s="52" t="s">
        <v>7571</v>
      </c>
      <c r="H1189" s="52" t="s">
        <v>9773</v>
      </c>
      <c r="I1189" s="52" t="s">
        <v>14713</v>
      </c>
      <c r="J1189" s="51">
        <v>118802</v>
      </c>
      <c r="K1189" s="51">
        <v>15073</v>
      </c>
      <c r="L1189" s="52" t="s">
        <v>522</v>
      </c>
      <c r="M1189" s="51">
        <v>965517</v>
      </c>
      <c r="N1189" s="51">
        <v>0</v>
      </c>
      <c r="O1189" s="52" t="s">
        <v>15610</v>
      </c>
    </row>
    <row r="1190" spans="1:15" ht="14.4" x14ac:dyDescent="0.25">
      <c r="A1190" s="51">
        <v>15131</v>
      </c>
      <c r="B1190" s="52" t="s">
        <v>3984</v>
      </c>
      <c r="C1190" s="52" t="s">
        <v>3985</v>
      </c>
      <c r="D1190" s="51">
        <v>3650</v>
      </c>
      <c r="E1190" s="52" t="s">
        <v>10</v>
      </c>
      <c r="F1190" s="52" t="s">
        <v>3986</v>
      </c>
      <c r="G1190" s="52" t="s">
        <v>7571</v>
      </c>
      <c r="H1190" s="52" t="s">
        <v>9774</v>
      </c>
      <c r="I1190" s="52" t="s">
        <v>14715</v>
      </c>
      <c r="J1190" s="51">
        <v>122283</v>
      </c>
      <c r="K1190" s="51">
        <v>15156</v>
      </c>
      <c r="L1190" s="52" t="s">
        <v>22105</v>
      </c>
      <c r="M1190" s="51">
        <v>961615</v>
      </c>
      <c r="N1190" s="51">
        <v>0</v>
      </c>
      <c r="O1190" s="52" t="s">
        <v>15611</v>
      </c>
    </row>
    <row r="1191" spans="1:15" ht="14.4" x14ac:dyDescent="0.25">
      <c r="A1191" s="51">
        <v>15149</v>
      </c>
      <c r="B1191" s="52" t="s">
        <v>2668</v>
      </c>
      <c r="C1191" s="52" t="s">
        <v>3987</v>
      </c>
      <c r="D1191" s="51">
        <v>3650</v>
      </c>
      <c r="E1191" s="52" t="s">
        <v>10</v>
      </c>
      <c r="F1191" s="52" t="s">
        <v>3988</v>
      </c>
      <c r="G1191" s="52" t="s">
        <v>7571</v>
      </c>
      <c r="H1191" s="52" t="s">
        <v>9775</v>
      </c>
      <c r="I1191" s="52" t="s">
        <v>14715</v>
      </c>
      <c r="J1191" s="51">
        <v>122283</v>
      </c>
      <c r="K1191" s="51">
        <v>15156</v>
      </c>
      <c r="L1191" s="52" t="s">
        <v>22105</v>
      </c>
      <c r="M1191" s="51">
        <v>961615</v>
      </c>
      <c r="N1191" s="51">
        <v>0</v>
      </c>
      <c r="O1191" s="52" t="s">
        <v>15612</v>
      </c>
    </row>
    <row r="1192" spans="1:15" ht="14.4" x14ac:dyDescent="0.25">
      <c r="A1192" s="51">
        <v>15156</v>
      </c>
      <c r="B1192" s="52" t="s">
        <v>22105</v>
      </c>
      <c r="C1192" s="52" t="s">
        <v>3985</v>
      </c>
      <c r="D1192" s="51">
        <v>3650</v>
      </c>
      <c r="E1192" s="52" t="s">
        <v>10</v>
      </c>
      <c r="F1192" s="52" t="s">
        <v>11</v>
      </c>
      <c r="G1192" s="52" t="s">
        <v>7571</v>
      </c>
      <c r="H1192" s="52" t="s">
        <v>8156</v>
      </c>
      <c r="I1192" s="52" t="s">
        <v>14715</v>
      </c>
      <c r="J1192" s="51">
        <v>122283</v>
      </c>
      <c r="K1192" s="51">
        <v>15156</v>
      </c>
      <c r="L1192" s="52" t="s">
        <v>22105</v>
      </c>
      <c r="M1192" s="51">
        <v>961615</v>
      </c>
      <c r="N1192" s="51">
        <v>0</v>
      </c>
      <c r="O1192" s="52" t="s">
        <v>15613</v>
      </c>
    </row>
    <row r="1193" spans="1:15" ht="14.4" x14ac:dyDescent="0.25">
      <c r="A1193" s="51">
        <v>15172</v>
      </c>
      <c r="B1193" s="52" t="s">
        <v>3989</v>
      </c>
      <c r="C1193" s="52" t="s">
        <v>3990</v>
      </c>
      <c r="D1193" s="51">
        <v>3650</v>
      </c>
      <c r="E1193" s="52" t="s">
        <v>10</v>
      </c>
      <c r="F1193" s="52" t="s">
        <v>3991</v>
      </c>
      <c r="G1193" s="52" t="s">
        <v>7571</v>
      </c>
      <c r="H1193" s="52" t="s">
        <v>9776</v>
      </c>
      <c r="I1193" s="52" t="s">
        <v>14713</v>
      </c>
      <c r="J1193" s="51">
        <v>138991</v>
      </c>
      <c r="K1193" s="51">
        <v>110205</v>
      </c>
      <c r="L1193" s="52" t="s">
        <v>6718</v>
      </c>
      <c r="M1193" s="51">
        <v>965525</v>
      </c>
      <c r="N1193" s="51">
        <v>0</v>
      </c>
      <c r="O1193" s="52" t="s">
        <v>15614</v>
      </c>
    </row>
    <row r="1194" spans="1:15" ht="14.4" x14ac:dyDescent="0.25">
      <c r="A1194" s="51">
        <v>15181</v>
      </c>
      <c r="B1194" s="52" t="s">
        <v>3992</v>
      </c>
      <c r="C1194" s="52" t="s">
        <v>3993</v>
      </c>
      <c r="D1194" s="51">
        <v>3650</v>
      </c>
      <c r="E1194" s="52" t="s">
        <v>10</v>
      </c>
      <c r="F1194" s="52" t="s">
        <v>3994</v>
      </c>
      <c r="G1194" s="52" t="s">
        <v>7571</v>
      </c>
      <c r="H1194" s="52" t="s">
        <v>9777</v>
      </c>
      <c r="I1194" s="52" t="s">
        <v>14713</v>
      </c>
      <c r="J1194" s="51">
        <v>138991</v>
      </c>
      <c r="K1194" s="51">
        <v>110205</v>
      </c>
      <c r="L1194" s="52" t="s">
        <v>6718</v>
      </c>
      <c r="M1194" s="51">
        <v>965525</v>
      </c>
      <c r="N1194" s="51">
        <v>0</v>
      </c>
      <c r="O1194" s="52" t="s">
        <v>15615</v>
      </c>
    </row>
    <row r="1195" spans="1:15" ht="14.4" x14ac:dyDescent="0.25">
      <c r="A1195" s="51">
        <v>15198</v>
      </c>
      <c r="B1195" s="52" t="s">
        <v>3995</v>
      </c>
      <c r="C1195" s="52" t="s">
        <v>3996</v>
      </c>
      <c r="D1195" s="51">
        <v>3650</v>
      </c>
      <c r="E1195" s="52" t="s">
        <v>10</v>
      </c>
      <c r="F1195" s="52" t="s">
        <v>3997</v>
      </c>
      <c r="G1195" s="52" t="s">
        <v>7571</v>
      </c>
      <c r="H1195" s="52" t="s">
        <v>9778</v>
      </c>
      <c r="I1195" s="52" t="s">
        <v>14713</v>
      </c>
      <c r="J1195" s="51">
        <v>138991</v>
      </c>
      <c r="K1195" s="51">
        <v>110205</v>
      </c>
      <c r="L1195" s="52" t="s">
        <v>6718</v>
      </c>
      <c r="M1195" s="51">
        <v>965525</v>
      </c>
      <c r="N1195" s="51">
        <v>0</v>
      </c>
      <c r="O1195" s="52" t="s">
        <v>15616</v>
      </c>
    </row>
    <row r="1196" spans="1:15" ht="14.4" x14ac:dyDescent="0.25">
      <c r="A1196" s="51">
        <v>15206</v>
      </c>
      <c r="B1196" s="52" t="s">
        <v>3998</v>
      </c>
      <c r="C1196" s="52" t="s">
        <v>3999</v>
      </c>
      <c r="D1196" s="51">
        <v>8830</v>
      </c>
      <c r="E1196" s="52" t="s">
        <v>4000</v>
      </c>
      <c r="F1196" s="52" t="s">
        <v>4001</v>
      </c>
      <c r="G1196" s="52" t="s">
        <v>7571</v>
      </c>
      <c r="H1196" s="52" t="s">
        <v>9779</v>
      </c>
      <c r="I1196" s="52" t="s">
        <v>14713</v>
      </c>
      <c r="J1196" s="51">
        <v>119917</v>
      </c>
      <c r="K1196" s="51">
        <v>17368</v>
      </c>
      <c r="L1196" s="52" t="s">
        <v>67</v>
      </c>
      <c r="M1196" s="51">
        <v>966473</v>
      </c>
      <c r="N1196" s="51">
        <v>0</v>
      </c>
      <c r="O1196" s="52" t="s">
        <v>15617</v>
      </c>
    </row>
    <row r="1197" spans="1:15" ht="14.4" x14ac:dyDescent="0.25">
      <c r="A1197" s="51">
        <v>15222</v>
      </c>
      <c r="B1197" s="52" t="s">
        <v>4002</v>
      </c>
      <c r="C1197" s="52" t="s">
        <v>4003</v>
      </c>
      <c r="D1197" s="51">
        <v>3660</v>
      </c>
      <c r="E1197" s="52" t="s">
        <v>817</v>
      </c>
      <c r="F1197" s="52" t="s">
        <v>4004</v>
      </c>
      <c r="G1197" s="52" t="s">
        <v>7571</v>
      </c>
      <c r="H1197" s="52" t="s">
        <v>9780</v>
      </c>
      <c r="I1197" s="52" t="s">
        <v>14713</v>
      </c>
      <c r="J1197" s="51">
        <v>119073</v>
      </c>
      <c r="K1197" s="51">
        <v>15248</v>
      </c>
      <c r="L1197" s="52" t="s">
        <v>530</v>
      </c>
      <c r="M1197" s="51">
        <v>53231</v>
      </c>
      <c r="N1197" s="51">
        <v>0</v>
      </c>
      <c r="O1197" s="52" t="s">
        <v>15618</v>
      </c>
    </row>
    <row r="1198" spans="1:15" ht="14.4" x14ac:dyDescent="0.25">
      <c r="A1198" s="51">
        <v>15231</v>
      </c>
      <c r="B1198" s="52" t="s">
        <v>4005</v>
      </c>
      <c r="C1198" s="52" t="s">
        <v>4006</v>
      </c>
      <c r="D1198" s="51">
        <v>3660</v>
      </c>
      <c r="E1198" s="52" t="s">
        <v>817</v>
      </c>
      <c r="F1198" s="52" t="s">
        <v>4007</v>
      </c>
      <c r="G1198" s="52" t="s">
        <v>7571</v>
      </c>
      <c r="H1198" s="52" t="s">
        <v>13976</v>
      </c>
      <c r="I1198" s="52" t="s">
        <v>14713</v>
      </c>
      <c r="J1198" s="51">
        <v>119073</v>
      </c>
      <c r="K1198" s="51">
        <v>15248</v>
      </c>
      <c r="L1198" s="52" t="s">
        <v>530</v>
      </c>
      <c r="M1198" s="51">
        <v>53231</v>
      </c>
      <c r="N1198" s="51">
        <v>0</v>
      </c>
      <c r="O1198" s="52" t="s">
        <v>15619</v>
      </c>
    </row>
    <row r="1199" spans="1:15" ht="14.4" x14ac:dyDescent="0.25">
      <c r="A1199" s="51">
        <v>15248</v>
      </c>
      <c r="B1199" s="52" t="s">
        <v>530</v>
      </c>
      <c r="C1199" s="52" t="s">
        <v>4008</v>
      </c>
      <c r="D1199" s="51">
        <v>3660</v>
      </c>
      <c r="E1199" s="52" t="s">
        <v>817</v>
      </c>
      <c r="F1199" s="52" t="s">
        <v>117</v>
      </c>
      <c r="G1199" s="52" t="s">
        <v>7571</v>
      </c>
      <c r="H1199" s="52" t="s">
        <v>8411</v>
      </c>
      <c r="I1199" s="52" t="s">
        <v>14713</v>
      </c>
      <c r="J1199" s="51">
        <v>119073</v>
      </c>
      <c r="K1199" s="51">
        <v>15248</v>
      </c>
      <c r="L1199" s="52" t="s">
        <v>530</v>
      </c>
      <c r="M1199" s="51">
        <v>53231</v>
      </c>
      <c r="N1199" s="51">
        <v>0</v>
      </c>
      <c r="O1199" s="52" t="s">
        <v>15620</v>
      </c>
    </row>
    <row r="1200" spans="1:15" ht="14.4" x14ac:dyDescent="0.25">
      <c r="A1200" s="51">
        <v>15255</v>
      </c>
      <c r="B1200" s="52" t="s">
        <v>67</v>
      </c>
      <c r="C1200" s="52" t="s">
        <v>4009</v>
      </c>
      <c r="D1200" s="51">
        <v>3665</v>
      </c>
      <c r="E1200" s="52" t="s">
        <v>612</v>
      </c>
      <c r="F1200" s="52" t="s">
        <v>4010</v>
      </c>
      <c r="G1200" s="52" t="s">
        <v>7571</v>
      </c>
      <c r="H1200" s="52" t="s">
        <v>8338</v>
      </c>
      <c r="I1200" s="52" t="s">
        <v>14713</v>
      </c>
      <c r="J1200" s="51">
        <v>118794</v>
      </c>
      <c r="K1200" s="51">
        <v>14902</v>
      </c>
      <c r="L1200" s="52" t="s">
        <v>3954</v>
      </c>
      <c r="M1200" s="51">
        <v>973818</v>
      </c>
      <c r="N1200" s="51">
        <v>0</v>
      </c>
      <c r="O1200" s="52" t="s">
        <v>15621</v>
      </c>
    </row>
    <row r="1201" spans="1:15" ht="14.4" x14ac:dyDescent="0.25">
      <c r="A1201" s="51">
        <v>15271</v>
      </c>
      <c r="B1201" s="52" t="s">
        <v>4011</v>
      </c>
      <c r="C1201" s="52" t="s">
        <v>2874</v>
      </c>
      <c r="D1201" s="51">
        <v>3668</v>
      </c>
      <c r="E1201" s="52" t="s">
        <v>4012</v>
      </c>
      <c r="F1201" s="52" t="s">
        <v>4013</v>
      </c>
      <c r="G1201" s="52" t="s">
        <v>7571</v>
      </c>
      <c r="H1201" s="52" t="s">
        <v>9781</v>
      </c>
      <c r="I1201" s="52" t="s">
        <v>14715</v>
      </c>
      <c r="J1201" s="51">
        <v>122283</v>
      </c>
      <c r="K1201" s="51">
        <v>15156</v>
      </c>
      <c r="L1201" s="52" t="s">
        <v>22105</v>
      </c>
      <c r="M1201" s="51">
        <v>961623</v>
      </c>
      <c r="N1201" s="51">
        <v>0</v>
      </c>
      <c r="O1201" s="52" t="s">
        <v>15622</v>
      </c>
    </row>
    <row r="1202" spans="1:15" ht="14.4" x14ac:dyDescent="0.25">
      <c r="A1202" s="51">
        <v>15289</v>
      </c>
      <c r="B1202" s="52" t="s">
        <v>523</v>
      </c>
      <c r="C1202" s="52" t="s">
        <v>4014</v>
      </c>
      <c r="D1202" s="51">
        <v>3680</v>
      </c>
      <c r="E1202" s="52" t="s">
        <v>80</v>
      </c>
      <c r="F1202" s="52" t="s">
        <v>81</v>
      </c>
      <c r="G1202" s="52" t="s">
        <v>7571</v>
      </c>
      <c r="H1202" s="52" t="s">
        <v>8084</v>
      </c>
      <c r="I1202" s="52" t="s">
        <v>14713</v>
      </c>
      <c r="J1202" s="51">
        <v>138991</v>
      </c>
      <c r="K1202" s="51">
        <v>110205</v>
      </c>
      <c r="L1202" s="52" t="s">
        <v>6718</v>
      </c>
      <c r="M1202" s="51">
        <v>973776</v>
      </c>
      <c r="N1202" s="51">
        <v>0</v>
      </c>
      <c r="O1202" s="52" t="s">
        <v>15623</v>
      </c>
    </row>
    <row r="1203" spans="1:15" ht="14.4" x14ac:dyDescent="0.25">
      <c r="A1203" s="51">
        <v>15297</v>
      </c>
      <c r="B1203" s="52" t="s">
        <v>4015</v>
      </c>
      <c r="C1203" s="52" t="s">
        <v>4016</v>
      </c>
      <c r="D1203" s="51">
        <v>3680</v>
      </c>
      <c r="E1203" s="52" t="s">
        <v>80</v>
      </c>
      <c r="F1203" s="52" t="s">
        <v>4017</v>
      </c>
      <c r="G1203" s="52" t="s">
        <v>7571</v>
      </c>
      <c r="H1203" s="52" t="s">
        <v>9782</v>
      </c>
      <c r="I1203" s="52" t="s">
        <v>14713</v>
      </c>
      <c r="J1203" s="51">
        <v>138991</v>
      </c>
      <c r="K1203" s="51">
        <v>110205</v>
      </c>
      <c r="L1203" s="52" t="s">
        <v>6718</v>
      </c>
      <c r="M1203" s="51">
        <v>973776</v>
      </c>
      <c r="N1203" s="51">
        <v>0</v>
      </c>
      <c r="O1203" s="52" t="s">
        <v>15624</v>
      </c>
    </row>
    <row r="1204" spans="1:15" ht="14.4" x14ac:dyDescent="0.25">
      <c r="A1204" s="51">
        <v>15305</v>
      </c>
      <c r="B1204" s="52" t="s">
        <v>4018</v>
      </c>
      <c r="C1204" s="52" t="s">
        <v>4019</v>
      </c>
      <c r="D1204" s="51">
        <v>3680</v>
      </c>
      <c r="E1204" s="52" t="s">
        <v>4020</v>
      </c>
      <c r="F1204" s="52" t="s">
        <v>4021</v>
      </c>
      <c r="G1204" s="52" t="s">
        <v>7571</v>
      </c>
      <c r="H1204" s="52" t="s">
        <v>15625</v>
      </c>
      <c r="I1204" s="52" t="s">
        <v>14713</v>
      </c>
      <c r="J1204" s="51">
        <v>138991</v>
      </c>
      <c r="K1204" s="51">
        <v>110205</v>
      </c>
      <c r="L1204" s="52" t="s">
        <v>6718</v>
      </c>
      <c r="M1204" s="51">
        <v>54833</v>
      </c>
      <c r="N1204" s="51">
        <v>0</v>
      </c>
      <c r="O1204" s="52" t="s">
        <v>15626</v>
      </c>
    </row>
    <row r="1205" spans="1:15" ht="14.4" x14ac:dyDescent="0.25">
      <c r="A1205" s="51">
        <v>15313</v>
      </c>
      <c r="B1205" s="52" t="s">
        <v>4022</v>
      </c>
      <c r="C1205" s="52" t="s">
        <v>1168</v>
      </c>
      <c r="D1205" s="51">
        <v>3680</v>
      </c>
      <c r="E1205" s="52" t="s">
        <v>4020</v>
      </c>
      <c r="F1205" s="52" t="s">
        <v>4023</v>
      </c>
      <c r="G1205" s="52" t="s">
        <v>7571</v>
      </c>
      <c r="H1205" s="52" t="s">
        <v>9783</v>
      </c>
      <c r="I1205" s="52" t="s">
        <v>14713</v>
      </c>
      <c r="J1205" s="51">
        <v>138991</v>
      </c>
      <c r="K1205" s="51">
        <v>110205</v>
      </c>
      <c r="L1205" s="52" t="s">
        <v>6718</v>
      </c>
      <c r="M1205" s="51">
        <v>54833</v>
      </c>
      <c r="N1205" s="51">
        <v>0</v>
      </c>
      <c r="O1205" s="52" t="s">
        <v>15627</v>
      </c>
    </row>
    <row r="1206" spans="1:15" ht="14.4" x14ac:dyDescent="0.25">
      <c r="A1206" s="51">
        <v>15347</v>
      </c>
      <c r="B1206" s="52" t="s">
        <v>4024</v>
      </c>
      <c r="C1206" s="52" t="s">
        <v>4025</v>
      </c>
      <c r="D1206" s="51">
        <v>3680</v>
      </c>
      <c r="E1206" s="52" t="s">
        <v>97</v>
      </c>
      <c r="F1206" s="52" t="s">
        <v>4026</v>
      </c>
      <c r="G1206" s="52" t="s">
        <v>7571</v>
      </c>
      <c r="H1206" s="52" t="s">
        <v>9784</v>
      </c>
      <c r="I1206" s="52" t="s">
        <v>14713</v>
      </c>
      <c r="J1206" s="51">
        <v>138991</v>
      </c>
      <c r="K1206" s="51">
        <v>110205</v>
      </c>
      <c r="L1206" s="52" t="s">
        <v>6718</v>
      </c>
      <c r="M1206" s="51">
        <v>111161</v>
      </c>
      <c r="N1206" s="51">
        <v>0</v>
      </c>
      <c r="O1206" s="52" t="s">
        <v>15628</v>
      </c>
    </row>
    <row r="1207" spans="1:15" ht="14.4" x14ac:dyDescent="0.25">
      <c r="A1207" s="51">
        <v>15354</v>
      </c>
      <c r="B1207" s="52" t="s">
        <v>73</v>
      </c>
      <c r="C1207" s="52" t="s">
        <v>4027</v>
      </c>
      <c r="D1207" s="51">
        <v>3640</v>
      </c>
      <c r="E1207" s="52" t="s">
        <v>17</v>
      </c>
      <c r="F1207" s="52" t="s">
        <v>18</v>
      </c>
      <c r="G1207" s="52" t="s">
        <v>7571</v>
      </c>
      <c r="H1207" s="52" t="s">
        <v>9785</v>
      </c>
      <c r="I1207" s="52" t="s">
        <v>14715</v>
      </c>
      <c r="J1207" s="51">
        <v>122961</v>
      </c>
      <c r="K1207" s="51">
        <v>15354</v>
      </c>
      <c r="L1207" s="52" t="s">
        <v>73</v>
      </c>
      <c r="M1207" s="51">
        <v>961631</v>
      </c>
      <c r="N1207" s="51">
        <v>0</v>
      </c>
      <c r="O1207" s="52" t="s">
        <v>15629</v>
      </c>
    </row>
    <row r="1208" spans="1:15" ht="14.4" x14ac:dyDescent="0.25">
      <c r="A1208" s="51">
        <v>15362</v>
      </c>
      <c r="B1208" s="52" t="s">
        <v>4028</v>
      </c>
      <c r="C1208" s="52" t="s">
        <v>4029</v>
      </c>
      <c r="D1208" s="51">
        <v>3640</v>
      </c>
      <c r="E1208" s="52" t="s">
        <v>17</v>
      </c>
      <c r="F1208" s="52" t="s">
        <v>4030</v>
      </c>
      <c r="G1208" s="52" t="s">
        <v>7571</v>
      </c>
      <c r="H1208" s="52" t="s">
        <v>9786</v>
      </c>
      <c r="I1208" s="52" t="s">
        <v>14715</v>
      </c>
      <c r="J1208" s="51">
        <v>122961</v>
      </c>
      <c r="K1208" s="51">
        <v>15354</v>
      </c>
      <c r="L1208" s="52" t="s">
        <v>73</v>
      </c>
      <c r="M1208" s="51">
        <v>961631</v>
      </c>
      <c r="N1208" s="51">
        <v>0</v>
      </c>
      <c r="O1208" s="52" t="s">
        <v>15630</v>
      </c>
    </row>
    <row r="1209" spans="1:15" ht="14.4" x14ac:dyDescent="0.25">
      <c r="A1209" s="51">
        <v>15371</v>
      </c>
      <c r="B1209" s="52" t="s">
        <v>4031</v>
      </c>
      <c r="C1209" s="52" t="s">
        <v>4032</v>
      </c>
      <c r="D1209" s="51">
        <v>3640</v>
      </c>
      <c r="E1209" s="52" t="s">
        <v>17</v>
      </c>
      <c r="F1209" s="52" t="s">
        <v>4033</v>
      </c>
      <c r="G1209" s="52" t="s">
        <v>7571</v>
      </c>
      <c r="H1209" s="52" t="s">
        <v>9787</v>
      </c>
      <c r="I1209" s="52" t="s">
        <v>14713</v>
      </c>
      <c r="J1209" s="51">
        <v>122961</v>
      </c>
      <c r="K1209" s="51">
        <v>15354</v>
      </c>
      <c r="L1209" s="52" t="s">
        <v>73</v>
      </c>
      <c r="M1209" s="51">
        <v>60971</v>
      </c>
      <c r="N1209" s="51">
        <v>0</v>
      </c>
      <c r="O1209" s="52" t="s">
        <v>15631</v>
      </c>
    </row>
    <row r="1210" spans="1:15" ht="14.4" x14ac:dyDescent="0.25">
      <c r="A1210" s="51">
        <v>15388</v>
      </c>
      <c r="B1210" s="52" t="s">
        <v>4034</v>
      </c>
      <c r="C1210" s="52" t="s">
        <v>4035</v>
      </c>
      <c r="D1210" s="51">
        <v>3640</v>
      </c>
      <c r="E1210" s="52" t="s">
        <v>17</v>
      </c>
      <c r="F1210" s="52" t="s">
        <v>4036</v>
      </c>
      <c r="G1210" s="52" t="s">
        <v>7571</v>
      </c>
      <c r="H1210" s="52" t="s">
        <v>9788</v>
      </c>
      <c r="I1210" s="52" t="s">
        <v>14713</v>
      </c>
      <c r="J1210" s="51">
        <v>122961</v>
      </c>
      <c r="K1210" s="51">
        <v>15354</v>
      </c>
      <c r="L1210" s="52" t="s">
        <v>73</v>
      </c>
      <c r="M1210" s="51">
        <v>60971</v>
      </c>
      <c r="N1210" s="51">
        <v>0</v>
      </c>
      <c r="O1210" s="52" t="s">
        <v>15632</v>
      </c>
    </row>
    <row r="1211" spans="1:15" ht="14.4" x14ac:dyDescent="0.25">
      <c r="A1211" s="51">
        <v>15396</v>
      </c>
      <c r="B1211" s="52" t="s">
        <v>15633</v>
      </c>
      <c r="C1211" s="52" t="s">
        <v>4037</v>
      </c>
      <c r="D1211" s="51">
        <v>3960</v>
      </c>
      <c r="E1211" s="52" t="s">
        <v>614</v>
      </c>
      <c r="F1211" s="52" t="s">
        <v>4038</v>
      </c>
      <c r="G1211" s="52" t="s">
        <v>7571</v>
      </c>
      <c r="H1211" s="52" t="s">
        <v>9789</v>
      </c>
      <c r="I1211" s="52" t="s">
        <v>14713</v>
      </c>
      <c r="J1211" s="51">
        <v>118992</v>
      </c>
      <c r="K1211" s="51">
        <v>26187</v>
      </c>
      <c r="L1211" s="52" t="s">
        <v>663</v>
      </c>
      <c r="M1211" s="51">
        <v>965632</v>
      </c>
      <c r="N1211" s="51">
        <v>0</v>
      </c>
      <c r="O1211" s="52" t="s">
        <v>15634</v>
      </c>
    </row>
    <row r="1212" spans="1:15" ht="14.4" x14ac:dyDescent="0.25">
      <c r="A1212" s="51">
        <v>15404</v>
      </c>
      <c r="B1212" s="52" t="s">
        <v>4039</v>
      </c>
      <c r="C1212" s="52" t="s">
        <v>4040</v>
      </c>
      <c r="D1212" s="51">
        <v>3960</v>
      </c>
      <c r="E1212" s="52" t="s">
        <v>614</v>
      </c>
      <c r="F1212" s="52" t="s">
        <v>4041</v>
      </c>
      <c r="G1212" s="52" t="s">
        <v>7571</v>
      </c>
      <c r="H1212" s="52" t="s">
        <v>9790</v>
      </c>
      <c r="I1212" s="52" t="s">
        <v>14713</v>
      </c>
      <c r="J1212" s="51">
        <v>118992</v>
      </c>
      <c r="K1212" s="51">
        <v>26187</v>
      </c>
      <c r="L1212" s="52" t="s">
        <v>663</v>
      </c>
      <c r="M1212" s="51">
        <v>965624</v>
      </c>
      <c r="N1212" s="51">
        <v>0</v>
      </c>
      <c r="O1212" s="52" t="s">
        <v>15635</v>
      </c>
    </row>
    <row r="1213" spans="1:15" ht="14.4" x14ac:dyDescent="0.25">
      <c r="A1213" s="51">
        <v>15412</v>
      </c>
      <c r="B1213" s="52" t="s">
        <v>4042</v>
      </c>
      <c r="C1213" s="52" t="s">
        <v>4043</v>
      </c>
      <c r="D1213" s="51">
        <v>3960</v>
      </c>
      <c r="E1213" s="52" t="s">
        <v>614</v>
      </c>
      <c r="F1213" s="52" t="s">
        <v>4044</v>
      </c>
      <c r="G1213" s="52" t="s">
        <v>7571</v>
      </c>
      <c r="H1213" s="52" t="s">
        <v>22107</v>
      </c>
      <c r="I1213" s="52" t="s">
        <v>14713</v>
      </c>
      <c r="J1213" s="51">
        <v>119073</v>
      </c>
      <c r="K1213" s="51">
        <v>15248</v>
      </c>
      <c r="L1213" s="52" t="s">
        <v>530</v>
      </c>
      <c r="M1213" s="51">
        <v>965641</v>
      </c>
      <c r="N1213" s="51">
        <v>0</v>
      </c>
      <c r="O1213" s="52" t="s">
        <v>15636</v>
      </c>
    </row>
    <row r="1214" spans="1:15" ht="14.4" x14ac:dyDescent="0.25">
      <c r="A1214" s="51">
        <v>15438</v>
      </c>
      <c r="B1214" s="52" t="s">
        <v>523</v>
      </c>
      <c r="C1214" s="52" t="s">
        <v>4045</v>
      </c>
      <c r="D1214" s="51">
        <v>3960</v>
      </c>
      <c r="E1214" s="52" t="s">
        <v>4046</v>
      </c>
      <c r="F1214" s="52" t="s">
        <v>4047</v>
      </c>
      <c r="G1214" s="52" t="s">
        <v>7571</v>
      </c>
      <c r="H1214" s="52" t="s">
        <v>9791</v>
      </c>
      <c r="I1214" s="52" t="s">
        <v>14713</v>
      </c>
      <c r="J1214" s="51">
        <v>118992</v>
      </c>
      <c r="K1214" s="51">
        <v>26187</v>
      </c>
      <c r="L1214" s="52" t="s">
        <v>663</v>
      </c>
      <c r="M1214" s="51">
        <v>107433</v>
      </c>
      <c r="N1214" s="51">
        <v>0</v>
      </c>
      <c r="O1214" s="52" t="s">
        <v>15637</v>
      </c>
    </row>
    <row r="1215" spans="1:15" ht="14.4" x14ac:dyDescent="0.25">
      <c r="A1215" s="51">
        <v>15446</v>
      </c>
      <c r="B1215" s="52" t="s">
        <v>4048</v>
      </c>
      <c r="C1215" s="52" t="s">
        <v>4049</v>
      </c>
      <c r="D1215" s="51">
        <v>3960</v>
      </c>
      <c r="E1215" s="52" t="s">
        <v>614</v>
      </c>
      <c r="F1215" s="52" t="s">
        <v>4050</v>
      </c>
      <c r="G1215" s="52" t="s">
        <v>7571</v>
      </c>
      <c r="H1215" s="52" t="s">
        <v>9792</v>
      </c>
      <c r="I1215" s="52" t="s">
        <v>14713</v>
      </c>
      <c r="J1215" s="51">
        <v>118992</v>
      </c>
      <c r="K1215" s="51">
        <v>26187</v>
      </c>
      <c r="L1215" s="52" t="s">
        <v>663</v>
      </c>
      <c r="M1215" s="51">
        <v>55152</v>
      </c>
      <c r="N1215" s="51">
        <v>0</v>
      </c>
      <c r="O1215" s="52" t="s">
        <v>15638</v>
      </c>
    </row>
    <row r="1216" spans="1:15" ht="14.4" x14ac:dyDescent="0.25">
      <c r="A1216" s="51">
        <v>15453</v>
      </c>
      <c r="B1216" s="52" t="s">
        <v>611</v>
      </c>
      <c r="C1216" s="52" t="s">
        <v>4051</v>
      </c>
      <c r="D1216" s="51">
        <v>3670</v>
      </c>
      <c r="E1216" s="52" t="s">
        <v>817</v>
      </c>
      <c r="F1216" s="52" t="s">
        <v>84</v>
      </c>
      <c r="G1216" s="52" t="s">
        <v>7571</v>
      </c>
      <c r="H1216" s="52" t="s">
        <v>8360</v>
      </c>
      <c r="I1216" s="52" t="s">
        <v>14713</v>
      </c>
      <c r="J1216" s="51">
        <v>118836</v>
      </c>
      <c r="K1216" s="51">
        <v>15453</v>
      </c>
      <c r="L1216" s="52" t="s">
        <v>611</v>
      </c>
      <c r="M1216" s="51">
        <v>965285</v>
      </c>
      <c r="N1216" s="51">
        <v>0</v>
      </c>
      <c r="O1216" s="52" t="s">
        <v>15639</v>
      </c>
    </row>
    <row r="1217" spans="1:15" ht="14.4" x14ac:dyDescent="0.25">
      <c r="A1217" s="51">
        <v>15461</v>
      </c>
      <c r="B1217" s="52" t="s">
        <v>4052</v>
      </c>
      <c r="C1217" s="52" t="s">
        <v>4053</v>
      </c>
      <c r="D1217" s="51">
        <v>3670</v>
      </c>
      <c r="E1217" s="52" t="s">
        <v>817</v>
      </c>
      <c r="F1217" s="52" t="s">
        <v>4054</v>
      </c>
      <c r="G1217" s="52" t="s">
        <v>7571</v>
      </c>
      <c r="H1217" s="52" t="s">
        <v>9793</v>
      </c>
      <c r="I1217" s="52" t="s">
        <v>14713</v>
      </c>
      <c r="J1217" s="51">
        <v>118836</v>
      </c>
      <c r="K1217" s="51">
        <v>15453</v>
      </c>
      <c r="L1217" s="52" t="s">
        <v>611</v>
      </c>
      <c r="M1217" s="51">
        <v>965285</v>
      </c>
      <c r="N1217" s="51">
        <v>0</v>
      </c>
      <c r="O1217" s="52" t="s">
        <v>15640</v>
      </c>
    </row>
    <row r="1218" spans="1:15" ht="14.4" x14ac:dyDescent="0.25">
      <c r="A1218" s="51">
        <v>15479</v>
      </c>
      <c r="B1218" s="52" t="s">
        <v>4055</v>
      </c>
      <c r="C1218" s="52" t="s">
        <v>4056</v>
      </c>
      <c r="D1218" s="51">
        <v>3700</v>
      </c>
      <c r="E1218" s="52" t="s">
        <v>105</v>
      </c>
      <c r="F1218" s="52" t="s">
        <v>4057</v>
      </c>
      <c r="G1218" s="52" t="s">
        <v>7571</v>
      </c>
      <c r="H1218" s="52" t="s">
        <v>9794</v>
      </c>
      <c r="I1218" s="52" t="s">
        <v>14713</v>
      </c>
      <c r="J1218" s="51">
        <v>118968</v>
      </c>
      <c r="K1218" s="51">
        <v>15503</v>
      </c>
      <c r="L1218" s="52" t="s">
        <v>13977</v>
      </c>
      <c r="M1218" s="51">
        <v>107268</v>
      </c>
      <c r="N1218" s="51">
        <v>0</v>
      </c>
      <c r="O1218" s="52" t="s">
        <v>15641</v>
      </c>
    </row>
    <row r="1219" spans="1:15" ht="14.4" x14ac:dyDescent="0.25">
      <c r="A1219" s="51">
        <v>15487</v>
      </c>
      <c r="B1219" s="52" t="s">
        <v>9795</v>
      </c>
      <c r="C1219" s="52" t="s">
        <v>4058</v>
      </c>
      <c r="D1219" s="51">
        <v>3700</v>
      </c>
      <c r="E1219" s="52" t="s">
        <v>105</v>
      </c>
      <c r="F1219" s="52" t="s">
        <v>4059</v>
      </c>
      <c r="G1219" s="52" t="s">
        <v>7571</v>
      </c>
      <c r="H1219" s="52" t="s">
        <v>9796</v>
      </c>
      <c r="I1219" s="52" t="s">
        <v>14715</v>
      </c>
      <c r="J1219" s="51">
        <v>119875</v>
      </c>
      <c r="K1219" s="51">
        <v>15776</v>
      </c>
      <c r="L1219" s="52" t="s">
        <v>547</v>
      </c>
      <c r="M1219" s="51">
        <v>961649</v>
      </c>
      <c r="N1219" s="51">
        <v>0</v>
      </c>
      <c r="O1219" s="52" t="s">
        <v>15642</v>
      </c>
    </row>
    <row r="1220" spans="1:15" ht="14.4" x14ac:dyDescent="0.25">
      <c r="A1220" s="51">
        <v>15503</v>
      </c>
      <c r="B1220" s="52" t="s">
        <v>13977</v>
      </c>
      <c r="C1220" s="52" t="s">
        <v>13978</v>
      </c>
      <c r="D1220" s="51">
        <v>3700</v>
      </c>
      <c r="E1220" s="52" t="s">
        <v>105</v>
      </c>
      <c r="F1220" s="52" t="s">
        <v>4060</v>
      </c>
      <c r="G1220" s="52" t="s">
        <v>7571</v>
      </c>
      <c r="H1220" s="52" t="s">
        <v>22108</v>
      </c>
      <c r="I1220" s="52" t="s">
        <v>14713</v>
      </c>
      <c r="J1220" s="51">
        <v>118968</v>
      </c>
      <c r="K1220" s="51">
        <v>15503</v>
      </c>
      <c r="L1220" s="52" t="s">
        <v>13977</v>
      </c>
      <c r="M1220" s="51">
        <v>107268</v>
      </c>
      <c r="N1220" s="51">
        <v>0</v>
      </c>
      <c r="O1220" s="52" t="s">
        <v>15643</v>
      </c>
    </row>
    <row r="1221" spans="1:15" ht="14.4" x14ac:dyDescent="0.25">
      <c r="A1221" s="51">
        <v>15537</v>
      </c>
      <c r="B1221" s="52" t="s">
        <v>4061</v>
      </c>
      <c r="C1221" s="52" t="s">
        <v>4062</v>
      </c>
      <c r="D1221" s="51">
        <v>3700</v>
      </c>
      <c r="E1221" s="52" t="s">
        <v>105</v>
      </c>
      <c r="F1221" s="52" t="s">
        <v>4063</v>
      </c>
      <c r="G1221" s="52" t="s">
        <v>7571</v>
      </c>
      <c r="H1221" s="52" t="s">
        <v>9797</v>
      </c>
      <c r="I1221" s="52" t="s">
        <v>14713</v>
      </c>
      <c r="J1221" s="51">
        <v>118968</v>
      </c>
      <c r="K1221" s="51">
        <v>15503</v>
      </c>
      <c r="L1221" s="52" t="s">
        <v>13977</v>
      </c>
      <c r="M1221" s="51">
        <v>107268</v>
      </c>
      <c r="N1221" s="51">
        <v>0</v>
      </c>
      <c r="O1221" s="52" t="s">
        <v>15644</v>
      </c>
    </row>
    <row r="1222" spans="1:15" ht="14.4" x14ac:dyDescent="0.25">
      <c r="A1222" s="51">
        <v>15545</v>
      </c>
      <c r="B1222" s="52" t="s">
        <v>4064</v>
      </c>
      <c r="C1222" s="52" t="s">
        <v>4065</v>
      </c>
      <c r="D1222" s="51">
        <v>3700</v>
      </c>
      <c r="E1222" s="52" t="s">
        <v>105</v>
      </c>
      <c r="F1222" s="52" t="s">
        <v>661</v>
      </c>
      <c r="G1222" s="52" t="s">
        <v>7571</v>
      </c>
      <c r="H1222" s="52" t="s">
        <v>7915</v>
      </c>
      <c r="I1222" s="52" t="s">
        <v>14713</v>
      </c>
      <c r="J1222" s="51">
        <v>118968</v>
      </c>
      <c r="K1222" s="51">
        <v>15503</v>
      </c>
      <c r="L1222" s="52" t="s">
        <v>13977</v>
      </c>
      <c r="M1222" s="51">
        <v>107268</v>
      </c>
      <c r="N1222" s="51">
        <v>0</v>
      </c>
      <c r="O1222" s="52" t="s">
        <v>15645</v>
      </c>
    </row>
    <row r="1223" spans="1:15" ht="14.4" x14ac:dyDescent="0.25">
      <c r="A1223" s="51">
        <v>15578</v>
      </c>
      <c r="B1223" s="52" t="s">
        <v>4066</v>
      </c>
      <c r="C1223" s="52" t="s">
        <v>4067</v>
      </c>
      <c r="D1223" s="51">
        <v>3700</v>
      </c>
      <c r="E1223" s="52" t="s">
        <v>4068</v>
      </c>
      <c r="F1223" s="52" t="s">
        <v>4069</v>
      </c>
      <c r="G1223" s="52" t="s">
        <v>7571</v>
      </c>
      <c r="H1223" s="52" t="s">
        <v>9798</v>
      </c>
      <c r="I1223" s="52" t="s">
        <v>14713</v>
      </c>
      <c r="J1223" s="51">
        <v>118968</v>
      </c>
      <c r="K1223" s="51">
        <v>15503</v>
      </c>
      <c r="L1223" s="52" t="s">
        <v>13977</v>
      </c>
      <c r="M1223" s="51">
        <v>107268</v>
      </c>
      <c r="N1223" s="51">
        <v>0</v>
      </c>
      <c r="O1223" s="52" t="s">
        <v>15646</v>
      </c>
    </row>
    <row r="1224" spans="1:15" ht="14.4" x14ac:dyDescent="0.25">
      <c r="A1224" s="51">
        <v>15586</v>
      </c>
      <c r="B1224" s="52" t="s">
        <v>4070</v>
      </c>
      <c r="C1224" s="52" t="s">
        <v>4071</v>
      </c>
      <c r="D1224" s="51">
        <v>3700</v>
      </c>
      <c r="E1224" s="52" t="s">
        <v>105</v>
      </c>
      <c r="F1224" s="52" t="s">
        <v>4072</v>
      </c>
      <c r="G1224" s="52" t="s">
        <v>7571</v>
      </c>
      <c r="H1224" s="52" t="s">
        <v>9799</v>
      </c>
      <c r="I1224" s="52" t="s">
        <v>14713</v>
      </c>
      <c r="J1224" s="51">
        <v>118968</v>
      </c>
      <c r="K1224" s="51">
        <v>15503</v>
      </c>
      <c r="L1224" s="52" t="s">
        <v>13977</v>
      </c>
      <c r="M1224" s="51">
        <v>107268</v>
      </c>
      <c r="N1224" s="51">
        <v>0</v>
      </c>
      <c r="O1224" s="52" t="s">
        <v>15647</v>
      </c>
    </row>
    <row r="1225" spans="1:15" ht="14.4" x14ac:dyDescent="0.25">
      <c r="A1225" s="51">
        <v>15602</v>
      </c>
      <c r="B1225" s="52" t="s">
        <v>73</v>
      </c>
      <c r="C1225" s="52" t="s">
        <v>4073</v>
      </c>
      <c r="D1225" s="51">
        <v>3721</v>
      </c>
      <c r="E1225" s="52" t="s">
        <v>4074</v>
      </c>
      <c r="F1225" s="52" t="s">
        <v>4075</v>
      </c>
      <c r="G1225" s="52" t="s">
        <v>7571</v>
      </c>
      <c r="H1225" s="52" t="s">
        <v>9800</v>
      </c>
      <c r="I1225" s="52" t="s">
        <v>14715</v>
      </c>
      <c r="J1225" s="51">
        <v>118786</v>
      </c>
      <c r="K1225" s="51">
        <v>14911</v>
      </c>
      <c r="L1225" s="52" t="s">
        <v>73</v>
      </c>
      <c r="M1225" s="51">
        <v>961656</v>
      </c>
      <c r="N1225" s="51">
        <v>0</v>
      </c>
      <c r="O1225" s="52" t="s">
        <v>15648</v>
      </c>
    </row>
    <row r="1226" spans="1:15" ht="14.4" x14ac:dyDescent="0.25">
      <c r="A1226" s="51">
        <v>15628</v>
      </c>
      <c r="B1226" s="52" t="s">
        <v>152</v>
      </c>
      <c r="C1226" s="52" t="s">
        <v>4076</v>
      </c>
      <c r="D1226" s="51">
        <v>3723</v>
      </c>
      <c r="E1226" s="52" t="s">
        <v>4077</v>
      </c>
      <c r="F1226" s="52" t="s">
        <v>4078</v>
      </c>
      <c r="G1226" s="52" t="s">
        <v>7571</v>
      </c>
      <c r="H1226" s="52" t="s">
        <v>9801</v>
      </c>
      <c r="I1226" s="52" t="s">
        <v>14715</v>
      </c>
      <c r="J1226" s="51">
        <v>118786</v>
      </c>
      <c r="K1226" s="51">
        <v>14911</v>
      </c>
      <c r="L1226" s="52" t="s">
        <v>73</v>
      </c>
      <c r="M1226" s="51">
        <v>961656</v>
      </c>
      <c r="N1226" s="51">
        <v>0</v>
      </c>
      <c r="O1226" s="52" t="s">
        <v>15649</v>
      </c>
    </row>
    <row r="1227" spans="1:15" ht="14.4" x14ac:dyDescent="0.25">
      <c r="A1227" s="51">
        <v>15644</v>
      </c>
      <c r="B1227" s="52" t="s">
        <v>22109</v>
      </c>
      <c r="C1227" s="52" t="s">
        <v>4079</v>
      </c>
      <c r="D1227" s="51">
        <v>3730</v>
      </c>
      <c r="E1227" s="52" t="s">
        <v>4080</v>
      </c>
      <c r="F1227" s="52" t="s">
        <v>4081</v>
      </c>
      <c r="G1227" s="52" t="s">
        <v>7571</v>
      </c>
      <c r="H1227" s="52" t="s">
        <v>9802</v>
      </c>
      <c r="I1227" s="52" t="s">
        <v>14713</v>
      </c>
      <c r="J1227" s="51">
        <v>118869</v>
      </c>
      <c r="K1227" s="51">
        <v>14985</v>
      </c>
      <c r="L1227" s="52" t="s">
        <v>524</v>
      </c>
      <c r="M1227" s="51">
        <v>965798</v>
      </c>
      <c r="N1227" s="51">
        <v>0</v>
      </c>
      <c r="O1227" s="52" t="s">
        <v>15650</v>
      </c>
    </row>
    <row r="1228" spans="1:15" ht="14.4" x14ac:dyDescent="0.25">
      <c r="A1228" s="51">
        <v>15651</v>
      </c>
      <c r="B1228" s="52" t="s">
        <v>22110</v>
      </c>
      <c r="C1228" s="52" t="s">
        <v>4082</v>
      </c>
      <c r="D1228" s="51">
        <v>3730</v>
      </c>
      <c r="E1228" s="52" t="s">
        <v>4080</v>
      </c>
      <c r="F1228" s="52" t="s">
        <v>4083</v>
      </c>
      <c r="G1228" s="52" t="s">
        <v>7571</v>
      </c>
      <c r="H1228" s="52" t="s">
        <v>22111</v>
      </c>
      <c r="I1228" s="52" t="s">
        <v>14713</v>
      </c>
      <c r="J1228" s="51">
        <v>118869</v>
      </c>
      <c r="K1228" s="51">
        <v>14985</v>
      </c>
      <c r="L1228" s="52" t="s">
        <v>524</v>
      </c>
      <c r="M1228" s="51">
        <v>965798</v>
      </c>
      <c r="N1228" s="51">
        <v>0</v>
      </c>
      <c r="O1228" s="52" t="s">
        <v>15651</v>
      </c>
    </row>
    <row r="1229" spans="1:15" ht="14.4" x14ac:dyDescent="0.25">
      <c r="A1229" s="51">
        <v>15677</v>
      </c>
      <c r="B1229" s="52" t="s">
        <v>4084</v>
      </c>
      <c r="C1229" s="52" t="s">
        <v>4085</v>
      </c>
      <c r="D1229" s="51">
        <v>3730</v>
      </c>
      <c r="E1229" s="52" t="s">
        <v>4080</v>
      </c>
      <c r="F1229" s="52" t="s">
        <v>4086</v>
      </c>
      <c r="G1229" s="52" t="s">
        <v>7571</v>
      </c>
      <c r="H1229" s="52" t="s">
        <v>9803</v>
      </c>
      <c r="I1229" s="52" t="s">
        <v>14715</v>
      </c>
      <c r="J1229" s="51">
        <v>119875</v>
      </c>
      <c r="K1229" s="51">
        <v>15776</v>
      </c>
      <c r="L1229" s="52" t="s">
        <v>547</v>
      </c>
      <c r="M1229" s="51">
        <v>961664</v>
      </c>
      <c r="N1229" s="51">
        <v>0</v>
      </c>
      <c r="O1229" s="52" t="s">
        <v>15652</v>
      </c>
    </row>
    <row r="1230" spans="1:15" ht="14.4" x14ac:dyDescent="0.25">
      <c r="A1230" s="51">
        <v>15685</v>
      </c>
      <c r="B1230" s="52" t="s">
        <v>22112</v>
      </c>
      <c r="C1230" s="52" t="s">
        <v>4087</v>
      </c>
      <c r="D1230" s="51">
        <v>3730</v>
      </c>
      <c r="E1230" s="52" t="s">
        <v>4080</v>
      </c>
      <c r="F1230" s="52" t="s">
        <v>4088</v>
      </c>
      <c r="G1230" s="52" t="s">
        <v>7571</v>
      </c>
      <c r="H1230" s="52" t="s">
        <v>13979</v>
      </c>
      <c r="I1230" s="52" t="s">
        <v>14713</v>
      </c>
      <c r="J1230" s="51">
        <v>118869</v>
      </c>
      <c r="K1230" s="51">
        <v>14985</v>
      </c>
      <c r="L1230" s="52" t="s">
        <v>524</v>
      </c>
      <c r="M1230" s="51">
        <v>965798</v>
      </c>
      <c r="N1230" s="51">
        <v>0</v>
      </c>
      <c r="O1230" s="52" t="s">
        <v>15653</v>
      </c>
    </row>
    <row r="1231" spans="1:15" ht="14.4" x14ac:dyDescent="0.25">
      <c r="A1231" s="51">
        <v>15693</v>
      </c>
      <c r="B1231" s="52" t="s">
        <v>4089</v>
      </c>
      <c r="C1231" s="52" t="s">
        <v>4090</v>
      </c>
      <c r="D1231" s="51">
        <v>3740</v>
      </c>
      <c r="E1231" s="52" t="s">
        <v>87</v>
      </c>
      <c r="F1231" s="52" t="s">
        <v>4091</v>
      </c>
      <c r="G1231" s="52" t="s">
        <v>7571</v>
      </c>
      <c r="H1231" s="52" t="s">
        <v>15654</v>
      </c>
      <c r="I1231" s="52" t="s">
        <v>14713</v>
      </c>
      <c r="J1231" s="51">
        <v>118869</v>
      </c>
      <c r="K1231" s="51">
        <v>14985</v>
      </c>
      <c r="L1231" s="52" t="s">
        <v>524</v>
      </c>
      <c r="M1231" s="51">
        <v>965798</v>
      </c>
      <c r="N1231" s="51">
        <v>0</v>
      </c>
      <c r="O1231" s="52" t="s">
        <v>15655</v>
      </c>
    </row>
    <row r="1232" spans="1:15" ht="14.4" x14ac:dyDescent="0.25">
      <c r="A1232" s="51">
        <v>15701</v>
      </c>
      <c r="B1232" s="52" t="s">
        <v>4092</v>
      </c>
      <c r="C1232" s="52" t="s">
        <v>4093</v>
      </c>
      <c r="D1232" s="51">
        <v>3740</v>
      </c>
      <c r="E1232" s="52" t="s">
        <v>87</v>
      </c>
      <c r="F1232" s="52" t="s">
        <v>4094</v>
      </c>
      <c r="G1232" s="52" t="s">
        <v>7571</v>
      </c>
      <c r="H1232" s="52" t="s">
        <v>9804</v>
      </c>
      <c r="I1232" s="52" t="s">
        <v>14713</v>
      </c>
      <c r="J1232" s="51">
        <v>118869</v>
      </c>
      <c r="K1232" s="51">
        <v>14985</v>
      </c>
      <c r="L1232" s="52" t="s">
        <v>524</v>
      </c>
      <c r="M1232" s="51">
        <v>965798</v>
      </c>
      <c r="N1232" s="51">
        <v>0</v>
      </c>
      <c r="O1232" s="52" t="s">
        <v>15656</v>
      </c>
    </row>
    <row r="1233" spans="1:15" ht="14.4" x14ac:dyDescent="0.25">
      <c r="A1233" s="51">
        <v>15719</v>
      </c>
      <c r="B1233" s="52" t="s">
        <v>13980</v>
      </c>
      <c r="C1233" s="52" t="s">
        <v>4095</v>
      </c>
      <c r="D1233" s="51">
        <v>3740</v>
      </c>
      <c r="E1233" s="52" t="s">
        <v>4096</v>
      </c>
      <c r="F1233" s="52" t="s">
        <v>4097</v>
      </c>
      <c r="G1233" s="52" t="s">
        <v>7571</v>
      </c>
      <c r="H1233" s="52" t="s">
        <v>9805</v>
      </c>
      <c r="I1233" s="52" t="s">
        <v>14713</v>
      </c>
      <c r="J1233" s="51">
        <v>118869</v>
      </c>
      <c r="K1233" s="51">
        <v>14985</v>
      </c>
      <c r="L1233" s="52" t="s">
        <v>524</v>
      </c>
      <c r="M1233" s="51">
        <v>965798</v>
      </c>
      <c r="N1233" s="51">
        <v>0</v>
      </c>
      <c r="O1233" s="52" t="s">
        <v>15657</v>
      </c>
    </row>
    <row r="1234" spans="1:15" ht="14.4" x14ac:dyDescent="0.25">
      <c r="A1234" s="51">
        <v>15727</v>
      </c>
      <c r="B1234" s="52" t="s">
        <v>13981</v>
      </c>
      <c r="C1234" s="52" t="s">
        <v>4098</v>
      </c>
      <c r="D1234" s="51">
        <v>3740</v>
      </c>
      <c r="E1234" s="52" t="s">
        <v>4099</v>
      </c>
      <c r="F1234" s="52" t="s">
        <v>4100</v>
      </c>
      <c r="G1234" s="52" t="s">
        <v>7571</v>
      </c>
      <c r="H1234" s="52" t="s">
        <v>22113</v>
      </c>
      <c r="I1234" s="52" t="s">
        <v>14713</v>
      </c>
      <c r="J1234" s="51">
        <v>118869</v>
      </c>
      <c r="K1234" s="51">
        <v>14985</v>
      </c>
      <c r="L1234" s="52" t="s">
        <v>524</v>
      </c>
      <c r="M1234" s="51">
        <v>965798</v>
      </c>
      <c r="N1234" s="51">
        <v>0</v>
      </c>
      <c r="O1234" s="52" t="s">
        <v>15658</v>
      </c>
    </row>
    <row r="1235" spans="1:15" ht="14.4" x14ac:dyDescent="0.25">
      <c r="A1235" s="51">
        <v>15735</v>
      </c>
      <c r="B1235" s="52" t="s">
        <v>4101</v>
      </c>
      <c r="C1235" s="52" t="s">
        <v>4102</v>
      </c>
      <c r="D1235" s="51">
        <v>3740</v>
      </c>
      <c r="E1235" s="52" t="s">
        <v>4103</v>
      </c>
      <c r="F1235" s="52" t="s">
        <v>4104</v>
      </c>
      <c r="G1235" s="52" t="s">
        <v>7571</v>
      </c>
      <c r="H1235" s="52" t="s">
        <v>15659</v>
      </c>
      <c r="I1235" s="52" t="s">
        <v>14713</v>
      </c>
      <c r="J1235" s="51">
        <v>118869</v>
      </c>
      <c r="K1235" s="51">
        <v>14985</v>
      </c>
      <c r="L1235" s="52" t="s">
        <v>524</v>
      </c>
      <c r="M1235" s="51">
        <v>965798</v>
      </c>
      <c r="N1235" s="51">
        <v>0</v>
      </c>
      <c r="O1235" s="52" t="s">
        <v>15660</v>
      </c>
    </row>
    <row r="1236" spans="1:15" ht="14.4" x14ac:dyDescent="0.25">
      <c r="A1236" s="51">
        <v>15743</v>
      </c>
      <c r="B1236" s="52" t="s">
        <v>67</v>
      </c>
      <c r="C1236" s="52" t="s">
        <v>4105</v>
      </c>
      <c r="D1236" s="51">
        <v>3740</v>
      </c>
      <c r="E1236" s="52" t="s">
        <v>4106</v>
      </c>
      <c r="F1236" s="52" t="s">
        <v>4107</v>
      </c>
      <c r="G1236" s="52" t="s">
        <v>7571</v>
      </c>
      <c r="H1236" s="52" t="s">
        <v>9806</v>
      </c>
      <c r="I1236" s="52" t="s">
        <v>14713</v>
      </c>
      <c r="J1236" s="51">
        <v>118869</v>
      </c>
      <c r="K1236" s="51">
        <v>14985</v>
      </c>
      <c r="L1236" s="52" t="s">
        <v>524</v>
      </c>
      <c r="M1236" s="51">
        <v>965798</v>
      </c>
      <c r="N1236" s="51">
        <v>0</v>
      </c>
      <c r="O1236" s="52" t="s">
        <v>15661</v>
      </c>
    </row>
    <row r="1237" spans="1:15" ht="14.4" x14ac:dyDescent="0.25">
      <c r="A1237" s="51">
        <v>15751</v>
      </c>
      <c r="B1237" s="52" t="s">
        <v>4108</v>
      </c>
      <c r="C1237" s="52" t="s">
        <v>4109</v>
      </c>
      <c r="D1237" s="51">
        <v>3740</v>
      </c>
      <c r="E1237" s="52" t="s">
        <v>4106</v>
      </c>
      <c r="F1237" s="52" t="s">
        <v>4110</v>
      </c>
      <c r="G1237" s="52" t="s">
        <v>7571</v>
      </c>
      <c r="H1237" s="52" t="s">
        <v>9807</v>
      </c>
      <c r="I1237" s="52" t="s">
        <v>14715</v>
      </c>
      <c r="J1237" s="51">
        <v>119875</v>
      </c>
      <c r="K1237" s="51">
        <v>15776</v>
      </c>
      <c r="L1237" s="52" t="s">
        <v>547</v>
      </c>
      <c r="M1237" s="51">
        <v>961672</v>
      </c>
      <c r="N1237" s="51">
        <v>0</v>
      </c>
      <c r="O1237" s="52" t="s">
        <v>15662</v>
      </c>
    </row>
    <row r="1238" spans="1:15" ht="14.4" x14ac:dyDescent="0.25">
      <c r="A1238" s="51">
        <v>15768</v>
      </c>
      <c r="B1238" s="52" t="s">
        <v>4111</v>
      </c>
      <c r="C1238" s="52" t="s">
        <v>4112</v>
      </c>
      <c r="D1238" s="51">
        <v>3770</v>
      </c>
      <c r="E1238" s="52" t="s">
        <v>94</v>
      </c>
      <c r="F1238" s="52" t="s">
        <v>4113</v>
      </c>
      <c r="G1238" s="52" t="s">
        <v>7571</v>
      </c>
      <c r="H1238" s="52" t="s">
        <v>9808</v>
      </c>
      <c r="I1238" s="52" t="s">
        <v>14713</v>
      </c>
      <c r="J1238" s="51">
        <v>118893</v>
      </c>
      <c r="K1238" s="51">
        <v>15859</v>
      </c>
      <c r="L1238" s="52" t="s">
        <v>67</v>
      </c>
      <c r="M1238" s="51">
        <v>965806</v>
      </c>
      <c r="N1238" s="51">
        <v>0</v>
      </c>
      <c r="O1238" s="52" t="s">
        <v>15663</v>
      </c>
    </row>
    <row r="1239" spans="1:15" ht="14.4" x14ac:dyDescent="0.25">
      <c r="A1239" s="51">
        <v>15776</v>
      </c>
      <c r="B1239" s="52" t="s">
        <v>547</v>
      </c>
      <c r="C1239" s="52" t="s">
        <v>4114</v>
      </c>
      <c r="D1239" s="51">
        <v>3770</v>
      </c>
      <c r="E1239" s="52" t="s">
        <v>94</v>
      </c>
      <c r="F1239" s="52" t="s">
        <v>737</v>
      </c>
      <c r="G1239" s="52" t="s">
        <v>7571</v>
      </c>
      <c r="H1239" s="52" t="s">
        <v>8359</v>
      </c>
      <c r="I1239" s="52" t="s">
        <v>14715</v>
      </c>
      <c r="J1239" s="51">
        <v>119875</v>
      </c>
      <c r="K1239" s="51">
        <v>15776</v>
      </c>
      <c r="L1239" s="52" t="s">
        <v>547</v>
      </c>
      <c r="M1239" s="51">
        <v>961698</v>
      </c>
      <c r="N1239" s="51">
        <v>0</v>
      </c>
      <c r="O1239" s="52" t="s">
        <v>15664</v>
      </c>
    </row>
    <row r="1240" spans="1:15" ht="14.4" x14ac:dyDescent="0.25">
      <c r="A1240" s="51">
        <v>15792</v>
      </c>
      <c r="B1240" s="52" t="s">
        <v>529</v>
      </c>
      <c r="C1240" s="52" t="s">
        <v>4115</v>
      </c>
      <c r="D1240" s="51">
        <v>3620</v>
      </c>
      <c r="E1240" s="52" t="s">
        <v>115</v>
      </c>
      <c r="F1240" s="52" t="s">
        <v>116</v>
      </c>
      <c r="G1240" s="52" t="s">
        <v>7571</v>
      </c>
      <c r="H1240" s="52" t="s">
        <v>9809</v>
      </c>
      <c r="I1240" s="52" t="s">
        <v>14713</v>
      </c>
      <c r="J1240" s="51">
        <v>119065</v>
      </c>
      <c r="K1240" s="51">
        <v>15792</v>
      </c>
      <c r="L1240" s="52" t="s">
        <v>529</v>
      </c>
      <c r="M1240" s="51">
        <v>965814</v>
      </c>
      <c r="N1240" s="51">
        <v>0</v>
      </c>
      <c r="O1240" s="52" t="s">
        <v>15665</v>
      </c>
    </row>
    <row r="1241" spans="1:15" ht="14.4" x14ac:dyDescent="0.25">
      <c r="A1241" s="51">
        <v>15818</v>
      </c>
      <c r="B1241" s="52" t="s">
        <v>4116</v>
      </c>
      <c r="C1241" s="52" t="s">
        <v>4117</v>
      </c>
      <c r="D1241" s="51">
        <v>3620</v>
      </c>
      <c r="E1241" s="52" t="s">
        <v>4118</v>
      </c>
      <c r="F1241" s="52" t="s">
        <v>4119</v>
      </c>
      <c r="G1241" s="52" t="s">
        <v>7571</v>
      </c>
      <c r="H1241" s="52" t="s">
        <v>9810</v>
      </c>
      <c r="I1241" s="52" t="s">
        <v>14713</v>
      </c>
      <c r="J1241" s="51">
        <v>119065</v>
      </c>
      <c r="K1241" s="51">
        <v>15792</v>
      </c>
      <c r="L1241" s="52" t="s">
        <v>529</v>
      </c>
      <c r="M1241" s="51">
        <v>965814</v>
      </c>
      <c r="N1241" s="51">
        <v>0</v>
      </c>
      <c r="O1241" s="52" t="s">
        <v>15666</v>
      </c>
    </row>
    <row r="1242" spans="1:15" ht="14.4" x14ac:dyDescent="0.25">
      <c r="A1242" s="51">
        <v>15826</v>
      </c>
      <c r="B1242" s="52" t="s">
        <v>4120</v>
      </c>
      <c r="C1242" s="52" t="s">
        <v>4121</v>
      </c>
      <c r="D1242" s="51">
        <v>3620</v>
      </c>
      <c r="E1242" s="52" t="s">
        <v>4122</v>
      </c>
      <c r="F1242" s="52" t="s">
        <v>4123</v>
      </c>
      <c r="G1242" s="52" t="s">
        <v>7571</v>
      </c>
      <c r="H1242" s="52" t="s">
        <v>9811</v>
      </c>
      <c r="I1242" s="52" t="s">
        <v>14713</v>
      </c>
      <c r="J1242" s="51">
        <v>119065</v>
      </c>
      <c r="K1242" s="51">
        <v>15792</v>
      </c>
      <c r="L1242" s="52" t="s">
        <v>529</v>
      </c>
      <c r="M1242" s="51">
        <v>965814</v>
      </c>
      <c r="N1242" s="51">
        <v>0</v>
      </c>
      <c r="O1242" s="52" t="s">
        <v>15667</v>
      </c>
    </row>
    <row r="1243" spans="1:15" ht="14.4" x14ac:dyDescent="0.25">
      <c r="A1243" s="51">
        <v>15834</v>
      </c>
      <c r="B1243" s="52" t="s">
        <v>4124</v>
      </c>
      <c r="C1243" s="52" t="s">
        <v>4125</v>
      </c>
      <c r="D1243" s="51">
        <v>3620</v>
      </c>
      <c r="E1243" s="52" t="s">
        <v>115</v>
      </c>
      <c r="F1243" s="52" t="s">
        <v>4126</v>
      </c>
      <c r="G1243" s="52" t="s">
        <v>7571</v>
      </c>
      <c r="H1243" s="52" t="s">
        <v>9812</v>
      </c>
      <c r="I1243" s="52" t="s">
        <v>14713</v>
      </c>
      <c r="J1243" s="51">
        <v>119065</v>
      </c>
      <c r="K1243" s="51">
        <v>15792</v>
      </c>
      <c r="L1243" s="52" t="s">
        <v>529</v>
      </c>
      <c r="M1243" s="51">
        <v>965814</v>
      </c>
      <c r="N1243" s="51">
        <v>0</v>
      </c>
      <c r="O1243" s="52" t="s">
        <v>15668</v>
      </c>
    </row>
    <row r="1244" spans="1:15" ht="14.4" x14ac:dyDescent="0.25">
      <c r="A1244" s="51">
        <v>15842</v>
      </c>
      <c r="B1244" s="52" t="s">
        <v>4127</v>
      </c>
      <c r="C1244" s="52" t="s">
        <v>4128</v>
      </c>
      <c r="D1244" s="51">
        <v>3620</v>
      </c>
      <c r="E1244" s="52" t="s">
        <v>4129</v>
      </c>
      <c r="F1244" s="52" t="s">
        <v>4130</v>
      </c>
      <c r="G1244" s="52" t="s">
        <v>7571</v>
      </c>
      <c r="H1244" s="52" t="s">
        <v>9813</v>
      </c>
      <c r="I1244" s="52" t="s">
        <v>14713</v>
      </c>
      <c r="J1244" s="51">
        <v>119065</v>
      </c>
      <c r="K1244" s="51">
        <v>15792</v>
      </c>
      <c r="L1244" s="52" t="s">
        <v>529</v>
      </c>
      <c r="M1244" s="51">
        <v>965814</v>
      </c>
      <c r="N1244" s="51">
        <v>0</v>
      </c>
      <c r="O1244" s="52" t="s">
        <v>15669</v>
      </c>
    </row>
    <row r="1245" spans="1:15" ht="14.4" x14ac:dyDescent="0.25">
      <c r="A1245" s="51">
        <v>15859</v>
      </c>
      <c r="B1245" s="52" t="s">
        <v>67</v>
      </c>
      <c r="C1245" s="52" t="s">
        <v>4131</v>
      </c>
      <c r="D1245" s="51">
        <v>3770</v>
      </c>
      <c r="E1245" s="52" t="s">
        <v>94</v>
      </c>
      <c r="F1245" s="52" t="s">
        <v>95</v>
      </c>
      <c r="G1245" s="52" t="s">
        <v>7571</v>
      </c>
      <c r="H1245" s="52" t="s">
        <v>8392</v>
      </c>
      <c r="I1245" s="52" t="s">
        <v>14713</v>
      </c>
      <c r="J1245" s="51">
        <v>118893</v>
      </c>
      <c r="K1245" s="51">
        <v>15859</v>
      </c>
      <c r="L1245" s="52" t="s">
        <v>67</v>
      </c>
      <c r="M1245" s="51">
        <v>965806</v>
      </c>
      <c r="N1245" s="51">
        <v>0</v>
      </c>
      <c r="O1245" s="52" t="s">
        <v>15670</v>
      </c>
    </row>
    <row r="1246" spans="1:15" ht="14.4" x14ac:dyDescent="0.25">
      <c r="A1246" s="51">
        <v>15875</v>
      </c>
      <c r="B1246" s="52" t="s">
        <v>9814</v>
      </c>
      <c r="C1246" s="52" t="s">
        <v>4132</v>
      </c>
      <c r="D1246" s="51">
        <v>3700</v>
      </c>
      <c r="E1246" s="52" t="s">
        <v>105</v>
      </c>
      <c r="F1246" s="52" t="s">
        <v>4133</v>
      </c>
      <c r="G1246" s="52" t="s">
        <v>7571</v>
      </c>
      <c r="H1246" s="52" t="s">
        <v>9815</v>
      </c>
      <c r="I1246" s="52" t="s">
        <v>14715</v>
      </c>
      <c r="J1246" s="51">
        <v>119875</v>
      </c>
      <c r="K1246" s="51">
        <v>15776</v>
      </c>
      <c r="L1246" s="52" t="s">
        <v>547</v>
      </c>
      <c r="M1246" s="51">
        <v>961649</v>
      </c>
      <c r="N1246" s="51">
        <v>0</v>
      </c>
      <c r="O1246" s="52" t="s">
        <v>15671</v>
      </c>
    </row>
    <row r="1247" spans="1:15" ht="14.4" x14ac:dyDescent="0.25">
      <c r="A1247" s="51">
        <v>15891</v>
      </c>
      <c r="B1247" s="52" t="s">
        <v>4134</v>
      </c>
      <c r="C1247" s="52" t="s">
        <v>4135</v>
      </c>
      <c r="D1247" s="51">
        <v>3700</v>
      </c>
      <c r="E1247" s="52" t="s">
        <v>4136</v>
      </c>
      <c r="F1247" s="52" t="s">
        <v>4137</v>
      </c>
      <c r="G1247" s="52" t="s">
        <v>7571</v>
      </c>
      <c r="H1247" s="52" t="s">
        <v>9816</v>
      </c>
      <c r="I1247" s="52" t="s">
        <v>14715</v>
      </c>
      <c r="J1247" s="51">
        <v>119875</v>
      </c>
      <c r="K1247" s="51">
        <v>15776</v>
      </c>
      <c r="L1247" s="52" t="s">
        <v>547</v>
      </c>
      <c r="M1247" s="51">
        <v>961649</v>
      </c>
      <c r="N1247" s="51">
        <v>0</v>
      </c>
      <c r="O1247" s="52" t="s">
        <v>15672</v>
      </c>
    </row>
    <row r="1248" spans="1:15" ht="14.4" x14ac:dyDescent="0.25">
      <c r="A1248" s="51">
        <v>15909</v>
      </c>
      <c r="B1248" s="52" t="s">
        <v>4138</v>
      </c>
      <c r="C1248" s="52" t="s">
        <v>4139</v>
      </c>
      <c r="D1248" s="51">
        <v>3770</v>
      </c>
      <c r="E1248" s="52" t="s">
        <v>94</v>
      </c>
      <c r="F1248" s="52" t="s">
        <v>4140</v>
      </c>
      <c r="G1248" s="52" t="s">
        <v>7571</v>
      </c>
      <c r="H1248" s="52" t="s">
        <v>9817</v>
      </c>
      <c r="I1248" s="52" t="s">
        <v>14715</v>
      </c>
      <c r="J1248" s="51">
        <v>119875</v>
      </c>
      <c r="K1248" s="51">
        <v>15776</v>
      </c>
      <c r="L1248" s="52" t="s">
        <v>547</v>
      </c>
      <c r="M1248" s="51">
        <v>961698</v>
      </c>
      <c r="N1248" s="51">
        <v>0</v>
      </c>
      <c r="O1248" s="52" t="s">
        <v>15673</v>
      </c>
    </row>
    <row r="1249" spans="1:15" ht="14.4" x14ac:dyDescent="0.25">
      <c r="A1249" s="51">
        <v>15917</v>
      </c>
      <c r="B1249" s="52" t="s">
        <v>4141</v>
      </c>
      <c r="C1249" s="52" t="s">
        <v>4142</v>
      </c>
      <c r="D1249" s="51">
        <v>3770</v>
      </c>
      <c r="E1249" s="52" t="s">
        <v>94</v>
      </c>
      <c r="F1249" s="52" t="s">
        <v>4143</v>
      </c>
      <c r="G1249" s="52" t="s">
        <v>7571</v>
      </c>
      <c r="H1249" s="52" t="s">
        <v>9818</v>
      </c>
      <c r="I1249" s="52" t="s">
        <v>14713</v>
      </c>
      <c r="J1249" s="51">
        <v>118893</v>
      </c>
      <c r="K1249" s="51">
        <v>15859</v>
      </c>
      <c r="L1249" s="52" t="s">
        <v>67</v>
      </c>
      <c r="M1249" s="51">
        <v>965806</v>
      </c>
      <c r="N1249" s="51">
        <v>0</v>
      </c>
      <c r="O1249" s="52" t="s">
        <v>15674</v>
      </c>
    </row>
    <row r="1250" spans="1:15" ht="14.4" x14ac:dyDescent="0.25">
      <c r="A1250" s="51">
        <v>15925</v>
      </c>
      <c r="B1250" s="52" t="s">
        <v>4144</v>
      </c>
      <c r="C1250" s="52" t="s">
        <v>4145</v>
      </c>
      <c r="D1250" s="51">
        <v>3790</v>
      </c>
      <c r="E1250" s="52" t="s">
        <v>4146</v>
      </c>
      <c r="F1250" s="52" t="s">
        <v>4147</v>
      </c>
      <c r="G1250" s="52" t="s">
        <v>7571</v>
      </c>
      <c r="H1250" s="52" t="s">
        <v>9819</v>
      </c>
      <c r="I1250" s="52" t="s">
        <v>14713</v>
      </c>
      <c r="J1250" s="51">
        <v>118893</v>
      </c>
      <c r="K1250" s="51">
        <v>15859</v>
      </c>
      <c r="L1250" s="52" t="s">
        <v>67</v>
      </c>
      <c r="M1250" s="51">
        <v>965848</v>
      </c>
      <c r="N1250" s="51">
        <v>0</v>
      </c>
      <c r="O1250" s="52" t="s">
        <v>15675</v>
      </c>
    </row>
    <row r="1251" spans="1:15" ht="14.4" x14ac:dyDescent="0.25">
      <c r="A1251" s="51">
        <v>15958</v>
      </c>
      <c r="B1251" s="52" t="s">
        <v>4148</v>
      </c>
      <c r="C1251" s="52" t="s">
        <v>4149</v>
      </c>
      <c r="D1251" s="51">
        <v>3798</v>
      </c>
      <c r="E1251" s="52" t="s">
        <v>4150</v>
      </c>
      <c r="F1251" s="52" t="s">
        <v>4151</v>
      </c>
      <c r="G1251" s="52" t="s">
        <v>7571</v>
      </c>
      <c r="H1251" s="52" t="s">
        <v>9820</v>
      </c>
      <c r="I1251" s="52" t="s">
        <v>14715</v>
      </c>
      <c r="J1251" s="51">
        <v>119875</v>
      </c>
      <c r="K1251" s="51">
        <v>15776</v>
      </c>
      <c r="L1251" s="52" t="s">
        <v>547</v>
      </c>
      <c r="M1251" s="51">
        <v>960096</v>
      </c>
      <c r="N1251" s="51">
        <v>0</v>
      </c>
      <c r="O1251" s="52" t="s">
        <v>15676</v>
      </c>
    </row>
    <row r="1252" spans="1:15" ht="14.4" x14ac:dyDescent="0.25">
      <c r="A1252" s="51">
        <v>15966</v>
      </c>
      <c r="B1252" s="52" t="s">
        <v>4152</v>
      </c>
      <c r="C1252" s="52" t="s">
        <v>4153</v>
      </c>
      <c r="D1252" s="51">
        <v>3800</v>
      </c>
      <c r="E1252" s="52" t="s">
        <v>241</v>
      </c>
      <c r="F1252" s="52" t="s">
        <v>4154</v>
      </c>
      <c r="G1252" s="52" t="s">
        <v>7571</v>
      </c>
      <c r="H1252" s="52" t="s">
        <v>9821</v>
      </c>
      <c r="I1252" s="52" t="s">
        <v>14713</v>
      </c>
      <c r="J1252" s="51">
        <v>120139</v>
      </c>
      <c r="K1252" s="51">
        <v>105941</v>
      </c>
      <c r="L1252" s="52" t="s">
        <v>550</v>
      </c>
      <c r="M1252" s="51">
        <v>965863</v>
      </c>
      <c r="N1252" s="51">
        <v>0</v>
      </c>
      <c r="O1252" s="52" t="s">
        <v>15677</v>
      </c>
    </row>
    <row r="1253" spans="1:15" ht="14.4" x14ac:dyDescent="0.25">
      <c r="A1253" s="51">
        <v>16014</v>
      </c>
      <c r="B1253" s="52" t="s">
        <v>4155</v>
      </c>
      <c r="C1253" s="52" t="s">
        <v>4156</v>
      </c>
      <c r="D1253" s="51">
        <v>3800</v>
      </c>
      <c r="E1253" s="52" t="s">
        <v>241</v>
      </c>
      <c r="F1253" s="52" t="s">
        <v>4157</v>
      </c>
      <c r="G1253" s="52" t="s">
        <v>7571</v>
      </c>
      <c r="H1253" s="52" t="s">
        <v>9822</v>
      </c>
      <c r="I1253" s="52" t="s">
        <v>14713</v>
      </c>
      <c r="J1253" s="51">
        <v>120139</v>
      </c>
      <c r="K1253" s="51">
        <v>105941</v>
      </c>
      <c r="L1253" s="52" t="s">
        <v>550</v>
      </c>
      <c r="M1253" s="51">
        <v>965863</v>
      </c>
      <c r="N1253" s="51">
        <v>0</v>
      </c>
      <c r="O1253" s="52" t="s">
        <v>15678</v>
      </c>
    </row>
    <row r="1254" spans="1:15" ht="14.4" x14ac:dyDescent="0.25">
      <c r="A1254" s="51">
        <v>16055</v>
      </c>
      <c r="B1254" s="52" t="s">
        <v>4158</v>
      </c>
      <c r="C1254" s="52" t="s">
        <v>4159</v>
      </c>
      <c r="D1254" s="51">
        <v>3803</v>
      </c>
      <c r="E1254" s="52" t="s">
        <v>4160</v>
      </c>
      <c r="F1254" s="52" t="s">
        <v>4161</v>
      </c>
      <c r="G1254" s="52" t="s">
        <v>7571</v>
      </c>
      <c r="H1254" s="52" t="s">
        <v>9823</v>
      </c>
      <c r="I1254" s="52" t="s">
        <v>14372</v>
      </c>
      <c r="J1254" s="51">
        <v>138966</v>
      </c>
      <c r="K1254" s="51">
        <v>125625</v>
      </c>
      <c r="L1254" s="52" t="s">
        <v>7055</v>
      </c>
      <c r="M1254" s="51">
        <v>113928</v>
      </c>
      <c r="N1254" s="51">
        <v>113928</v>
      </c>
      <c r="O1254" s="52" t="s">
        <v>15679</v>
      </c>
    </row>
    <row r="1255" spans="1:15" ht="14.4" x14ac:dyDescent="0.25">
      <c r="A1255" s="51">
        <v>16063</v>
      </c>
      <c r="B1255" s="52" t="s">
        <v>4162</v>
      </c>
      <c r="C1255" s="52" t="s">
        <v>4163</v>
      </c>
      <c r="D1255" s="51">
        <v>3850</v>
      </c>
      <c r="E1255" s="52" t="s">
        <v>4164</v>
      </c>
      <c r="F1255" s="52" t="s">
        <v>4165</v>
      </c>
      <c r="G1255" s="52" t="s">
        <v>7571</v>
      </c>
      <c r="H1255" s="52" t="s">
        <v>9824</v>
      </c>
      <c r="I1255" s="52" t="s">
        <v>14715</v>
      </c>
      <c r="J1255" s="51">
        <v>118786</v>
      </c>
      <c r="K1255" s="51">
        <v>14911</v>
      </c>
      <c r="L1255" s="52" t="s">
        <v>73</v>
      </c>
      <c r="M1255" s="51">
        <v>961722</v>
      </c>
      <c r="N1255" s="51">
        <v>0</v>
      </c>
      <c r="O1255" s="52" t="s">
        <v>15680</v>
      </c>
    </row>
    <row r="1256" spans="1:15" ht="14.4" x14ac:dyDescent="0.25">
      <c r="A1256" s="51">
        <v>16071</v>
      </c>
      <c r="B1256" s="52" t="s">
        <v>4166</v>
      </c>
      <c r="C1256" s="52" t="s">
        <v>4167</v>
      </c>
      <c r="D1256" s="51">
        <v>3800</v>
      </c>
      <c r="E1256" s="52" t="s">
        <v>4168</v>
      </c>
      <c r="F1256" s="52" t="s">
        <v>4169</v>
      </c>
      <c r="G1256" s="52" t="s">
        <v>7571</v>
      </c>
      <c r="H1256" s="52" t="s">
        <v>9825</v>
      </c>
      <c r="I1256" s="52" t="s">
        <v>14713</v>
      </c>
      <c r="J1256" s="51">
        <v>120139</v>
      </c>
      <c r="K1256" s="51">
        <v>105941</v>
      </c>
      <c r="L1256" s="52" t="s">
        <v>550</v>
      </c>
      <c r="M1256" s="51">
        <v>973826</v>
      </c>
      <c r="N1256" s="51">
        <v>0</v>
      </c>
      <c r="O1256" s="52" t="s">
        <v>15681</v>
      </c>
    </row>
    <row r="1257" spans="1:15" ht="14.4" x14ac:dyDescent="0.25">
      <c r="A1257" s="51">
        <v>16089</v>
      </c>
      <c r="B1257" s="52" t="s">
        <v>3919</v>
      </c>
      <c r="C1257" s="52" t="s">
        <v>4170</v>
      </c>
      <c r="D1257" s="51">
        <v>3800</v>
      </c>
      <c r="E1257" s="52" t="s">
        <v>4171</v>
      </c>
      <c r="F1257" s="52" t="s">
        <v>4172</v>
      </c>
      <c r="G1257" s="52" t="s">
        <v>7571</v>
      </c>
      <c r="H1257" s="52" t="s">
        <v>9826</v>
      </c>
      <c r="I1257" s="52" t="s">
        <v>14713</v>
      </c>
      <c r="J1257" s="51">
        <v>120139</v>
      </c>
      <c r="K1257" s="51">
        <v>105941</v>
      </c>
      <c r="L1257" s="52" t="s">
        <v>550</v>
      </c>
      <c r="M1257" s="51">
        <v>965863</v>
      </c>
      <c r="N1257" s="51">
        <v>0</v>
      </c>
      <c r="O1257" s="52" t="s">
        <v>15682</v>
      </c>
    </row>
    <row r="1258" spans="1:15" ht="14.4" x14ac:dyDescent="0.25">
      <c r="A1258" s="51">
        <v>16097</v>
      </c>
      <c r="B1258" s="52" t="s">
        <v>4173</v>
      </c>
      <c r="C1258" s="52" t="s">
        <v>4174</v>
      </c>
      <c r="D1258" s="51">
        <v>3850</v>
      </c>
      <c r="E1258" s="52" t="s">
        <v>4175</v>
      </c>
      <c r="F1258" s="52" t="s">
        <v>4176</v>
      </c>
      <c r="G1258" s="52" t="s">
        <v>7571</v>
      </c>
      <c r="H1258" s="52" t="s">
        <v>9827</v>
      </c>
      <c r="I1258" s="52" t="s">
        <v>14713</v>
      </c>
      <c r="J1258" s="51">
        <v>120139</v>
      </c>
      <c r="K1258" s="51">
        <v>105941</v>
      </c>
      <c r="L1258" s="52" t="s">
        <v>550</v>
      </c>
      <c r="M1258" s="51">
        <v>965871</v>
      </c>
      <c r="N1258" s="51">
        <v>0</v>
      </c>
      <c r="O1258" s="52" t="s">
        <v>15683</v>
      </c>
    </row>
    <row r="1259" spans="1:15" ht="14.4" x14ac:dyDescent="0.25">
      <c r="A1259" s="51">
        <v>16105</v>
      </c>
      <c r="B1259" s="52" t="s">
        <v>4177</v>
      </c>
      <c r="C1259" s="52" t="s">
        <v>4178</v>
      </c>
      <c r="D1259" s="51">
        <v>3570</v>
      </c>
      <c r="E1259" s="52" t="s">
        <v>551</v>
      </c>
      <c r="F1259" s="52" t="s">
        <v>4179</v>
      </c>
      <c r="G1259" s="52" t="s">
        <v>7571</v>
      </c>
      <c r="H1259" s="52" t="s">
        <v>13982</v>
      </c>
      <c r="I1259" s="52" t="s">
        <v>14713</v>
      </c>
      <c r="J1259" s="51">
        <v>119891</v>
      </c>
      <c r="K1259" s="51">
        <v>13896</v>
      </c>
      <c r="L1259" s="52" t="s">
        <v>625</v>
      </c>
      <c r="M1259" s="51">
        <v>973792</v>
      </c>
      <c r="N1259" s="51">
        <v>0</v>
      </c>
      <c r="O1259" s="52" t="s">
        <v>15684</v>
      </c>
    </row>
    <row r="1260" spans="1:15" ht="14.4" x14ac:dyDescent="0.25">
      <c r="A1260" s="51">
        <v>16113</v>
      </c>
      <c r="B1260" s="52" t="s">
        <v>1810</v>
      </c>
      <c r="C1260" s="52" t="s">
        <v>4180</v>
      </c>
      <c r="D1260" s="51">
        <v>3570</v>
      </c>
      <c r="E1260" s="52" t="s">
        <v>551</v>
      </c>
      <c r="F1260" s="52" t="s">
        <v>4181</v>
      </c>
      <c r="G1260" s="52" t="s">
        <v>7571</v>
      </c>
      <c r="H1260" s="52" t="s">
        <v>9828</v>
      </c>
      <c r="I1260" s="52" t="s">
        <v>14713</v>
      </c>
      <c r="J1260" s="51">
        <v>119891</v>
      </c>
      <c r="K1260" s="51">
        <v>13896</v>
      </c>
      <c r="L1260" s="52" t="s">
        <v>625</v>
      </c>
      <c r="M1260" s="51">
        <v>965921</v>
      </c>
      <c r="N1260" s="51">
        <v>0</v>
      </c>
      <c r="O1260" s="52" t="s">
        <v>15685</v>
      </c>
    </row>
    <row r="1261" spans="1:15" ht="14.4" x14ac:dyDescent="0.25">
      <c r="A1261" s="51">
        <v>16121</v>
      </c>
      <c r="B1261" s="52" t="s">
        <v>4182</v>
      </c>
      <c r="C1261" s="52" t="s">
        <v>4183</v>
      </c>
      <c r="D1261" s="51">
        <v>3570</v>
      </c>
      <c r="E1261" s="52" t="s">
        <v>551</v>
      </c>
      <c r="F1261" s="52" t="s">
        <v>4184</v>
      </c>
      <c r="G1261" s="52" t="s">
        <v>7571</v>
      </c>
      <c r="H1261" s="52" t="s">
        <v>9829</v>
      </c>
      <c r="I1261" s="52" t="s">
        <v>14713</v>
      </c>
      <c r="J1261" s="51">
        <v>0</v>
      </c>
      <c r="K1261" s="51"/>
      <c r="L1261" s="52" t="s">
        <v>7571</v>
      </c>
      <c r="M1261" s="51">
        <v>124255</v>
      </c>
      <c r="N1261" s="51">
        <v>0</v>
      </c>
      <c r="O1261" s="52" t="s">
        <v>15686</v>
      </c>
    </row>
    <row r="1262" spans="1:15" ht="14.4" x14ac:dyDescent="0.25">
      <c r="A1262" s="51">
        <v>16139</v>
      </c>
      <c r="B1262" s="52" t="s">
        <v>9830</v>
      </c>
      <c r="C1262" s="52" t="s">
        <v>4185</v>
      </c>
      <c r="D1262" s="51">
        <v>3570</v>
      </c>
      <c r="E1262" s="52" t="s">
        <v>551</v>
      </c>
      <c r="F1262" s="52" t="s">
        <v>4186</v>
      </c>
      <c r="G1262" s="52" t="s">
        <v>7571</v>
      </c>
      <c r="H1262" s="52" t="s">
        <v>9831</v>
      </c>
      <c r="I1262" s="52" t="s">
        <v>14715</v>
      </c>
      <c r="J1262" s="51">
        <v>118786</v>
      </c>
      <c r="K1262" s="51">
        <v>14911</v>
      </c>
      <c r="L1262" s="52" t="s">
        <v>73</v>
      </c>
      <c r="M1262" s="51">
        <v>961731</v>
      </c>
      <c r="N1262" s="51">
        <v>0</v>
      </c>
      <c r="O1262" s="52" t="s">
        <v>15687</v>
      </c>
    </row>
    <row r="1263" spans="1:15" ht="14.4" x14ac:dyDescent="0.25">
      <c r="A1263" s="51">
        <v>16171</v>
      </c>
      <c r="B1263" s="52" t="s">
        <v>4187</v>
      </c>
      <c r="C1263" s="52" t="s">
        <v>4188</v>
      </c>
      <c r="D1263" s="51">
        <v>3500</v>
      </c>
      <c r="E1263" s="52" t="s">
        <v>4189</v>
      </c>
      <c r="F1263" s="52" t="s">
        <v>4190</v>
      </c>
      <c r="G1263" s="52" t="s">
        <v>7571</v>
      </c>
      <c r="H1263" s="52" t="s">
        <v>9832</v>
      </c>
      <c r="I1263" s="52" t="s">
        <v>14713</v>
      </c>
      <c r="J1263" s="51">
        <v>119891</v>
      </c>
      <c r="K1263">
        <v>13896</v>
      </c>
      <c r="L1263" s="52" t="s">
        <v>625</v>
      </c>
      <c r="M1263" s="51">
        <v>965939</v>
      </c>
      <c r="N1263" s="51">
        <v>0</v>
      </c>
      <c r="O1263" s="52" t="s">
        <v>15688</v>
      </c>
    </row>
    <row r="1264" spans="1:15" ht="14.4" x14ac:dyDescent="0.25">
      <c r="A1264" s="51">
        <v>16188</v>
      </c>
      <c r="B1264" s="52" t="s">
        <v>2080</v>
      </c>
      <c r="C1264" s="52" t="s">
        <v>4191</v>
      </c>
      <c r="D1264" s="51">
        <v>3830</v>
      </c>
      <c r="E1264" s="52" t="s">
        <v>1346</v>
      </c>
      <c r="F1264" s="52" t="s">
        <v>4192</v>
      </c>
      <c r="G1264" s="52" t="s">
        <v>7571</v>
      </c>
      <c r="H1264" s="52" t="s">
        <v>9833</v>
      </c>
      <c r="I1264" s="52" t="s">
        <v>14713</v>
      </c>
      <c r="J1264" s="51">
        <v>120139</v>
      </c>
      <c r="K1264" s="51">
        <v>105941</v>
      </c>
      <c r="L1264" s="52" t="s">
        <v>550</v>
      </c>
      <c r="M1264" s="51">
        <v>965947</v>
      </c>
      <c r="N1264" s="51">
        <v>0</v>
      </c>
      <c r="O1264" s="52" t="s">
        <v>15689</v>
      </c>
    </row>
    <row r="1265" spans="1:15" ht="14.4" x14ac:dyDescent="0.25">
      <c r="A1265" s="51">
        <v>16196</v>
      </c>
      <c r="B1265" s="52" t="s">
        <v>582</v>
      </c>
      <c r="C1265" s="52" t="s">
        <v>4193</v>
      </c>
      <c r="D1265" s="51">
        <v>3840</v>
      </c>
      <c r="E1265" s="52" t="s">
        <v>90</v>
      </c>
      <c r="F1265" s="52" t="s">
        <v>514</v>
      </c>
      <c r="G1265" s="52" t="s">
        <v>7571</v>
      </c>
      <c r="H1265" s="52" t="s">
        <v>7717</v>
      </c>
      <c r="I1265" s="52" t="s">
        <v>14713</v>
      </c>
      <c r="J1265" s="51">
        <v>120139</v>
      </c>
      <c r="K1265" s="51">
        <v>105941</v>
      </c>
      <c r="L1265" s="52" t="s">
        <v>550</v>
      </c>
      <c r="M1265" s="51">
        <v>970103</v>
      </c>
      <c r="N1265" s="51">
        <v>0</v>
      </c>
      <c r="O1265" s="52" t="s">
        <v>15690</v>
      </c>
    </row>
    <row r="1266" spans="1:15" ht="14.4" x14ac:dyDescent="0.25">
      <c r="A1266" s="51">
        <v>16212</v>
      </c>
      <c r="B1266" s="52" t="s">
        <v>4194</v>
      </c>
      <c r="C1266" s="52" t="s">
        <v>4195</v>
      </c>
      <c r="D1266" s="51">
        <v>3840</v>
      </c>
      <c r="E1266" s="52" t="s">
        <v>90</v>
      </c>
      <c r="F1266" s="52" t="s">
        <v>4196</v>
      </c>
      <c r="G1266" s="52" t="s">
        <v>7571</v>
      </c>
      <c r="H1266" s="52" t="s">
        <v>9834</v>
      </c>
      <c r="I1266" s="52" t="s">
        <v>14713</v>
      </c>
      <c r="J1266" s="51">
        <v>120139</v>
      </c>
      <c r="K1266" s="51">
        <v>105941</v>
      </c>
      <c r="L1266" s="52" t="s">
        <v>550</v>
      </c>
      <c r="M1266" s="51">
        <v>970103</v>
      </c>
      <c r="N1266" s="51">
        <v>0</v>
      </c>
      <c r="O1266" s="52" t="s">
        <v>15691</v>
      </c>
    </row>
    <row r="1267" spans="1:15" ht="14.4" x14ac:dyDescent="0.25">
      <c r="A1267" s="51">
        <v>16221</v>
      </c>
      <c r="B1267" s="52" t="s">
        <v>3784</v>
      </c>
      <c r="C1267" s="52" t="s">
        <v>4197</v>
      </c>
      <c r="D1267" s="51">
        <v>3840</v>
      </c>
      <c r="E1267" s="52" t="s">
        <v>4198</v>
      </c>
      <c r="F1267" s="52" t="s">
        <v>4199</v>
      </c>
      <c r="G1267" s="52" t="s">
        <v>7571</v>
      </c>
      <c r="H1267" s="52" t="s">
        <v>9835</v>
      </c>
      <c r="I1267" s="52" t="s">
        <v>14713</v>
      </c>
      <c r="J1267" s="51">
        <v>120139</v>
      </c>
      <c r="K1267" s="51">
        <v>105941</v>
      </c>
      <c r="L1267" s="52" t="s">
        <v>550</v>
      </c>
      <c r="M1267" s="51">
        <v>970103</v>
      </c>
      <c r="N1267" s="51">
        <v>0</v>
      </c>
      <c r="O1267" s="52" t="s">
        <v>15692</v>
      </c>
    </row>
    <row r="1268" spans="1:15" ht="14.4" x14ac:dyDescent="0.25">
      <c r="A1268" s="51">
        <v>16238</v>
      </c>
      <c r="B1268" s="52" t="s">
        <v>4200</v>
      </c>
      <c r="C1268" s="52" t="s">
        <v>4201</v>
      </c>
      <c r="D1268" s="51">
        <v>3840</v>
      </c>
      <c r="E1268" s="52" t="s">
        <v>4202</v>
      </c>
      <c r="F1268" s="52" t="s">
        <v>4203</v>
      </c>
      <c r="G1268" s="52" t="s">
        <v>7571</v>
      </c>
      <c r="H1268" s="52" t="s">
        <v>9836</v>
      </c>
      <c r="I1268" s="52" t="s">
        <v>14713</v>
      </c>
      <c r="J1268" s="51">
        <v>120139</v>
      </c>
      <c r="K1268" s="51">
        <v>105941</v>
      </c>
      <c r="L1268" s="52" t="s">
        <v>550</v>
      </c>
      <c r="M1268" s="51">
        <v>970103</v>
      </c>
      <c r="N1268" s="51">
        <v>0</v>
      </c>
      <c r="O1268" s="52" t="s">
        <v>15693</v>
      </c>
    </row>
    <row r="1269" spans="1:15" ht="14.4" x14ac:dyDescent="0.25">
      <c r="A1269" s="51">
        <v>16279</v>
      </c>
      <c r="B1269" s="52" t="s">
        <v>4204</v>
      </c>
      <c r="C1269" s="52" t="s">
        <v>4205</v>
      </c>
      <c r="D1269" s="51">
        <v>3870</v>
      </c>
      <c r="E1269" s="52" t="s">
        <v>1350</v>
      </c>
      <c r="F1269" s="52" t="s">
        <v>4206</v>
      </c>
      <c r="G1269" s="52" t="s">
        <v>7571</v>
      </c>
      <c r="H1269" s="52" t="s">
        <v>9837</v>
      </c>
      <c r="I1269" s="52" t="s">
        <v>14713</v>
      </c>
      <c r="J1269" s="51">
        <v>120139</v>
      </c>
      <c r="K1269" s="51">
        <v>105941</v>
      </c>
      <c r="L1269" s="52" t="s">
        <v>550</v>
      </c>
      <c r="M1269" s="51">
        <v>973602</v>
      </c>
      <c r="N1269" s="51">
        <v>0</v>
      </c>
      <c r="O1269" s="52" t="s">
        <v>15694</v>
      </c>
    </row>
    <row r="1270" spans="1:15" ht="14.4" x14ac:dyDescent="0.25">
      <c r="A1270" s="51">
        <v>16329</v>
      </c>
      <c r="B1270" s="52" t="s">
        <v>4207</v>
      </c>
      <c r="C1270" s="52" t="s">
        <v>4208</v>
      </c>
      <c r="D1270" s="51">
        <v>3890</v>
      </c>
      <c r="E1270" s="52" t="s">
        <v>4209</v>
      </c>
      <c r="F1270" s="52" t="s">
        <v>4210</v>
      </c>
      <c r="G1270" s="52" t="s">
        <v>7571</v>
      </c>
      <c r="H1270" s="52" t="s">
        <v>9838</v>
      </c>
      <c r="I1270" s="52" t="s">
        <v>14372</v>
      </c>
      <c r="J1270" s="51">
        <v>138966</v>
      </c>
      <c r="K1270" s="51">
        <v>125625</v>
      </c>
      <c r="L1270" s="52" t="s">
        <v>7055</v>
      </c>
      <c r="M1270" s="51">
        <v>113928</v>
      </c>
      <c r="N1270" s="51">
        <v>113928</v>
      </c>
      <c r="O1270" s="52" t="s">
        <v>15695</v>
      </c>
    </row>
    <row r="1271" spans="1:15" ht="14.4" x14ac:dyDescent="0.25">
      <c r="A1271" s="51">
        <v>16337</v>
      </c>
      <c r="B1271" s="52" t="s">
        <v>9839</v>
      </c>
      <c r="C1271" s="52" t="s">
        <v>4211</v>
      </c>
      <c r="D1271" s="51">
        <v>3920</v>
      </c>
      <c r="E1271" s="52" t="s">
        <v>85</v>
      </c>
      <c r="F1271" s="52" t="s">
        <v>4212</v>
      </c>
      <c r="G1271" s="52" t="s">
        <v>7571</v>
      </c>
      <c r="H1271" s="52" t="s">
        <v>9840</v>
      </c>
      <c r="I1271" s="52" t="s">
        <v>14715</v>
      </c>
      <c r="J1271" s="51">
        <v>139097</v>
      </c>
      <c r="K1271" s="51">
        <v>16345</v>
      </c>
      <c r="L1271" s="52" t="s">
        <v>2620</v>
      </c>
      <c r="M1271" s="51">
        <v>961771</v>
      </c>
      <c r="N1271" s="51">
        <v>0</v>
      </c>
      <c r="O1271" s="52" t="s">
        <v>15696</v>
      </c>
    </row>
    <row r="1272" spans="1:15" ht="14.4" x14ac:dyDescent="0.25">
      <c r="A1272" s="51">
        <v>16345</v>
      </c>
      <c r="B1272" s="52" t="s">
        <v>2620</v>
      </c>
      <c r="C1272" s="52" t="s">
        <v>4213</v>
      </c>
      <c r="D1272" s="51">
        <v>3920</v>
      </c>
      <c r="E1272" s="52" t="s">
        <v>85</v>
      </c>
      <c r="F1272" s="52" t="s">
        <v>4214</v>
      </c>
      <c r="G1272" s="52" t="s">
        <v>7571</v>
      </c>
      <c r="H1272" s="52" t="s">
        <v>13983</v>
      </c>
      <c r="I1272" s="52" t="s">
        <v>14713</v>
      </c>
      <c r="J1272" s="51">
        <v>139097</v>
      </c>
      <c r="K1272">
        <v>16345</v>
      </c>
      <c r="L1272" s="52" t="s">
        <v>2620</v>
      </c>
      <c r="M1272" s="51">
        <v>132035</v>
      </c>
      <c r="N1272" s="51">
        <v>0</v>
      </c>
      <c r="O1272" s="52" t="s">
        <v>15697</v>
      </c>
    </row>
    <row r="1273" spans="1:15" ht="14.4" x14ac:dyDescent="0.25">
      <c r="A1273" s="51">
        <v>16352</v>
      </c>
      <c r="B1273" s="52" t="s">
        <v>659</v>
      </c>
      <c r="C1273" s="52" t="s">
        <v>4215</v>
      </c>
      <c r="D1273" s="51">
        <v>3920</v>
      </c>
      <c r="E1273" s="52" t="s">
        <v>85</v>
      </c>
      <c r="F1273" s="52" t="s">
        <v>86</v>
      </c>
      <c r="G1273" s="52" t="s">
        <v>7571</v>
      </c>
      <c r="H1273" s="52" t="s">
        <v>9841</v>
      </c>
      <c r="I1273" s="52" t="s">
        <v>14713</v>
      </c>
      <c r="J1273" s="51">
        <v>139097</v>
      </c>
      <c r="K1273" s="51">
        <v>16345</v>
      </c>
      <c r="L1273" s="52" t="s">
        <v>2620</v>
      </c>
      <c r="M1273" s="51">
        <v>132035</v>
      </c>
      <c r="N1273" s="51">
        <v>0</v>
      </c>
      <c r="O1273" s="52" t="s">
        <v>15698</v>
      </c>
    </row>
    <row r="1274" spans="1:15" ht="14.4" x14ac:dyDescent="0.25">
      <c r="A1274" s="51">
        <v>16361</v>
      </c>
      <c r="B1274" s="52" t="s">
        <v>4216</v>
      </c>
      <c r="C1274" s="52" t="s">
        <v>4217</v>
      </c>
      <c r="D1274" s="51">
        <v>3920</v>
      </c>
      <c r="E1274" s="52" t="s">
        <v>85</v>
      </c>
      <c r="F1274" s="52" t="s">
        <v>4218</v>
      </c>
      <c r="G1274" s="52" t="s">
        <v>7571</v>
      </c>
      <c r="H1274" s="52" t="s">
        <v>9842</v>
      </c>
      <c r="I1274" s="52" t="s">
        <v>14713</v>
      </c>
      <c r="J1274" s="51">
        <v>139097</v>
      </c>
      <c r="K1274" s="51">
        <v>16345</v>
      </c>
      <c r="L1274" s="52" t="s">
        <v>2620</v>
      </c>
      <c r="M1274" s="51">
        <v>132035</v>
      </c>
      <c r="N1274" s="51">
        <v>0</v>
      </c>
      <c r="O1274" s="52" t="s">
        <v>15699</v>
      </c>
    </row>
    <row r="1275" spans="1:15" ht="14.4" x14ac:dyDescent="0.25">
      <c r="A1275" s="51">
        <v>16378</v>
      </c>
      <c r="B1275" s="52" t="s">
        <v>4219</v>
      </c>
      <c r="C1275" s="52" t="s">
        <v>2614</v>
      </c>
      <c r="D1275" s="51">
        <v>3920</v>
      </c>
      <c r="E1275" s="52" t="s">
        <v>85</v>
      </c>
      <c r="F1275" s="52" t="s">
        <v>4220</v>
      </c>
      <c r="G1275" s="52" t="s">
        <v>7571</v>
      </c>
      <c r="H1275" s="52" t="s">
        <v>9843</v>
      </c>
      <c r="I1275" s="52" t="s">
        <v>14713</v>
      </c>
      <c r="J1275" s="51">
        <v>139097</v>
      </c>
      <c r="K1275" s="51">
        <v>16345</v>
      </c>
      <c r="L1275" s="52" t="s">
        <v>2620</v>
      </c>
      <c r="M1275" s="51">
        <v>132035</v>
      </c>
      <c r="N1275" s="51">
        <v>0</v>
      </c>
      <c r="O1275" s="52" t="s">
        <v>15700</v>
      </c>
    </row>
    <row r="1276" spans="1:15" ht="14.4" x14ac:dyDescent="0.25">
      <c r="A1276" s="51">
        <v>16386</v>
      </c>
      <c r="B1276" s="52" t="s">
        <v>4221</v>
      </c>
      <c r="C1276" s="52" t="s">
        <v>4222</v>
      </c>
      <c r="D1276" s="51">
        <v>3920</v>
      </c>
      <c r="E1276" s="52" t="s">
        <v>85</v>
      </c>
      <c r="F1276" s="52" t="s">
        <v>4223</v>
      </c>
      <c r="G1276" s="52" t="s">
        <v>7571</v>
      </c>
      <c r="H1276" s="52" t="s">
        <v>9844</v>
      </c>
      <c r="I1276" s="52" t="s">
        <v>14713</v>
      </c>
      <c r="J1276" s="51">
        <v>139097</v>
      </c>
      <c r="K1276" s="51">
        <v>16345</v>
      </c>
      <c r="L1276" s="52" t="s">
        <v>2620</v>
      </c>
      <c r="M1276" s="51">
        <v>132035</v>
      </c>
      <c r="N1276" s="51">
        <v>0</v>
      </c>
      <c r="O1276" s="52" t="s">
        <v>15701</v>
      </c>
    </row>
    <row r="1277" spans="1:15" ht="14.4" x14ac:dyDescent="0.25">
      <c r="A1277" s="51">
        <v>16394</v>
      </c>
      <c r="B1277" s="52" t="s">
        <v>4224</v>
      </c>
      <c r="C1277" s="52" t="s">
        <v>4225</v>
      </c>
      <c r="D1277" s="51">
        <v>3920</v>
      </c>
      <c r="E1277" s="52" t="s">
        <v>85</v>
      </c>
      <c r="F1277" s="52" t="s">
        <v>4226</v>
      </c>
      <c r="G1277" s="52" t="s">
        <v>7571</v>
      </c>
      <c r="H1277" s="52" t="s">
        <v>9845</v>
      </c>
      <c r="I1277" s="52" t="s">
        <v>14713</v>
      </c>
      <c r="J1277" s="51">
        <v>139097</v>
      </c>
      <c r="K1277" s="51">
        <v>16345</v>
      </c>
      <c r="L1277" s="52" t="s">
        <v>2620</v>
      </c>
      <c r="M1277" s="51">
        <v>132035</v>
      </c>
      <c r="N1277" s="51">
        <v>0</v>
      </c>
      <c r="O1277" s="52" t="s">
        <v>15702</v>
      </c>
    </row>
    <row r="1278" spans="1:15" ht="14.4" x14ac:dyDescent="0.25">
      <c r="A1278" s="51">
        <v>16402</v>
      </c>
      <c r="B1278" s="52" t="s">
        <v>4227</v>
      </c>
      <c r="C1278" s="52" t="s">
        <v>4228</v>
      </c>
      <c r="D1278" s="51">
        <v>3920</v>
      </c>
      <c r="E1278" s="52" t="s">
        <v>85</v>
      </c>
      <c r="F1278" s="52" t="s">
        <v>4229</v>
      </c>
      <c r="G1278" s="52" t="s">
        <v>7571</v>
      </c>
      <c r="H1278" s="52" t="s">
        <v>9846</v>
      </c>
      <c r="I1278" s="52" t="s">
        <v>14713</v>
      </c>
      <c r="J1278" s="51">
        <v>139097</v>
      </c>
      <c r="K1278" s="51">
        <v>16345</v>
      </c>
      <c r="L1278" s="52" t="s">
        <v>2620</v>
      </c>
      <c r="M1278" s="51">
        <v>132035</v>
      </c>
      <c r="N1278" s="51">
        <v>0</v>
      </c>
      <c r="O1278" s="52" t="s">
        <v>15703</v>
      </c>
    </row>
    <row r="1279" spans="1:15" ht="14.4" x14ac:dyDescent="0.25">
      <c r="A1279" s="51">
        <v>16411</v>
      </c>
      <c r="B1279" s="52" t="s">
        <v>4230</v>
      </c>
      <c r="C1279" s="52" t="s">
        <v>4231</v>
      </c>
      <c r="D1279" s="51">
        <v>3920</v>
      </c>
      <c r="E1279" s="52" t="s">
        <v>85</v>
      </c>
      <c r="F1279" s="52" t="s">
        <v>4232</v>
      </c>
      <c r="G1279" s="52" t="s">
        <v>7571</v>
      </c>
      <c r="H1279" s="52" t="s">
        <v>13984</v>
      </c>
      <c r="I1279" s="52" t="s">
        <v>14713</v>
      </c>
      <c r="J1279" s="51">
        <v>139097</v>
      </c>
      <c r="K1279" s="51">
        <v>16345</v>
      </c>
      <c r="L1279" s="52" t="s">
        <v>2620</v>
      </c>
      <c r="M1279" s="51">
        <v>132035</v>
      </c>
      <c r="N1279" s="51">
        <v>0</v>
      </c>
      <c r="O1279" s="52" t="s">
        <v>15704</v>
      </c>
    </row>
    <row r="1280" spans="1:15" ht="14.4" x14ac:dyDescent="0.25">
      <c r="A1280" s="51">
        <v>16428</v>
      </c>
      <c r="B1280" s="52" t="s">
        <v>4233</v>
      </c>
      <c r="C1280" s="52" t="s">
        <v>4234</v>
      </c>
      <c r="D1280" s="51">
        <v>3920</v>
      </c>
      <c r="E1280" s="52" t="s">
        <v>85</v>
      </c>
      <c r="F1280" s="52" t="s">
        <v>4235</v>
      </c>
      <c r="G1280" s="52" t="s">
        <v>7571</v>
      </c>
      <c r="H1280" s="52" t="s">
        <v>9847</v>
      </c>
      <c r="I1280" s="52" t="s">
        <v>14715</v>
      </c>
      <c r="J1280" s="51">
        <v>139097</v>
      </c>
      <c r="K1280" s="51">
        <v>16345</v>
      </c>
      <c r="L1280" s="52" t="s">
        <v>2620</v>
      </c>
      <c r="M1280" s="51">
        <v>961771</v>
      </c>
      <c r="N1280" s="51">
        <v>0</v>
      </c>
      <c r="O1280" s="52" t="s">
        <v>15705</v>
      </c>
    </row>
    <row r="1281" spans="1:15" ht="14.4" x14ac:dyDescent="0.25">
      <c r="A1281" s="51">
        <v>16436</v>
      </c>
      <c r="B1281" s="52" t="s">
        <v>4236</v>
      </c>
      <c r="C1281" s="52" t="s">
        <v>4237</v>
      </c>
      <c r="D1281" s="51">
        <v>3540</v>
      </c>
      <c r="E1281" s="52" t="s">
        <v>1354</v>
      </c>
      <c r="F1281" s="52" t="s">
        <v>4238</v>
      </c>
      <c r="G1281" s="52" t="s">
        <v>7571</v>
      </c>
      <c r="H1281" s="52" t="s">
        <v>9848</v>
      </c>
      <c r="I1281" s="52" t="s">
        <v>14713</v>
      </c>
      <c r="J1281" s="51">
        <v>119099</v>
      </c>
      <c r="K1281" s="51">
        <v>112185</v>
      </c>
      <c r="L1281" s="52" t="s">
        <v>615</v>
      </c>
      <c r="M1281" s="51">
        <v>971184</v>
      </c>
      <c r="N1281" s="51">
        <v>0</v>
      </c>
      <c r="O1281" s="52" t="s">
        <v>15706</v>
      </c>
    </row>
    <row r="1282" spans="1:15" ht="14.4" x14ac:dyDescent="0.25">
      <c r="A1282" s="51">
        <v>16444</v>
      </c>
      <c r="B1282" s="52" t="s">
        <v>1887</v>
      </c>
      <c r="C1282" s="52" t="s">
        <v>4239</v>
      </c>
      <c r="D1282" s="51">
        <v>3540</v>
      </c>
      <c r="E1282" s="52" t="s">
        <v>1354</v>
      </c>
      <c r="F1282" s="52" t="s">
        <v>4240</v>
      </c>
      <c r="G1282" s="52" t="s">
        <v>7571</v>
      </c>
      <c r="H1282" s="52" t="s">
        <v>13985</v>
      </c>
      <c r="I1282" s="52" t="s">
        <v>14713</v>
      </c>
      <c r="J1282" s="51">
        <v>119099</v>
      </c>
      <c r="K1282" s="51">
        <v>112185</v>
      </c>
      <c r="L1282" s="52" t="s">
        <v>615</v>
      </c>
      <c r="M1282" s="51">
        <v>971184</v>
      </c>
      <c r="N1282" s="51">
        <v>0</v>
      </c>
      <c r="O1282" s="52" t="s">
        <v>15707</v>
      </c>
    </row>
    <row r="1283" spans="1:15" ht="14.4" x14ac:dyDescent="0.25">
      <c r="A1283" s="51">
        <v>16451</v>
      </c>
      <c r="B1283" s="52" t="s">
        <v>4241</v>
      </c>
      <c r="C1283" s="52" t="s">
        <v>4242</v>
      </c>
      <c r="D1283" s="51">
        <v>3540</v>
      </c>
      <c r="E1283" s="52" t="s">
        <v>4243</v>
      </c>
      <c r="F1283" s="52" t="s">
        <v>4244</v>
      </c>
      <c r="G1283" s="52" t="s">
        <v>7571</v>
      </c>
      <c r="H1283" s="52" t="s">
        <v>9849</v>
      </c>
      <c r="I1283" s="52" t="s">
        <v>14713</v>
      </c>
      <c r="J1283" s="51">
        <v>119099</v>
      </c>
      <c r="K1283" s="51">
        <v>112185</v>
      </c>
      <c r="L1283" s="52" t="s">
        <v>615</v>
      </c>
      <c r="M1283" s="51">
        <v>971184</v>
      </c>
      <c r="N1283" s="51">
        <v>0</v>
      </c>
      <c r="O1283" s="52" t="s">
        <v>15708</v>
      </c>
    </row>
    <row r="1284" spans="1:15" ht="14.4" x14ac:dyDescent="0.25">
      <c r="A1284" s="51">
        <v>16469</v>
      </c>
      <c r="B1284" s="52" t="s">
        <v>15709</v>
      </c>
      <c r="C1284" s="52" t="s">
        <v>4245</v>
      </c>
      <c r="D1284" s="51">
        <v>3540</v>
      </c>
      <c r="E1284" s="52" t="s">
        <v>4246</v>
      </c>
      <c r="F1284" s="52" t="s">
        <v>4247</v>
      </c>
      <c r="G1284" s="52" t="s">
        <v>7571</v>
      </c>
      <c r="H1284" s="52" t="s">
        <v>9850</v>
      </c>
      <c r="I1284" s="52" t="s">
        <v>14713</v>
      </c>
      <c r="J1284" s="51">
        <v>119099</v>
      </c>
      <c r="K1284" s="51">
        <v>112185</v>
      </c>
      <c r="L1284" s="52" t="s">
        <v>615</v>
      </c>
      <c r="M1284" s="51">
        <v>971184</v>
      </c>
      <c r="N1284" s="51">
        <v>0</v>
      </c>
      <c r="O1284" s="52" t="s">
        <v>15710</v>
      </c>
    </row>
    <row r="1285" spans="1:15" ht="14.4" x14ac:dyDescent="0.25">
      <c r="A1285" s="51">
        <v>16477</v>
      </c>
      <c r="B1285" s="52" t="s">
        <v>4221</v>
      </c>
      <c r="C1285" s="52" t="s">
        <v>4248</v>
      </c>
      <c r="D1285" s="51">
        <v>3540</v>
      </c>
      <c r="E1285" s="52" t="s">
        <v>1354</v>
      </c>
      <c r="F1285" s="52" t="s">
        <v>4249</v>
      </c>
      <c r="G1285" s="52" t="s">
        <v>7571</v>
      </c>
      <c r="H1285" s="52" t="s">
        <v>9851</v>
      </c>
      <c r="I1285" s="52" t="s">
        <v>14713</v>
      </c>
      <c r="J1285" s="51">
        <v>119099</v>
      </c>
      <c r="K1285" s="51">
        <v>112185</v>
      </c>
      <c r="L1285" s="52" t="s">
        <v>615</v>
      </c>
      <c r="M1285" s="51">
        <v>971184</v>
      </c>
      <c r="N1285" s="51">
        <v>0</v>
      </c>
      <c r="O1285" s="52" t="s">
        <v>15711</v>
      </c>
    </row>
    <row r="1286" spans="1:15" ht="14.4" x14ac:dyDescent="0.25">
      <c r="A1286" s="51">
        <v>16493</v>
      </c>
      <c r="B1286" s="52" t="s">
        <v>4250</v>
      </c>
      <c r="C1286" s="52" t="s">
        <v>4251</v>
      </c>
      <c r="D1286" s="51">
        <v>3512</v>
      </c>
      <c r="E1286" s="52" t="s">
        <v>4252</v>
      </c>
      <c r="F1286" s="52" t="s">
        <v>4253</v>
      </c>
      <c r="G1286" s="52" t="s">
        <v>7571</v>
      </c>
      <c r="H1286" s="52" t="s">
        <v>9852</v>
      </c>
      <c r="I1286" s="52" t="s">
        <v>14713</v>
      </c>
      <c r="J1286" s="51">
        <v>119891</v>
      </c>
      <c r="K1286" s="51">
        <v>13896</v>
      </c>
      <c r="L1286" s="52" t="s">
        <v>625</v>
      </c>
      <c r="M1286" s="51">
        <v>965087</v>
      </c>
      <c r="N1286" s="51">
        <v>0</v>
      </c>
      <c r="O1286" s="52" t="s">
        <v>15712</v>
      </c>
    </row>
    <row r="1287" spans="1:15" ht="14.4" x14ac:dyDescent="0.25">
      <c r="A1287" s="51">
        <v>16501</v>
      </c>
      <c r="B1287" s="52" t="s">
        <v>561</v>
      </c>
      <c r="C1287" s="52" t="s">
        <v>4254</v>
      </c>
      <c r="D1287" s="51">
        <v>3560</v>
      </c>
      <c r="E1287" s="52" t="s">
        <v>102</v>
      </c>
      <c r="F1287" s="52" t="s">
        <v>562</v>
      </c>
      <c r="G1287" s="52" t="s">
        <v>7571</v>
      </c>
      <c r="H1287" s="52" t="s">
        <v>7778</v>
      </c>
      <c r="I1287" s="52" t="s">
        <v>14715</v>
      </c>
      <c r="J1287" s="51">
        <v>120816</v>
      </c>
      <c r="K1287" s="51">
        <v>16501</v>
      </c>
      <c r="L1287" s="52" t="s">
        <v>561</v>
      </c>
      <c r="M1287" s="51">
        <v>961789</v>
      </c>
      <c r="N1287" s="51">
        <v>0</v>
      </c>
      <c r="O1287" s="52" t="s">
        <v>15713</v>
      </c>
    </row>
    <row r="1288" spans="1:15" ht="14.4" x14ac:dyDescent="0.25">
      <c r="A1288" s="51">
        <v>16543</v>
      </c>
      <c r="B1288" s="52" t="s">
        <v>4255</v>
      </c>
      <c r="C1288" s="52" t="s">
        <v>4256</v>
      </c>
      <c r="D1288" s="51">
        <v>3560</v>
      </c>
      <c r="E1288" s="52" t="s">
        <v>102</v>
      </c>
      <c r="F1288" s="52" t="s">
        <v>4257</v>
      </c>
      <c r="G1288" s="52" t="s">
        <v>7571</v>
      </c>
      <c r="H1288" s="52" t="s">
        <v>9853</v>
      </c>
      <c r="I1288" s="52" t="s">
        <v>14713</v>
      </c>
      <c r="J1288" s="51">
        <v>118935</v>
      </c>
      <c r="K1288" s="51">
        <v>16592</v>
      </c>
      <c r="L1288" s="52" t="s">
        <v>9859</v>
      </c>
      <c r="M1288" s="51">
        <v>972166</v>
      </c>
      <c r="N1288" s="51">
        <v>0</v>
      </c>
      <c r="O1288" s="52" t="s">
        <v>15714</v>
      </c>
    </row>
    <row r="1289" spans="1:15" ht="14.4" x14ac:dyDescent="0.25">
      <c r="A1289" s="51">
        <v>16551</v>
      </c>
      <c r="B1289" s="52" t="s">
        <v>4258</v>
      </c>
      <c r="C1289" s="52" t="s">
        <v>4259</v>
      </c>
      <c r="D1289" s="51">
        <v>3560</v>
      </c>
      <c r="E1289" s="52" t="s">
        <v>102</v>
      </c>
      <c r="F1289" s="52" t="s">
        <v>4260</v>
      </c>
      <c r="G1289" s="52" t="s">
        <v>7571</v>
      </c>
      <c r="H1289" s="52" t="s">
        <v>9854</v>
      </c>
      <c r="I1289" s="52" t="s">
        <v>14713</v>
      </c>
      <c r="J1289" s="51">
        <v>118935</v>
      </c>
      <c r="K1289" s="51">
        <v>16592</v>
      </c>
      <c r="L1289" s="52" t="s">
        <v>9859</v>
      </c>
      <c r="M1289" s="51">
        <v>972166</v>
      </c>
      <c r="N1289" s="51">
        <v>0</v>
      </c>
      <c r="O1289" s="52" t="s">
        <v>15715</v>
      </c>
    </row>
    <row r="1290" spans="1:15" ht="14.4" x14ac:dyDescent="0.25">
      <c r="A1290" s="51">
        <v>16568</v>
      </c>
      <c r="B1290" s="52" t="s">
        <v>4261</v>
      </c>
      <c r="C1290" s="52" t="s">
        <v>4262</v>
      </c>
      <c r="D1290" s="51">
        <v>3583</v>
      </c>
      <c r="E1290" s="52" t="s">
        <v>1358</v>
      </c>
      <c r="F1290" s="52" t="s">
        <v>4263</v>
      </c>
      <c r="G1290" s="52" t="s">
        <v>7571</v>
      </c>
      <c r="H1290" s="52" t="s">
        <v>9855</v>
      </c>
      <c r="I1290" s="52" t="s">
        <v>14713</v>
      </c>
      <c r="J1290" s="51">
        <v>118935</v>
      </c>
      <c r="K1290" s="51">
        <v>16592</v>
      </c>
      <c r="L1290" s="52" t="s">
        <v>9859</v>
      </c>
      <c r="M1290" s="51">
        <v>972166</v>
      </c>
      <c r="N1290" s="51">
        <v>0</v>
      </c>
      <c r="O1290" s="52" t="s">
        <v>15716</v>
      </c>
    </row>
    <row r="1291" spans="1:15" ht="14.4" x14ac:dyDescent="0.25">
      <c r="A1291" s="51">
        <v>16576</v>
      </c>
      <c r="B1291" s="52" t="s">
        <v>4264</v>
      </c>
      <c r="C1291" s="52" t="s">
        <v>3392</v>
      </c>
      <c r="D1291" s="51">
        <v>3583</v>
      </c>
      <c r="E1291" s="52" t="s">
        <v>1358</v>
      </c>
      <c r="F1291" s="52" t="s">
        <v>4265</v>
      </c>
      <c r="G1291" s="52" t="s">
        <v>7571</v>
      </c>
      <c r="H1291" s="52" t="s">
        <v>9856</v>
      </c>
      <c r="I1291" s="52" t="s">
        <v>14713</v>
      </c>
      <c r="J1291" s="51">
        <v>118935</v>
      </c>
      <c r="K1291" s="51">
        <v>16592</v>
      </c>
      <c r="L1291" s="52" t="s">
        <v>9859</v>
      </c>
      <c r="M1291" s="51">
        <v>972166</v>
      </c>
      <c r="N1291" s="51">
        <v>0</v>
      </c>
      <c r="O1291" s="52" t="s">
        <v>15717</v>
      </c>
    </row>
    <row r="1292" spans="1:15" ht="14.4" x14ac:dyDescent="0.25">
      <c r="A1292" s="51">
        <v>16584</v>
      </c>
      <c r="B1292" s="52" t="s">
        <v>9857</v>
      </c>
      <c r="C1292" s="52" t="s">
        <v>4266</v>
      </c>
      <c r="D1292" s="51">
        <v>3580</v>
      </c>
      <c r="E1292" s="52" t="s">
        <v>99</v>
      </c>
      <c r="F1292" s="52" t="s">
        <v>4267</v>
      </c>
      <c r="G1292" s="52" t="s">
        <v>7571</v>
      </c>
      <c r="H1292" s="52" t="s">
        <v>9858</v>
      </c>
      <c r="I1292" s="52" t="s">
        <v>14713</v>
      </c>
      <c r="J1292" s="51">
        <v>118935</v>
      </c>
      <c r="K1292" s="51">
        <v>16592</v>
      </c>
      <c r="L1292" s="52" t="s">
        <v>9859</v>
      </c>
      <c r="M1292" s="51">
        <v>972166</v>
      </c>
      <c r="N1292" s="51">
        <v>0</v>
      </c>
      <c r="O1292" s="52" t="s">
        <v>15718</v>
      </c>
    </row>
    <row r="1293" spans="1:15" ht="14.4" x14ac:dyDescent="0.25">
      <c r="A1293" s="51">
        <v>16592</v>
      </c>
      <c r="B1293" s="52" t="s">
        <v>9859</v>
      </c>
      <c r="C1293" s="52" t="s">
        <v>4268</v>
      </c>
      <c r="D1293" s="51">
        <v>3580</v>
      </c>
      <c r="E1293" s="52" t="s">
        <v>99</v>
      </c>
      <c r="F1293" s="52" t="s">
        <v>100</v>
      </c>
      <c r="G1293" s="52" t="s">
        <v>7571</v>
      </c>
      <c r="H1293" s="52" t="s">
        <v>9860</v>
      </c>
      <c r="I1293" s="52" t="s">
        <v>14713</v>
      </c>
      <c r="J1293" s="51">
        <v>118935</v>
      </c>
      <c r="K1293" s="51">
        <v>16592</v>
      </c>
      <c r="L1293" s="52" t="s">
        <v>9859</v>
      </c>
      <c r="M1293" s="51">
        <v>972166</v>
      </c>
      <c r="N1293" s="51">
        <v>0</v>
      </c>
      <c r="O1293" s="52" t="s">
        <v>15719</v>
      </c>
    </row>
    <row r="1294" spans="1:15" ht="14.4" x14ac:dyDescent="0.25">
      <c r="A1294" s="51">
        <v>16601</v>
      </c>
      <c r="B1294" s="52" t="s">
        <v>4269</v>
      </c>
      <c r="C1294" s="52" t="s">
        <v>15720</v>
      </c>
      <c r="D1294" s="51">
        <v>3582</v>
      </c>
      <c r="E1294" s="52" t="s">
        <v>1277</v>
      </c>
      <c r="F1294" s="52" t="s">
        <v>4271</v>
      </c>
      <c r="G1294" s="52" t="s">
        <v>7571</v>
      </c>
      <c r="H1294" s="52" t="s">
        <v>22114</v>
      </c>
      <c r="I1294" s="52" t="s">
        <v>14713</v>
      </c>
      <c r="J1294" s="51">
        <v>118935</v>
      </c>
      <c r="K1294" s="51">
        <v>16592</v>
      </c>
      <c r="L1294" s="52" t="s">
        <v>9859</v>
      </c>
      <c r="M1294" s="51">
        <v>972166</v>
      </c>
      <c r="N1294" s="51">
        <v>0</v>
      </c>
      <c r="O1294" s="52" t="s">
        <v>15721</v>
      </c>
    </row>
    <row r="1295" spans="1:15" ht="14.4" x14ac:dyDescent="0.25">
      <c r="A1295" s="51">
        <v>16618</v>
      </c>
      <c r="B1295" s="52" t="s">
        <v>3809</v>
      </c>
      <c r="C1295" s="52" t="s">
        <v>15720</v>
      </c>
      <c r="D1295" s="51">
        <v>3582</v>
      </c>
      <c r="E1295" s="52" t="s">
        <v>1277</v>
      </c>
      <c r="F1295" s="52" t="s">
        <v>4271</v>
      </c>
      <c r="G1295" s="52" t="s">
        <v>7571</v>
      </c>
      <c r="H1295" s="52" t="s">
        <v>13986</v>
      </c>
      <c r="I1295" s="52" t="s">
        <v>14713</v>
      </c>
      <c r="J1295" s="51">
        <v>118935</v>
      </c>
      <c r="K1295" s="51">
        <v>16592</v>
      </c>
      <c r="L1295" s="52" t="s">
        <v>9859</v>
      </c>
      <c r="M1295" s="51">
        <v>972166</v>
      </c>
      <c r="N1295" s="51">
        <v>0</v>
      </c>
      <c r="O1295" s="52" t="s">
        <v>15722</v>
      </c>
    </row>
    <row r="1296" spans="1:15" ht="14.4" x14ac:dyDescent="0.25">
      <c r="A1296" s="51">
        <v>16626</v>
      </c>
      <c r="B1296" s="52" t="s">
        <v>4272</v>
      </c>
      <c r="C1296" s="52" t="s">
        <v>4273</v>
      </c>
      <c r="D1296" s="51">
        <v>3581</v>
      </c>
      <c r="E1296" s="52" t="s">
        <v>4270</v>
      </c>
      <c r="F1296" s="52" t="s">
        <v>4274</v>
      </c>
      <c r="G1296" s="52" t="s">
        <v>7571</v>
      </c>
      <c r="H1296" s="52" t="s">
        <v>9861</v>
      </c>
      <c r="I1296" s="52" t="s">
        <v>14713</v>
      </c>
      <c r="J1296" s="51">
        <v>118935</v>
      </c>
      <c r="K1296" s="51">
        <v>16592</v>
      </c>
      <c r="L1296" s="52" t="s">
        <v>9859</v>
      </c>
      <c r="M1296" s="51">
        <v>972166</v>
      </c>
      <c r="N1296" s="51">
        <v>0</v>
      </c>
      <c r="O1296" s="52" t="s">
        <v>15723</v>
      </c>
    </row>
    <row r="1297" spans="1:15" ht="14.4" x14ac:dyDescent="0.25">
      <c r="A1297" s="51">
        <v>16634</v>
      </c>
      <c r="B1297" s="52" t="s">
        <v>4275</v>
      </c>
      <c r="C1297" s="52" t="s">
        <v>4276</v>
      </c>
      <c r="D1297" s="51">
        <v>3581</v>
      </c>
      <c r="E1297" s="52" t="s">
        <v>4270</v>
      </c>
      <c r="F1297" s="52" t="s">
        <v>4277</v>
      </c>
      <c r="G1297" s="52" t="s">
        <v>7571</v>
      </c>
      <c r="H1297" s="52" t="s">
        <v>9862</v>
      </c>
      <c r="I1297" s="52" t="s">
        <v>14715</v>
      </c>
      <c r="J1297" s="51">
        <v>120816</v>
      </c>
      <c r="K1297" s="51">
        <v>16501</v>
      </c>
      <c r="L1297" s="52" t="s">
        <v>561</v>
      </c>
      <c r="M1297" s="51">
        <v>961797</v>
      </c>
      <c r="N1297" s="51">
        <v>0</v>
      </c>
      <c r="O1297" s="52" t="s">
        <v>15724</v>
      </c>
    </row>
    <row r="1298" spans="1:15" ht="14.4" x14ac:dyDescent="0.25">
      <c r="A1298" s="51">
        <v>16642</v>
      </c>
      <c r="B1298" s="52" t="s">
        <v>67</v>
      </c>
      <c r="C1298" s="52" t="s">
        <v>4278</v>
      </c>
      <c r="D1298" s="51">
        <v>3945</v>
      </c>
      <c r="E1298" s="52" t="s">
        <v>1362</v>
      </c>
      <c r="F1298" s="52" t="s">
        <v>4279</v>
      </c>
      <c r="G1298" s="52" t="s">
        <v>7571</v>
      </c>
      <c r="H1298" s="52" t="s">
        <v>9863</v>
      </c>
      <c r="I1298" s="52" t="s">
        <v>14713</v>
      </c>
      <c r="J1298" s="51">
        <v>119008</v>
      </c>
      <c r="K1298" s="51">
        <v>16683</v>
      </c>
      <c r="L1298" s="52" t="s">
        <v>528</v>
      </c>
      <c r="M1298" s="51">
        <v>966151</v>
      </c>
      <c r="N1298" s="51">
        <v>0</v>
      </c>
      <c r="O1298" s="52" t="s">
        <v>15725</v>
      </c>
    </row>
    <row r="1299" spans="1:15" ht="14.4" x14ac:dyDescent="0.25">
      <c r="A1299" s="51">
        <v>16659</v>
      </c>
      <c r="B1299" s="52" t="s">
        <v>67</v>
      </c>
      <c r="C1299" s="52" t="s">
        <v>4280</v>
      </c>
      <c r="D1299" s="51">
        <v>3945</v>
      </c>
      <c r="E1299" s="52" t="s">
        <v>1362</v>
      </c>
      <c r="F1299" s="52" t="s">
        <v>4281</v>
      </c>
      <c r="G1299" s="52" t="s">
        <v>7571</v>
      </c>
      <c r="H1299" s="52" t="s">
        <v>9864</v>
      </c>
      <c r="I1299" s="52" t="s">
        <v>14713</v>
      </c>
      <c r="J1299" s="51">
        <v>119008</v>
      </c>
      <c r="K1299" s="51">
        <v>16683</v>
      </c>
      <c r="L1299" s="52" t="s">
        <v>528</v>
      </c>
      <c r="M1299" s="51">
        <v>966151</v>
      </c>
      <c r="N1299" s="51">
        <v>0</v>
      </c>
      <c r="O1299" s="52" t="s">
        <v>15726</v>
      </c>
    </row>
    <row r="1300" spans="1:15" ht="14.4" x14ac:dyDescent="0.25">
      <c r="A1300" s="51">
        <v>16667</v>
      </c>
      <c r="B1300" s="52" t="s">
        <v>816</v>
      </c>
      <c r="C1300" s="52" t="s">
        <v>4282</v>
      </c>
      <c r="D1300" s="51">
        <v>3970</v>
      </c>
      <c r="E1300" s="52" t="s">
        <v>657</v>
      </c>
      <c r="F1300" s="52" t="s">
        <v>658</v>
      </c>
      <c r="G1300" s="52" t="s">
        <v>7571</v>
      </c>
      <c r="H1300" s="52" t="s">
        <v>13987</v>
      </c>
      <c r="I1300" s="52" t="s">
        <v>14713</v>
      </c>
      <c r="J1300" s="51">
        <v>118778</v>
      </c>
      <c r="K1300" s="51">
        <v>16667</v>
      </c>
      <c r="L1300" s="52" t="s">
        <v>816</v>
      </c>
      <c r="M1300" s="51">
        <v>968081</v>
      </c>
      <c r="N1300" s="51">
        <v>0</v>
      </c>
      <c r="O1300" s="52" t="s">
        <v>15727</v>
      </c>
    </row>
    <row r="1301" spans="1:15" ht="14.4" x14ac:dyDescent="0.25">
      <c r="A1301" s="51">
        <v>16675</v>
      </c>
      <c r="B1301" s="52" t="s">
        <v>3360</v>
      </c>
      <c r="C1301" s="52" t="s">
        <v>4283</v>
      </c>
      <c r="D1301" s="51">
        <v>3970</v>
      </c>
      <c r="E1301" s="52" t="s">
        <v>657</v>
      </c>
      <c r="F1301" s="52" t="s">
        <v>4284</v>
      </c>
      <c r="G1301" s="52" t="s">
        <v>7571</v>
      </c>
      <c r="H1301" s="52" t="s">
        <v>13987</v>
      </c>
      <c r="I1301" s="52" t="s">
        <v>14713</v>
      </c>
      <c r="J1301" s="51">
        <v>118778</v>
      </c>
      <c r="K1301" s="51">
        <v>16667</v>
      </c>
      <c r="L1301" s="52" t="s">
        <v>816</v>
      </c>
      <c r="M1301" s="51">
        <v>968081</v>
      </c>
      <c r="N1301" s="51">
        <v>0</v>
      </c>
      <c r="O1301" s="52" t="s">
        <v>15728</v>
      </c>
    </row>
    <row r="1302" spans="1:15" ht="14.4" x14ac:dyDescent="0.25">
      <c r="A1302" s="51">
        <v>16683</v>
      </c>
      <c r="B1302" s="52" t="s">
        <v>528</v>
      </c>
      <c r="C1302" s="52" t="s">
        <v>4285</v>
      </c>
      <c r="D1302" s="51">
        <v>3971</v>
      </c>
      <c r="E1302" s="52" t="s">
        <v>109</v>
      </c>
      <c r="F1302" s="52" t="s">
        <v>110</v>
      </c>
      <c r="G1302" s="52" t="s">
        <v>7571</v>
      </c>
      <c r="H1302" s="52" t="s">
        <v>8447</v>
      </c>
      <c r="I1302" s="52" t="s">
        <v>14713</v>
      </c>
      <c r="J1302" s="51">
        <v>119008</v>
      </c>
      <c r="K1302" s="51">
        <v>16683</v>
      </c>
      <c r="L1302" s="52" t="s">
        <v>528</v>
      </c>
      <c r="M1302" s="51">
        <v>966176</v>
      </c>
      <c r="N1302" s="51">
        <v>0</v>
      </c>
      <c r="O1302" s="52" t="s">
        <v>15729</v>
      </c>
    </row>
    <row r="1303" spans="1:15" ht="14.4" x14ac:dyDescent="0.25">
      <c r="A1303" s="51">
        <v>16691</v>
      </c>
      <c r="B1303" s="52" t="s">
        <v>9865</v>
      </c>
      <c r="C1303" s="52" t="s">
        <v>4286</v>
      </c>
      <c r="D1303" s="51">
        <v>3980</v>
      </c>
      <c r="E1303" s="52" t="s">
        <v>72</v>
      </c>
      <c r="F1303" s="52" t="s">
        <v>113</v>
      </c>
      <c r="G1303" s="52" t="s">
        <v>7571</v>
      </c>
      <c r="H1303" s="52" t="s">
        <v>13988</v>
      </c>
      <c r="I1303" s="52" t="s">
        <v>14713</v>
      </c>
      <c r="J1303" s="51">
        <v>119032</v>
      </c>
      <c r="K1303" s="51">
        <v>16691</v>
      </c>
      <c r="L1303" s="52" t="s">
        <v>9865</v>
      </c>
      <c r="M1303" s="51">
        <v>966192</v>
      </c>
      <c r="N1303" s="51">
        <v>0</v>
      </c>
      <c r="O1303" s="52" t="s">
        <v>15730</v>
      </c>
    </row>
    <row r="1304" spans="1:15" ht="14.4" x14ac:dyDescent="0.25">
      <c r="A1304" s="51">
        <v>16709</v>
      </c>
      <c r="B1304" s="52" t="s">
        <v>4287</v>
      </c>
      <c r="C1304" s="52" t="s">
        <v>4288</v>
      </c>
      <c r="D1304" s="51">
        <v>3980</v>
      </c>
      <c r="E1304" s="52" t="s">
        <v>72</v>
      </c>
      <c r="F1304" s="52" t="s">
        <v>4289</v>
      </c>
      <c r="G1304" s="52" t="s">
        <v>7571</v>
      </c>
      <c r="H1304" s="52" t="s">
        <v>9866</v>
      </c>
      <c r="I1304" s="52" t="s">
        <v>14713</v>
      </c>
      <c r="J1304" s="51">
        <v>119032</v>
      </c>
      <c r="K1304" s="51">
        <v>16691</v>
      </c>
      <c r="L1304" s="52" t="s">
        <v>9865</v>
      </c>
      <c r="M1304" s="51">
        <v>966192</v>
      </c>
      <c r="N1304" s="51">
        <v>0</v>
      </c>
      <c r="O1304" s="52" t="s">
        <v>15731</v>
      </c>
    </row>
    <row r="1305" spans="1:15" ht="14.4" x14ac:dyDescent="0.25">
      <c r="A1305" s="51">
        <v>16717</v>
      </c>
      <c r="B1305" s="52" t="s">
        <v>4290</v>
      </c>
      <c r="C1305" s="52" t="s">
        <v>4291</v>
      </c>
      <c r="D1305" s="51">
        <v>3980</v>
      </c>
      <c r="E1305" s="52" t="s">
        <v>72</v>
      </c>
      <c r="F1305" s="52" t="s">
        <v>4292</v>
      </c>
      <c r="G1305" s="52" t="s">
        <v>7571</v>
      </c>
      <c r="H1305" s="52" t="s">
        <v>9867</v>
      </c>
      <c r="I1305" s="52" t="s">
        <v>14713</v>
      </c>
      <c r="J1305" s="51">
        <v>119032</v>
      </c>
      <c r="K1305" s="51">
        <v>16691</v>
      </c>
      <c r="L1305" s="52" t="s">
        <v>9865</v>
      </c>
      <c r="M1305" s="51">
        <v>966192</v>
      </c>
      <c r="N1305" s="51">
        <v>0</v>
      </c>
      <c r="O1305" s="52" t="s">
        <v>15732</v>
      </c>
    </row>
    <row r="1306" spans="1:15" ht="14.4" x14ac:dyDescent="0.25">
      <c r="A1306" s="51">
        <v>16725</v>
      </c>
      <c r="B1306" s="52" t="s">
        <v>13989</v>
      </c>
      <c r="C1306" s="52" t="s">
        <v>4286</v>
      </c>
      <c r="D1306" s="51">
        <v>3980</v>
      </c>
      <c r="E1306" s="52" t="s">
        <v>72</v>
      </c>
      <c r="F1306" s="52" t="s">
        <v>113</v>
      </c>
      <c r="G1306" s="52" t="s">
        <v>7571</v>
      </c>
      <c r="H1306" s="52" t="s">
        <v>13988</v>
      </c>
      <c r="I1306" s="52" t="s">
        <v>14713</v>
      </c>
      <c r="J1306" s="51">
        <v>119032</v>
      </c>
      <c r="K1306" s="51">
        <v>16691</v>
      </c>
      <c r="L1306" s="52" t="s">
        <v>9865</v>
      </c>
      <c r="M1306" s="51">
        <v>966192</v>
      </c>
      <c r="N1306" s="51">
        <v>0</v>
      </c>
      <c r="O1306" s="52" t="s">
        <v>15730</v>
      </c>
    </row>
    <row r="1307" spans="1:15" ht="14.4" x14ac:dyDescent="0.25">
      <c r="A1307" s="51">
        <v>16733</v>
      </c>
      <c r="B1307" s="52" t="s">
        <v>22115</v>
      </c>
      <c r="C1307" s="52" t="s">
        <v>4293</v>
      </c>
      <c r="D1307" s="51">
        <v>3980</v>
      </c>
      <c r="E1307" s="52" t="s">
        <v>72</v>
      </c>
      <c r="F1307" s="52" t="s">
        <v>4294</v>
      </c>
      <c r="G1307" s="52" t="s">
        <v>7571</v>
      </c>
      <c r="H1307" s="52" t="s">
        <v>13988</v>
      </c>
      <c r="I1307" s="52" t="s">
        <v>14713</v>
      </c>
      <c r="J1307" s="51">
        <v>119032</v>
      </c>
      <c r="K1307" s="51">
        <v>16691</v>
      </c>
      <c r="L1307" s="52" t="s">
        <v>9865</v>
      </c>
      <c r="M1307" s="51">
        <v>966192</v>
      </c>
      <c r="N1307" s="51">
        <v>0</v>
      </c>
      <c r="O1307" s="52" t="s">
        <v>15730</v>
      </c>
    </row>
    <row r="1308" spans="1:15" ht="14.4" x14ac:dyDescent="0.25">
      <c r="A1308" s="51">
        <v>16758</v>
      </c>
      <c r="B1308" s="52" t="s">
        <v>4295</v>
      </c>
      <c r="C1308" s="52" t="s">
        <v>4296</v>
      </c>
      <c r="D1308" s="51">
        <v>3980</v>
      </c>
      <c r="E1308" s="52" t="s">
        <v>72</v>
      </c>
      <c r="F1308" s="52" t="s">
        <v>113</v>
      </c>
      <c r="G1308" s="52" t="s">
        <v>7571</v>
      </c>
      <c r="H1308" s="52" t="s">
        <v>13988</v>
      </c>
      <c r="I1308" s="52" t="s">
        <v>14713</v>
      </c>
      <c r="J1308" s="51">
        <v>119032</v>
      </c>
      <c r="K1308" s="51">
        <v>16691</v>
      </c>
      <c r="L1308" s="52" t="s">
        <v>9865</v>
      </c>
      <c r="M1308" s="51">
        <v>966192</v>
      </c>
      <c r="N1308" s="51">
        <v>0</v>
      </c>
      <c r="O1308" s="52" t="s">
        <v>15730</v>
      </c>
    </row>
    <row r="1309" spans="1:15" ht="14.4" x14ac:dyDescent="0.25">
      <c r="A1309" s="51">
        <v>16774</v>
      </c>
      <c r="B1309" s="52" t="s">
        <v>4297</v>
      </c>
      <c r="C1309" s="52" t="s">
        <v>4298</v>
      </c>
      <c r="D1309" s="51">
        <v>2431</v>
      </c>
      <c r="E1309" s="52" t="s">
        <v>1370</v>
      </c>
      <c r="F1309" s="52" t="s">
        <v>4299</v>
      </c>
      <c r="G1309" s="52" t="s">
        <v>7571</v>
      </c>
      <c r="H1309" s="52" t="s">
        <v>9868</v>
      </c>
      <c r="I1309" s="52" t="s">
        <v>14715</v>
      </c>
      <c r="J1309" s="51">
        <v>121657</v>
      </c>
      <c r="K1309" s="51">
        <v>16791</v>
      </c>
      <c r="L1309" s="52" t="s">
        <v>762</v>
      </c>
      <c r="M1309" s="51">
        <v>961813</v>
      </c>
      <c r="N1309" s="51">
        <v>0</v>
      </c>
      <c r="O1309" s="52" t="s">
        <v>15733</v>
      </c>
    </row>
    <row r="1310" spans="1:15" ht="14.4" x14ac:dyDescent="0.25">
      <c r="A1310" s="51">
        <v>16782</v>
      </c>
      <c r="B1310" s="52" t="s">
        <v>9869</v>
      </c>
      <c r="C1310" s="52" t="s">
        <v>4300</v>
      </c>
      <c r="D1310" s="51">
        <v>2431</v>
      </c>
      <c r="E1310" s="52" t="s">
        <v>1370</v>
      </c>
      <c r="F1310" s="52" t="s">
        <v>4301</v>
      </c>
      <c r="G1310" s="52" t="s">
        <v>7571</v>
      </c>
      <c r="H1310" s="52" t="s">
        <v>9870</v>
      </c>
      <c r="I1310" s="52" t="s">
        <v>14713</v>
      </c>
      <c r="J1310" s="51">
        <v>119651</v>
      </c>
      <c r="K1310" s="51">
        <v>9191</v>
      </c>
      <c r="L1310" s="52" t="s">
        <v>671</v>
      </c>
      <c r="M1310" s="51">
        <v>105023</v>
      </c>
      <c r="N1310" s="51">
        <v>0</v>
      </c>
      <c r="O1310" s="52" t="s">
        <v>15734</v>
      </c>
    </row>
    <row r="1311" spans="1:15" ht="14.4" x14ac:dyDescent="0.25">
      <c r="A1311" s="51">
        <v>16791</v>
      </c>
      <c r="B1311" s="52" t="s">
        <v>762</v>
      </c>
      <c r="C1311" s="52" t="s">
        <v>2874</v>
      </c>
      <c r="D1311" s="51">
        <v>2450</v>
      </c>
      <c r="E1311" s="52" t="s">
        <v>409</v>
      </c>
      <c r="F1311" s="52" t="s">
        <v>410</v>
      </c>
      <c r="G1311" s="52" t="s">
        <v>7571</v>
      </c>
      <c r="H1311" s="52" t="s">
        <v>8336</v>
      </c>
      <c r="I1311" s="52" t="s">
        <v>14715</v>
      </c>
      <c r="J1311" s="51">
        <v>121657</v>
      </c>
      <c r="K1311" s="51">
        <v>16791</v>
      </c>
      <c r="L1311" s="52" t="s">
        <v>762</v>
      </c>
      <c r="M1311" s="51">
        <v>961805</v>
      </c>
      <c r="N1311" s="51">
        <v>0</v>
      </c>
      <c r="O1311" s="52" t="s">
        <v>15735</v>
      </c>
    </row>
    <row r="1312" spans="1:15" ht="28.8" x14ac:dyDescent="0.25">
      <c r="A1312" s="51">
        <v>16816</v>
      </c>
      <c r="B1312" s="52" t="s">
        <v>15736</v>
      </c>
      <c r="C1312" s="52" t="s">
        <v>13990</v>
      </c>
      <c r="D1312" s="51">
        <v>2450</v>
      </c>
      <c r="E1312" s="52" t="s">
        <v>409</v>
      </c>
      <c r="F1312" s="52" t="s">
        <v>15737</v>
      </c>
      <c r="G1312" s="52" t="s">
        <v>7571</v>
      </c>
      <c r="H1312" s="52" t="s">
        <v>15738</v>
      </c>
      <c r="I1312" s="52" t="s">
        <v>14713</v>
      </c>
      <c r="J1312" s="51">
        <v>119651</v>
      </c>
      <c r="K1312" s="51">
        <v>9191</v>
      </c>
      <c r="L1312" s="52" t="s">
        <v>671</v>
      </c>
      <c r="M1312" s="51">
        <v>105023</v>
      </c>
      <c r="N1312" s="51">
        <v>0</v>
      </c>
      <c r="O1312" s="52" t="s">
        <v>15739</v>
      </c>
    </row>
    <row r="1313" spans="1:15" ht="14.4" x14ac:dyDescent="0.25">
      <c r="A1313" s="51">
        <v>16824</v>
      </c>
      <c r="B1313" s="52" t="s">
        <v>67</v>
      </c>
      <c r="C1313" s="52" t="s">
        <v>4303</v>
      </c>
      <c r="D1313" s="51">
        <v>2430</v>
      </c>
      <c r="E1313" s="52" t="s">
        <v>4304</v>
      </c>
      <c r="F1313" s="52" t="s">
        <v>4305</v>
      </c>
      <c r="G1313" s="52" t="s">
        <v>7571</v>
      </c>
      <c r="H1313" s="52" t="s">
        <v>9871</v>
      </c>
      <c r="I1313" s="52" t="s">
        <v>14713</v>
      </c>
      <c r="J1313" s="51">
        <v>119651</v>
      </c>
      <c r="K1313" s="51">
        <v>9191</v>
      </c>
      <c r="L1313" s="52" t="s">
        <v>671</v>
      </c>
      <c r="M1313" s="51">
        <v>105023</v>
      </c>
      <c r="N1313" s="51">
        <v>0</v>
      </c>
      <c r="O1313" s="52" t="s">
        <v>15740</v>
      </c>
    </row>
    <row r="1314" spans="1:15" ht="14.4" x14ac:dyDescent="0.25">
      <c r="A1314" s="51">
        <v>16832</v>
      </c>
      <c r="B1314" s="52" t="s">
        <v>67</v>
      </c>
      <c r="C1314" s="52" t="s">
        <v>4306</v>
      </c>
      <c r="D1314" s="51">
        <v>2430</v>
      </c>
      <c r="E1314" s="52" t="s">
        <v>4304</v>
      </c>
      <c r="F1314" s="52" t="s">
        <v>4307</v>
      </c>
      <c r="G1314" s="52" t="s">
        <v>7571</v>
      </c>
      <c r="H1314" s="52" t="s">
        <v>9872</v>
      </c>
      <c r="I1314" s="52" t="s">
        <v>14713</v>
      </c>
      <c r="J1314" s="51">
        <v>119651</v>
      </c>
      <c r="K1314" s="51">
        <v>9191</v>
      </c>
      <c r="L1314" s="52" t="s">
        <v>671</v>
      </c>
      <c r="M1314" s="51">
        <v>105023</v>
      </c>
      <c r="N1314" s="51">
        <v>0</v>
      </c>
      <c r="O1314" s="52" t="s">
        <v>15741</v>
      </c>
    </row>
    <row r="1315" spans="1:15" ht="14.4" x14ac:dyDescent="0.25">
      <c r="A1315" s="51">
        <v>16857</v>
      </c>
      <c r="B1315" s="52" t="s">
        <v>599</v>
      </c>
      <c r="C1315" s="52" t="s">
        <v>4308</v>
      </c>
      <c r="D1315" s="51">
        <v>2430</v>
      </c>
      <c r="E1315" s="52" t="s">
        <v>4309</v>
      </c>
      <c r="F1315" s="52" t="s">
        <v>4310</v>
      </c>
      <c r="G1315" s="52" t="s">
        <v>7571</v>
      </c>
      <c r="H1315" s="52" t="s">
        <v>9873</v>
      </c>
      <c r="I1315" s="52" t="s">
        <v>14715</v>
      </c>
      <c r="J1315" s="51">
        <v>121657</v>
      </c>
      <c r="K1315" s="51">
        <v>16791</v>
      </c>
      <c r="L1315" s="52" t="s">
        <v>762</v>
      </c>
      <c r="M1315" s="51">
        <v>961813</v>
      </c>
      <c r="N1315" s="51">
        <v>0</v>
      </c>
      <c r="O1315" s="52" t="s">
        <v>15742</v>
      </c>
    </row>
    <row r="1316" spans="1:15" ht="14.4" x14ac:dyDescent="0.25">
      <c r="A1316" s="51">
        <v>16865</v>
      </c>
      <c r="B1316" s="52" t="s">
        <v>4311</v>
      </c>
      <c r="C1316" s="52" t="s">
        <v>4312</v>
      </c>
      <c r="D1316" s="51">
        <v>8000</v>
      </c>
      <c r="E1316" s="52" t="s">
        <v>273</v>
      </c>
      <c r="F1316" s="52" t="s">
        <v>4313</v>
      </c>
      <c r="G1316" s="52" t="s">
        <v>7571</v>
      </c>
      <c r="H1316" s="52" t="s">
        <v>9874</v>
      </c>
      <c r="I1316" s="52" t="s">
        <v>14713</v>
      </c>
      <c r="J1316" s="51">
        <v>120725</v>
      </c>
      <c r="K1316" s="51">
        <v>17541</v>
      </c>
      <c r="L1316" s="52" t="s">
        <v>67</v>
      </c>
      <c r="M1316" s="51">
        <v>966598</v>
      </c>
      <c r="N1316" s="51">
        <v>0</v>
      </c>
      <c r="O1316" s="52" t="s">
        <v>15743</v>
      </c>
    </row>
    <row r="1317" spans="1:15" ht="14.4" x14ac:dyDescent="0.25">
      <c r="A1317" s="51">
        <v>16873</v>
      </c>
      <c r="B1317" s="52" t="s">
        <v>4314</v>
      </c>
      <c r="C1317" s="52" t="s">
        <v>4315</v>
      </c>
      <c r="D1317" s="51">
        <v>8380</v>
      </c>
      <c r="E1317" s="52" t="s">
        <v>4316</v>
      </c>
      <c r="F1317" s="52" t="s">
        <v>4317</v>
      </c>
      <c r="G1317" s="52" t="s">
        <v>7571</v>
      </c>
      <c r="H1317" s="52" t="s">
        <v>7725</v>
      </c>
      <c r="I1317" s="52" t="s">
        <v>14713</v>
      </c>
      <c r="J1317" s="51">
        <v>138982</v>
      </c>
      <c r="K1317" s="51">
        <v>16873</v>
      </c>
      <c r="L1317" s="52" t="s">
        <v>4314</v>
      </c>
      <c r="M1317" s="51">
        <v>966226</v>
      </c>
      <c r="N1317" s="51">
        <v>0</v>
      </c>
      <c r="O1317" s="52" t="s">
        <v>15744</v>
      </c>
    </row>
    <row r="1318" spans="1:15" ht="14.4" x14ac:dyDescent="0.25">
      <c r="A1318" s="51">
        <v>16881</v>
      </c>
      <c r="B1318" s="52" t="s">
        <v>4318</v>
      </c>
      <c r="C1318" s="52" t="s">
        <v>4319</v>
      </c>
      <c r="D1318" s="51">
        <v>8000</v>
      </c>
      <c r="E1318" s="52" t="s">
        <v>273</v>
      </c>
      <c r="F1318" s="52" t="s">
        <v>4320</v>
      </c>
      <c r="G1318" s="52" t="s">
        <v>7571</v>
      </c>
      <c r="H1318" s="52" t="s">
        <v>9875</v>
      </c>
      <c r="I1318" s="52" t="s">
        <v>14713</v>
      </c>
      <c r="J1318" s="51">
        <v>138982</v>
      </c>
      <c r="K1318" s="51">
        <v>16873</v>
      </c>
      <c r="L1318" s="52" t="s">
        <v>4314</v>
      </c>
      <c r="M1318" s="51">
        <v>966226</v>
      </c>
      <c r="N1318" s="51">
        <v>0</v>
      </c>
      <c r="O1318" s="52" t="s">
        <v>15745</v>
      </c>
    </row>
    <row r="1319" spans="1:15" ht="14.4" x14ac:dyDescent="0.25">
      <c r="A1319" s="51">
        <v>16899</v>
      </c>
      <c r="B1319" s="52" t="s">
        <v>4321</v>
      </c>
      <c r="C1319" s="52" t="s">
        <v>4322</v>
      </c>
      <c r="D1319" s="51">
        <v>8000</v>
      </c>
      <c r="E1319" s="52" t="s">
        <v>273</v>
      </c>
      <c r="F1319" s="52" t="s">
        <v>4323</v>
      </c>
      <c r="G1319" s="52" t="s">
        <v>7571</v>
      </c>
      <c r="H1319" s="52" t="s">
        <v>13991</v>
      </c>
      <c r="I1319" s="52" t="s">
        <v>14713</v>
      </c>
      <c r="J1319" s="51">
        <v>138982</v>
      </c>
      <c r="K1319" s="51">
        <v>16873</v>
      </c>
      <c r="L1319" s="52" t="s">
        <v>4314</v>
      </c>
      <c r="M1319" s="51">
        <v>966226</v>
      </c>
      <c r="N1319" s="51">
        <v>0</v>
      </c>
      <c r="O1319" s="52" t="s">
        <v>15746</v>
      </c>
    </row>
    <row r="1320" spans="1:15" ht="14.4" x14ac:dyDescent="0.25">
      <c r="A1320" s="51">
        <v>16931</v>
      </c>
      <c r="B1320" s="52" t="s">
        <v>4324</v>
      </c>
      <c r="C1320" s="52" t="s">
        <v>4325</v>
      </c>
      <c r="D1320" s="51">
        <v>8000</v>
      </c>
      <c r="E1320" s="52" t="s">
        <v>273</v>
      </c>
      <c r="F1320" s="52" t="s">
        <v>4326</v>
      </c>
      <c r="G1320" s="52" t="s">
        <v>7571</v>
      </c>
      <c r="H1320" s="52" t="s">
        <v>13992</v>
      </c>
      <c r="I1320" s="52" t="s">
        <v>14713</v>
      </c>
      <c r="J1320" s="51">
        <v>120601</v>
      </c>
      <c r="K1320" s="51">
        <v>17947</v>
      </c>
      <c r="L1320" s="52" t="s">
        <v>748</v>
      </c>
      <c r="M1320" s="51">
        <v>116137</v>
      </c>
      <c r="N1320" s="51">
        <v>0</v>
      </c>
      <c r="O1320" s="52" t="s">
        <v>15747</v>
      </c>
    </row>
    <row r="1321" spans="1:15" ht="14.4" x14ac:dyDescent="0.25">
      <c r="A1321" s="51">
        <v>16949</v>
      </c>
      <c r="B1321" s="52" t="s">
        <v>9876</v>
      </c>
      <c r="C1321" s="52" t="s">
        <v>4327</v>
      </c>
      <c r="D1321" s="51">
        <v>8000</v>
      </c>
      <c r="E1321" s="52" t="s">
        <v>273</v>
      </c>
      <c r="F1321" s="52" t="s">
        <v>743</v>
      </c>
      <c r="G1321" s="52" t="s">
        <v>7571</v>
      </c>
      <c r="H1321" s="52" t="s">
        <v>9877</v>
      </c>
      <c r="I1321" s="52" t="s">
        <v>14713</v>
      </c>
      <c r="J1321" s="51">
        <v>138982</v>
      </c>
      <c r="K1321" s="51">
        <v>16873</v>
      </c>
      <c r="L1321" s="52" t="s">
        <v>4314</v>
      </c>
      <c r="M1321" s="51">
        <v>966226</v>
      </c>
      <c r="N1321" s="51">
        <v>0</v>
      </c>
      <c r="O1321" s="52" t="s">
        <v>15749</v>
      </c>
    </row>
    <row r="1322" spans="1:15" ht="14.4" x14ac:dyDescent="0.25">
      <c r="A1322" s="51">
        <v>16956</v>
      </c>
      <c r="B1322" s="52" t="s">
        <v>4328</v>
      </c>
      <c r="C1322" s="52" t="s">
        <v>4329</v>
      </c>
      <c r="D1322" s="51">
        <v>8000</v>
      </c>
      <c r="E1322" s="52" t="s">
        <v>273</v>
      </c>
      <c r="F1322" s="52" t="s">
        <v>743</v>
      </c>
      <c r="G1322" s="52" t="s">
        <v>7571</v>
      </c>
      <c r="H1322" s="52" t="s">
        <v>9878</v>
      </c>
      <c r="I1322" s="52" t="s">
        <v>14713</v>
      </c>
      <c r="J1322" s="51">
        <v>138982</v>
      </c>
      <c r="K1322" s="51">
        <v>16873</v>
      </c>
      <c r="L1322" s="52" t="s">
        <v>4314</v>
      </c>
      <c r="M1322" s="51">
        <v>966226</v>
      </c>
      <c r="N1322" s="51">
        <v>0</v>
      </c>
      <c r="O1322" s="52" t="s">
        <v>15750</v>
      </c>
    </row>
    <row r="1323" spans="1:15" ht="14.4" x14ac:dyDescent="0.25">
      <c r="A1323" s="51">
        <v>16964</v>
      </c>
      <c r="B1323" s="52" t="s">
        <v>4330</v>
      </c>
      <c r="C1323" s="52" t="s">
        <v>4322</v>
      </c>
      <c r="D1323" s="51">
        <v>8000</v>
      </c>
      <c r="E1323" s="52" t="s">
        <v>273</v>
      </c>
      <c r="F1323" s="52" t="s">
        <v>4323</v>
      </c>
      <c r="G1323" s="52" t="s">
        <v>7571</v>
      </c>
      <c r="H1323" s="52" t="s">
        <v>9879</v>
      </c>
      <c r="I1323" s="52" t="s">
        <v>14713</v>
      </c>
      <c r="J1323" s="51">
        <v>138982</v>
      </c>
      <c r="K1323" s="51">
        <v>16873</v>
      </c>
      <c r="L1323" s="52" t="s">
        <v>4314</v>
      </c>
      <c r="M1323" s="51">
        <v>966226</v>
      </c>
      <c r="N1323" s="51">
        <v>0</v>
      </c>
      <c r="O1323" s="52" t="s">
        <v>15751</v>
      </c>
    </row>
    <row r="1324" spans="1:15" ht="14.4" x14ac:dyDescent="0.25">
      <c r="A1324" s="51">
        <v>16981</v>
      </c>
      <c r="B1324" s="52" t="s">
        <v>4331</v>
      </c>
      <c r="C1324" s="52" t="s">
        <v>4332</v>
      </c>
      <c r="D1324" s="51">
        <v>8000</v>
      </c>
      <c r="E1324" s="52" t="s">
        <v>273</v>
      </c>
      <c r="F1324" s="52" t="s">
        <v>4333</v>
      </c>
      <c r="G1324" s="52" t="s">
        <v>7571</v>
      </c>
      <c r="H1324" s="52" t="s">
        <v>9880</v>
      </c>
      <c r="I1324" s="52" t="s">
        <v>14713</v>
      </c>
      <c r="J1324" s="51">
        <v>120601</v>
      </c>
      <c r="K1324" s="51">
        <v>17947</v>
      </c>
      <c r="L1324" s="52" t="s">
        <v>748</v>
      </c>
      <c r="M1324" s="51">
        <v>116137</v>
      </c>
      <c r="N1324" s="51">
        <v>0</v>
      </c>
      <c r="O1324" s="52" t="s">
        <v>15752</v>
      </c>
    </row>
    <row r="1325" spans="1:15" ht="14.4" x14ac:dyDescent="0.25">
      <c r="A1325" s="51">
        <v>17012</v>
      </c>
      <c r="B1325" s="52" t="s">
        <v>558</v>
      </c>
      <c r="C1325" s="52" t="s">
        <v>4334</v>
      </c>
      <c r="D1325" s="51">
        <v>8020</v>
      </c>
      <c r="E1325" s="52" t="s">
        <v>314</v>
      </c>
      <c r="F1325" s="52" t="s">
        <v>315</v>
      </c>
      <c r="G1325" s="52" t="s">
        <v>7571</v>
      </c>
      <c r="H1325" s="52" t="s">
        <v>9881</v>
      </c>
      <c r="I1325" s="52" t="s">
        <v>14713</v>
      </c>
      <c r="J1325" s="51">
        <v>120865</v>
      </c>
      <c r="K1325" s="51">
        <v>17012</v>
      </c>
      <c r="L1325" s="52" t="s">
        <v>558</v>
      </c>
      <c r="M1325" s="51">
        <v>116137</v>
      </c>
      <c r="N1325" s="51">
        <v>0</v>
      </c>
      <c r="O1325" s="52" t="s">
        <v>15753</v>
      </c>
    </row>
    <row r="1326" spans="1:15" ht="14.4" x14ac:dyDescent="0.25">
      <c r="A1326" s="51">
        <v>17038</v>
      </c>
      <c r="B1326" s="52" t="s">
        <v>4335</v>
      </c>
      <c r="C1326" s="52" t="s">
        <v>4336</v>
      </c>
      <c r="D1326" s="51">
        <v>8020</v>
      </c>
      <c r="E1326" s="52" t="s">
        <v>314</v>
      </c>
      <c r="F1326" s="52" t="s">
        <v>4337</v>
      </c>
      <c r="G1326" s="52" t="s">
        <v>7571</v>
      </c>
      <c r="H1326" s="52" t="s">
        <v>9882</v>
      </c>
      <c r="I1326" s="52" t="s">
        <v>14713</v>
      </c>
      <c r="J1326" s="51">
        <v>120865</v>
      </c>
      <c r="K1326" s="51">
        <v>17012</v>
      </c>
      <c r="L1326" s="52" t="s">
        <v>558</v>
      </c>
      <c r="M1326" s="51">
        <v>116137</v>
      </c>
      <c r="N1326" s="51">
        <v>0</v>
      </c>
      <c r="O1326" s="52" t="s">
        <v>15754</v>
      </c>
    </row>
    <row r="1327" spans="1:15" ht="14.4" x14ac:dyDescent="0.25">
      <c r="A1327" s="51">
        <v>17046</v>
      </c>
      <c r="B1327" s="52" t="s">
        <v>4338</v>
      </c>
      <c r="C1327" s="52" t="s">
        <v>4339</v>
      </c>
      <c r="D1327" s="51">
        <v>8210</v>
      </c>
      <c r="E1327" s="52" t="s">
        <v>4340</v>
      </c>
      <c r="F1327" s="52" t="s">
        <v>4341</v>
      </c>
      <c r="G1327" s="52" t="s">
        <v>7571</v>
      </c>
      <c r="H1327" s="52" t="s">
        <v>9883</v>
      </c>
      <c r="I1327" s="52" t="s">
        <v>14713</v>
      </c>
      <c r="J1327" s="51">
        <v>120865</v>
      </c>
      <c r="K1327" s="51">
        <v>17012</v>
      </c>
      <c r="L1327" s="52" t="s">
        <v>558</v>
      </c>
      <c r="M1327" s="51">
        <v>116137</v>
      </c>
      <c r="N1327" s="51">
        <v>0</v>
      </c>
      <c r="O1327" s="52" t="s">
        <v>15755</v>
      </c>
    </row>
    <row r="1328" spans="1:15" ht="14.4" x14ac:dyDescent="0.25">
      <c r="A1328" s="51">
        <v>17061</v>
      </c>
      <c r="B1328" s="52" t="s">
        <v>2881</v>
      </c>
      <c r="C1328" s="52" t="s">
        <v>4342</v>
      </c>
      <c r="D1328" s="51">
        <v>8730</v>
      </c>
      <c r="E1328" s="52" t="s">
        <v>1388</v>
      </c>
      <c r="F1328" s="52" t="s">
        <v>4343</v>
      </c>
      <c r="G1328" s="52" t="s">
        <v>7571</v>
      </c>
      <c r="H1328" s="52" t="s">
        <v>9884</v>
      </c>
      <c r="I1328" s="52" t="s">
        <v>14713</v>
      </c>
      <c r="J1328" s="51">
        <v>120253</v>
      </c>
      <c r="K1328" s="51">
        <v>17962</v>
      </c>
      <c r="L1328" s="52" t="s">
        <v>554</v>
      </c>
      <c r="M1328" s="51">
        <v>116137</v>
      </c>
      <c r="N1328" s="51">
        <v>0</v>
      </c>
      <c r="O1328" s="52" t="s">
        <v>15756</v>
      </c>
    </row>
    <row r="1329" spans="1:15" ht="14.4" x14ac:dyDescent="0.25">
      <c r="A1329" s="51">
        <v>17079</v>
      </c>
      <c r="B1329" s="52" t="s">
        <v>4344</v>
      </c>
      <c r="C1329" s="52" t="s">
        <v>4345</v>
      </c>
      <c r="D1329" s="51">
        <v>8730</v>
      </c>
      <c r="E1329" s="52" t="s">
        <v>1388</v>
      </c>
      <c r="F1329" s="52" t="s">
        <v>4346</v>
      </c>
      <c r="G1329" s="52" t="s">
        <v>7571</v>
      </c>
      <c r="H1329" s="52" t="s">
        <v>9885</v>
      </c>
      <c r="I1329" s="52" t="s">
        <v>14715</v>
      </c>
      <c r="J1329" s="51">
        <v>120551</v>
      </c>
      <c r="K1329" s="51">
        <v>17848</v>
      </c>
      <c r="L1329" s="52" t="s">
        <v>686</v>
      </c>
      <c r="M1329" s="51">
        <v>975318</v>
      </c>
      <c r="N1329" s="51">
        <v>0</v>
      </c>
      <c r="O1329" s="52" t="s">
        <v>15757</v>
      </c>
    </row>
    <row r="1330" spans="1:15" ht="14.4" x14ac:dyDescent="0.25">
      <c r="A1330" s="51">
        <v>17087</v>
      </c>
      <c r="B1330" s="52" t="s">
        <v>1810</v>
      </c>
      <c r="C1330" s="52" t="s">
        <v>3006</v>
      </c>
      <c r="D1330" s="51">
        <v>8730</v>
      </c>
      <c r="E1330" s="52" t="s">
        <v>4347</v>
      </c>
      <c r="F1330" s="52" t="s">
        <v>4348</v>
      </c>
      <c r="G1330" s="52" t="s">
        <v>7571</v>
      </c>
      <c r="H1330" s="52" t="s">
        <v>22116</v>
      </c>
      <c r="I1330" s="52" t="s">
        <v>14713</v>
      </c>
      <c r="J1330" s="51">
        <v>120253</v>
      </c>
      <c r="K1330" s="51">
        <v>17962</v>
      </c>
      <c r="L1330" s="52" t="s">
        <v>554</v>
      </c>
      <c r="M1330" s="51">
        <v>116137</v>
      </c>
      <c r="N1330" s="51">
        <v>0</v>
      </c>
      <c r="O1330" s="52" t="s">
        <v>15758</v>
      </c>
    </row>
    <row r="1331" spans="1:15" ht="14.4" x14ac:dyDescent="0.25">
      <c r="A1331" s="51">
        <v>17103</v>
      </c>
      <c r="B1331" s="52" t="s">
        <v>4349</v>
      </c>
      <c r="C1331" s="52" t="s">
        <v>4350</v>
      </c>
      <c r="D1331" s="51">
        <v>8020</v>
      </c>
      <c r="E1331" s="52" t="s">
        <v>1390</v>
      </c>
      <c r="F1331" s="52" t="s">
        <v>4351</v>
      </c>
      <c r="G1331" s="52" t="s">
        <v>7571</v>
      </c>
      <c r="H1331" s="52" t="s">
        <v>9886</v>
      </c>
      <c r="I1331" s="52" t="s">
        <v>14713</v>
      </c>
      <c r="J1331" s="51">
        <v>120865</v>
      </c>
      <c r="K1331" s="51">
        <v>17012</v>
      </c>
      <c r="L1331" s="52" t="s">
        <v>558</v>
      </c>
      <c r="M1331" s="51">
        <v>116137</v>
      </c>
      <c r="N1331" s="51">
        <v>0</v>
      </c>
      <c r="O1331" s="52" t="s">
        <v>15759</v>
      </c>
    </row>
    <row r="1332" spans="1:15" ht="14.4" x14ac:dyDescent="0.25">
      <c r="A1332" s="51">
        <v>17111</v>
      </c>
      <c r="B1332" s="52" t="s">
        <v>4352</v>
      </c>
      <c r="C1332" s="52" t="s">
        <v>4353</v>
      </c>
      <c r="D1332" s="51">
        <v>8020</v>
      </c>
      <c r="E1332" s="52" t="s">
        <v>1390</v>
      </c>
      <c r="F1332" s="52" t="s">
        <v>4354</v>
      </c>
      <c r="G1332" s="52" t="s">
        <v>7571</v>
      </c>
      <c r="H1332" s="52" t="s">
        <v>9887</v>
      </c>
      <c r="I1332" s="52" t="s">
        <v>14713</v>
      </c>
      <c r="J1332" s="51">
        <v>120865</v>
      </c>
      <c r="K1332" s="51">
        <v>17012</v>
      </c>
      <c r="L1332" s="52" t="s">
        <v>558</v>
      </c>
      <c r="M1332" s="51">
        <v>116137</v>
      </c>
      <c r="N1332" s="51">
        <v>0</v>
      </c>
      <c r="O1332" s="52" t="s">
        <v>16484</v>
      </c>
    </row>
    <row r="1333" spans="1:15" ht="14.4" x14ac:dyDescent="0.25">
      <c r="A1333" s="51">
        <v>17129</v>
      </c>
      <c r="B1333" s="52" t="s">
        <v>4355</v>
      </c>
      <c r="C1333" s="52" t="s">
        <v>15760</v>
      </c>
      <c r="D1333" s="51">
        <v>8020</v>
      </c>
      <c r="E1333" s="52" t="s">
        <v>4356</v>
      </c>
      <c r="F1333" s="52" t="s">
        <v>4357</v>
      </c>
      <c r="G1333" s="52" t="s">
        <v>7571</v>
      </c>
      <c r="H1333" s="52" t="s">
        <v>9888</v>
      </c>
      <c r="I1333" s="52" t="s">
        <v>14713</v>
      </c>
      <c r="J1333" s="51">
        <v>120865</v>
      </c>
      <c r="K1333" s="51">
        <v>17012</v>
      </c>
      <c r="L1333" s="52" t="s">
        <v>558</v>
      </c>
      <c r="M1333" s="51">
        <v>116137</v>
      </c>
      <c r="N1333" s="51">
        <v>0</v>
      </c>
      <c r="O1333" s="52" t="s">
        <v>15761</v>
      </c>
    </row>
    <row r="1334" spans="1:15" ht="14.4" x14ac:dyDescent="0.25">
      <c r="A1334" s="51">
        <v>17137</v>
      </c>
      <c r="B1334" s="52" t="s">
        <v>69</v>
      </c>
      <c r="C1334" s="52" t="s">
        <v>15762</v>
      </c>
      <c r="D1334" s="51">
        <v>8750</v>
      </c>
      <c r="E1334" s="52" t="s">
        <v>225</v>
      </c>
      <c r="F1334" s="52" t="s">
        <v>4358</v>
      </c>
      <c r="G1334" s="52" t="s">
        <v>7571</v>
      </c>
      <c r="H1334" s="52" t="s">
        <v>9889</v>
      </c>
      <c r="I1334" s="52" t="s">
        <v>14713</v>
      </c>
      <c r="J1334" s="51">
        <v>119941</v>
      </c>
      <c r="K1334" s="51">
        <v>17152</v>
      </c>
      <c r="L1334" s="52" t="s">
        <v>548</v>
      </c>
      <c r="M1334" s="51">
        <v>974071</v>
      </c>
      <c r="N1334" s="51">
        <v>0</v>
      </c>
      <c r="O1334" s="52" t="s">
        <v>15763</v>
      </c>
    </row>
    <row r="1335" spans="1:15" ht="14.4" x14ac:dyDescent="0.25">
      <c r="A1335" s="51">
        <v>17145</v>
      </c>
      <c r="B1335" s="52" t="s">
        <v>4221</v>
      </c>
      <c r="C1335" s="52" t="s">
        <v>4359</v>
      </c>
      <c r="D1335" s="51">
        <v>8750</v>
      </c>
      <c r="E1335" s="52" t="s">
        <v>225</v>
      </c>
      <c r="F1335" s="52" t="s">
        <v>226</v>
      </c>
      <c r="G1335" s="52" t="s">
        <v>7571</v>
      </c>
      <c r="H1335" s="52" t="s">
        <v>9890</v>
      </c>
      <c r="I1335" s="52" t="s">
        <v>14713</v>
      </c>
      <c r="J1335" s="51">
        <v>119941</v>
      </c>
      <c r="K1335" s="51">
        <v>17152</v>
      </c>
      <c r="L1335" s="52" t="s">
        <v>548</v>
      </c>
      <c r="M1335" s="51">
        <v>974071</v>
      </c>
      <c r="N1335" s="51">
        <v>0</v>
      </c>
      <c r="O1335" s="52" t="s">
        <v>15764</v>
      </c>
    </row>
    <row r="1336" spans="1:15" ht="14.4" x14ac:dyDescent="0.25">
      <c r="A1336" s="51">
        <v>17152</v>
      </c>
      <c r="B1336" s="52" t="s">
        <v>548</v>
      </c>
      <c r="C1336" s="52" t="s">
        <v>4360</v>
      </c>
      <c r="D1336" s="51">
        <v>8750</v>
      </c>
      <c r="E1336" s="52" t="s">
        <v>225</v>
      </c>
      <c r="F1336" s="52" t="s">
        <v>226</v>
      </c>
      <c r="G1336" s="52" t="s">
        <v>7571</v>
      </c>
      <c r="H1336" s="52" t="s">
        <v>9891</v>
      </c>
      <c r="I1336" s="52" t="s">
        <v>14713</v>
      </c>
      <c r="J1336" s="51">
        <v>119941</v>
      </c>
      <c r="K1336" s="51">
        <v>17152</v>
      </c>
      <c r="L1336" s="52" t="s">
        <v>548</v>
      </c>
      <c r="M1336" s="51">
        <v>974071</v>
      </c>
      <c r="N1336" s="51">
        <v>0</v>
      </c>
      <c r="O1336" s="52" t="s">
        <v>15765</v>
      </c>
    </row>
    <row r="1337" spans="1:15" ht="14.4" x14ac:dyDescent="0.25">
      <c r="A1337" s="51">
        <v>17161</v>
      </c>
      <c r="B1337" s="52" t="s">
        <v>4361</v>
      </c>
      <c r="C1337" s="52" t="s">
        <v>4362</v>
      </c>
      <c r="D1337" s="51">
        <v>8750</v>
      </c>
      <c r="E1337" s="52" t="s">
        <v>4363</v>
      </c>
      <c r="F1337" s="52" t="s">
        <v>4364</v>
      </c>
      <c r="G1337" s="52" t="s">
        <v>7571</v>
      </c>
      <c r="H1337" s="52" t="s">
        <v>9892</v>
      </c>
      <c r="I1337" s="52" t="s">
        <v>14713</v>
      </c>
      <c r="J1337" s="51">
        <v>119941</v>
      </c>
      <c r="K1337" s="51">
        <v>17152</v>
      </c>
      <c r="L1337" s="52" t="s">
        <v>548</v>
      </c>
      <c r="M1337" s="51">
        <v>61127</v>
      </c>
      <c r="N1337" s="51">
        <v>0</v>
      </c>
      <c r="O1337" s="52" t="s">
        <v>15766</v>
      </c>
    </row>
    <row r="1338" spans="1:15" ht="14.4" x14ac:dyDescent="0.25">
      <c r="A1338" s="51">
        <v>17178</v>
      </c>
      <c r="B1338" s="52" t="s">
        <v>4365</v>
      </c>
      <c r="C1338" s="52" t="s">
        <v>4366</v>
      </c>
      <c r="D1338" s="51">
        <v>8750</v>
      </c>
      <c r="E1338" s="52" t="s">
        <v>4363</v>
      </c>
      <c r="F1338" s="52" t="s">
        <v>4367</v>
      </c>
      <c r="G1338" s="52" t="s">
        <v>7571</v>
      </c>
      <c r="H1338" s="52" t="s">
        <v>9893</v>
      </c>
      <c r="I1338" s="52" t="s">
        <v>14713</v>
      </c>
      <c r="J1338" s="51">
        <v>119941</v>
      </c>
      <c r="K1338" s="51">
        <v>17152</v>
      </c>
      <c r="L1338" s="52" t="s">
        <v>548</v>
      </c>
      <c r="M1338" s="51">
        <v>61127</v>
      </c>
      <c r="N1338" s="51">
        <v>0</v>
      </c>
      <c r="O1338" s="52" t="s">
        <v>15767</v>
      </c>
    </row>
    <row r="1339" spans="1:15" ht="14.4" x14ac:dyDescent="0.25">
      <c r="A1339" s="51">
        <v>17186</v>
      </c>
      <c r="B1339" s="52" t="s">
        <v>575</v>
      </c>
      <c r="C1339" s="52" t="s">
        <v>4368</v>
      </c>
      <c r="D1339" s="51">
        <v>8810</v>
      </c>
      <c r="E1339" s="52" t="s">
        <v>398</v>
      </c>
      <c r="F1339" s="52" t="s">
        <v>399</v>
      </c>
      <c r="G1339" s="52" t="s">
        <v>7571</v>
      </c>
      <c r="H1339" s="52" t="s">
        <v>8178</v>
      </c>
      <c r="I1339" s="52" t="s">
        <v>14715</v>
      </c>
      <c r="J1339" s="51">
        <v>121582</v>
      </c>
      <c r="K1339" s="51">
        <v>17186</v>
      </c>
      <c r="L1339" s="52" t="s">
        <v>575</v>
      </c>
      <c r="M1339" s="51">
        <v>975334</v>
      </c>
      <c r="N1339" s="51">
        <v>0</v>
      </c>
      <c r="O1339" s="52" t="s">
        <v>15768</v>
      </c>
    </row>
    <row r="1340" spans="1:15" ht="14.4" x14ac:dyDescent="0.25">
      <c r="A1340" s="51">
        <v>17194</v>
      </c>
      <c r="B1340" s="52" t="s">
        <v>4369</v>
      </c>
      <c r="C1340" s="52" t="s">
        <v>4370</v>
      </c>
      <c r="D1340" s="51">
        <v>8810</v>
      </c>
      <c r="E1340" s="52" t="s">
        <v>398</v>
      </c>
      <c r="F1340" s="52" t="s">
        <v>4371</v>
      </c>
      <c r="G1340" s="52" t="s">
        <v>7571</v>
      </c>
      <c r="H1340" s="52" t="s">
        <v>9894</v>
      </c>
      <c r="I1340" s="52" t="s">
        <v>14713</v>
      </c>
      <c r="J1340" s="51">
        <v>120279</v>
      </c>
      <c r="K1340" s="51">
        <v>17277</v>
      </c>
      <c r="L1340" s="52" t="s">
        <v>678</v>
      </c>
      <c r="M1340" s="51">
        <v>966391</v>
      </c>
      <c r="N1340" s="51">
        <v>0</v>
      </c>
      <c r="O1340" s="52" t="s">
        <v>15769</v>
      </c>
    </row>
    <row r="1341" spans="1:15" ht="14.4" x14ac:dyDescent="0.25">
      <c r="A1341" s="51">
        <v>17202</v>
      </c>
      <c r="B1341" s="52" t="s">
        <v>4372</v>
      </c>
      <c r="C1341" s="52" t="s">
        <v>4373</v>
      </c>
      <c r="D1341" s="51">
        <v>8755</v>
      </c>
      <c r="E1341" s="52" t="s">
        <v>4374</v>
      </c>
      <c r="F1341" s="52" t="s">
        <v>4375</v>
      </c>
      <c r="G1341" s="52" t="s">
        <v>7571</v>
      </c>
      <c r="H1341" s="52" t="s">
        <v>9895</v>
      </c>
      <c r="I1341" s="52" t="s">
        <v>14713</v>
      </c>
      <c r="J1341" s="51">
        <v>119941</v>
      </c>
      <c r="K1341" s="51">
        <v>17152</v>
      </c>
      <c r="L1341" s="52" t="s">
        <v>548</v>
      </c>
      <c r="M1341" s="51">
        <v>966382</v>
      </c>
      <c r="N1341" s="51">
        <v>0</v>
      </c>
      <c r="O1341" s="52" t="s">
        <v>15770</v>
      </c>
    </row>
    <row r="1342" spans="1:15" ht="14.4" x14ac:dyDescent="0.25">
      <c r="A1342" s="51">
        <v>17211</v>
      </c>
      <c r="B1342" s="52" t="s">
        <v>2623</v>
      </c>
      <c r="C1342" s="52" t="s">
        <v>4376</v>
      </c>
      <c r="D1342" s="51">
        <v>8755</v>
      </c>
      <c r="E1342" s="52" t="s">
        <v>4374</v>
      </c>
      <c r="F1342" s="52" t="s">
        <v>4377</v>
      </c>
      <c r="G1342" s="52" t="s">
        <v>7571</v>
      </c>
      <c r="H1342" s="52" t="s">
        <v>9896</v>
      </c>
      <c r="I1342" s="52" t="s">
        <v>14713</v>
      </c>
      <c r="J1342" s="51">
        <v>119941</v>
      </c>
      <c r="K1342" s="51">
        <v>17152</v>
      </c>
      <c r="L1342" s="52" t="s">
        <v>548</v>
      </c>
      <c r="M1342" s="51">
        <v>966382</v>
      </c>
      <c r="N1342" s="51">
        <v>0</v>
      </c>
      <c r="O1342" s="52" t="s">
        <v>15771</v>
      </c>
    </row>
    <row r="1343" spans="1:15" ht="14.4" x14ac:dyDescent="0.25">
      <c r="A1343" s="51">
        <v>17228</v>
      </c>
      <c r="B1343" s="52" t="s">
        <v>4378</v>
      </c>
      <c r="C1343" s="52" t="s">
        <v>4373</v>
      </c>
      <c r="D1343" s="51">
        <v>8755</v>
      </c>
      <c r="E1343" s="52" t="s">
        <v>4374</v>
      </c>
      <c r="F1343" s="52" t="s">
        <v>4379</v>
      </c>
      <c r="G1343" s="52" t="s">
        <v>7571</v>
      </c>
      <c r="H1343" s="52" t="s">
        <v>9895</v>
      </c>
      <c r="I1343" s="52" t="s">
        <v>14713</v>
      </c>
      <c r="J1343" s="51">
        <v>119941</v>
      </c>
      <c r="K1343" s="51">
        <v>17152</v>
      </c>
      <c r="L1343" s="52" t="s">
        <v>548</v>
      </c>
      <c r="M1343" s="51">
        <v>966382</v>
      </c>
      <c r="N1343" s="51">
        <v>0</v>
      </c>
      <c r="O1343" s="52" t="s">
        <v>15772</v>
      </c>
    </row>
    <row r="1344" spans="1:15" ht="14.4" x14ac:dyDescent="0.25">
      <c r="A1344" s="51">
        <v>17236</v>
      </c>
      <c r="B1344" s="52" t="s">
        <v>67</v>
      </c>
      <c r="C1344" s="52" t="s">
        <v>4380</v>
      </c>
      <c r="D1344" s="51">
        <v>8820</v>
      </c>
      <c r="E1344" s="52" t="s">
        <v>258</v>
      </c>
      <c r="F1344" s="52" t="s">
        <v>4381</v>
      </c>
      <c r="G1344" s="52" t="s">
        <v>7571</v>
      </c>
      <c r="H1344" s="52" t="s">
        <v>9897</v>
      </c>
      <c r="I1344" s="52" t="s">
        <v>14713</v>
      </c>
      <c r="J1344" s="51">
        <v>120279</v>
      </c>
      <c r="K1344" s="51">
        <v>17277</v>
      </c>
      <c r="L1344" s="52" t="s">
        <v>678</v>
      </c>
      <c r="M1344" s="51">
        <v>966391</v>
      </c>
      <c r="N1344" s="51">
        <v>0</v>
      </c>
      <c r="O1344" s="52" t="s">
        <v>15773</v>
      </c>
    </row>
    <row r="1345" spans="1:15" ht="14.4" x14ac:dyDescent="0.25">
      <c r="A1345" s="51">
        <v>17244</v>
      </c>
      <c r="B1345" s="52" t="s">
        <v>4382</v>
      </c>
      <c r="C1345" s="52" t="s">
        <v>4383</v>
      </c>
      <c r="D1345" s="51">
        <v>8820</v>
      </c>
      <c r="E1345" s="52" t="s">
        <v>258</v>
      </c>
      <c r="F1345" s="52" t="s">
        <v>4384</v>
      </c>
      <c r="G1345" s="52" t="s">
        <v>7571</v>
      </c>
      <c r="H1345" s="52" t="s">
        <v>13993</v>
      </c>
      <c r="I1345" s="52" t="s">
        <v>14713</v>
      </c>
      <c r="J1345" s="51">
        <v>120279</v>
      </c>
      <c r="K1345" s="51">
        <v>17277</v>
      </c>
      <c r="L1345" s="52" t="s">
        <v>678</v>
      </c>
      <c r="M1345" s="51">
        <v>966391</v>
      </c>
      <c r="N1345" s="51">
        <v>0</v>
      </c>
      <c r="O1345" s="52" t="s">
        <v>15774</v>
      </c>
    </row>
    <row r="1346" spans="1:15" ht="14.4" x14ac:dyDescent="0.25">
      <c r="A1346" s="51">
        <v>17251</v>
      </c>
      <c r="B1346" s="52" t="s">
        <v>636</v>
      </c>
      <c r="C1346" s="52" t="s">
        <v>4385</v>
      </c>
      <c r="D1346" s="51">
        <v>8820</v>
      </c>
      <c r="E1346" s="52" t="s">
        <v>258</v>
      </c>
      <c r="F1346" s="52" t="s">
        <v>4386</v>
      </c>
      <c r="G1346" s="52" t="s">
        <v>7571</v>
      </c>
      <c r="H1346" s="52" t="s">
        <v>9898</v>
      </c>
      <c r="I1346" s="52" t="s">
        <v>14713</v>
      </c>
      <c r="J1346" s="51">
        <v>120279</v>
      </c>
      <c r="K1346" s="51">
        <v>17277</v>
      </c>
      <c r="L1346" s="52" t="s">
        <v>678</v>
      </c>
      <c r="M1346" s="51">
        <v>966391</v>
      </c>
      <c r="N1346" s="51">
        <v>0</v>
      </c>
      <c r="O1346" s="52" t="s">
        <v>15775</v>
      </c>
    </row>
    <row r="1347" spans="1:15" ht="14.4" x14ac:dyDescent="0.25">
      <c r="A1347" s="51">
        <v>17269</v>
      </c>
      <c r="B1347" s="52" t="s">
        <v>4387</v>
      </c>
      <c r="C1347" s="52" t="s">
        <v>4388</v>
      </c>
      <c r="D1347" s="51">
        <v>8820</v>
      </c>
      <c r="E1347" s="52" t="s">
        <v>258</v>
      </c>
      <c r="F1347" s="52" t="s">
        <v>4389</v>
      </c>
      <c r="G1347" s="52" t="s">
        <v>7571</v>
      </c>
      <c r="H1347" s="52" t="s">
        <v>9899</v>
      </c>
      <c r="I1347" s="52" t="s">
        <v>14713</v>
      </c>
      <c r="J1347" s="51">
        <v>120279</v>
      </c>
      <c r="K1347" s="51">
        <v>17277</v>
      </c>
      <c r="L1347" s="52" t="s">
        <v>678</v>
      </c>
      <c r="M1347" s="51">
        <v>966391</v>
      </c>
      <c r="N1347" s="51">
        <v>0</v>
      </c>
      <c r="O1347" s="52" t="s">
        <v>15776</v>
      </c>
    </row>
    <row r="1348" spans="1:15" ht="14.4" x14ac:dyDescent="0.25">
      <c r="A1348" s="51">
        <v>17277</v>
      </c>
      <c r="B1348" s="52" t="s">
        <v>678</v>
      </c>
      <c r="C1348" s="52" t="s">
        <v>4390</v>
      </c>
      <c r="D1348" s="51">
        <v>8820</v>
      </c>
      <c r="E1348" s="52" t="s">
        <v>258</v>
      </c>
      <c r="F1348" s="52" t="s">
        <v>259</v>
      </c>
      <c r="G1348" s="52" t="s">
        <v>7571</v>
      </c>
      <c r="H1348" s="52" t="s">
        <v>8317</v>
      </c>
      <c r="I1348" s="52" t="s">
        <v>14713</v>
      </c>
      <c r="J1348" s="51">
        <v>120279</v>
      </c>
      <c r="K1348" s="51">
        <v>17277</v>
      </c>
      <c r="L1348" s="52" t="s">
        <v>678</v>
      </c>
      <c r="M1348" s="51">
        <v>966391</v>
      </c>
      <c r="N1348" s="51">
        <v>0</v>
      </c>
      <c r="O1348" s="52" t="s">
        <v>15777</v>
      </c>
    </row>
    <row r="1349" spans="1:15" ht="14.4" x14ac:dyDescent="0.25">
      <c r="A1349" s="51">
        <v>17285</v>
      </c>
      <c r="B1349" s="52" t="s">
        <v>67</v>
      </c>
      <c r="C1349" s="52" t="s">
        <v>4391</v>
      </c>
      <c r="D1349" s="51">
        <v>8610</v>
      </c>
      <c r="E1349" s="52" t="s">
        <v>4392</v>
      </c>
      <c r="F1349" s="52" t="s">
        <v>4393</v>
      </c>
      <c r="G1349" s="52" t="s">
        <v>7571</v>
      </c>
      <c r="H1349" s="52" t="s">
        <v>8152</v>
      </c>
      <c r="I1349" s="52" t="s">
        <v>14713</v>
      </c>
      <c r="J1349" s="51">
        <v>139031</v>
      </c>
      <c r="K1349" s="51">
        <v>26385</v>
      </c>
      <c r="L1349" s="52" t="s">
        <v>6078</v>
      </c>
      <c r="M1349" s="51">
        <v>974584</v>
      </c>
      <c r="N1349" s="51">
        <v>0</v>
      </c>
      <c r="O1349" s="52" t="s">
        <v>15778</v>
      </c>
    </row>
    <row r="1350" spans="1:15" ht="14.4" x14ac:dyDescent="0.25">
      <c r="A1350" s="51">
        <v>17293</v>
      </c>
      <c r="B1350" s="52" t="s">
        <v>4394</v>
      </c>
      <c r="C1350" s="52" t="s">
        <v>4395</v>
      </c>
      <c r="D1350" s="51">
        <v>8610</v>
      </c>
      <c r="E1350" s="52" t="s">
        <v>4392</v>
      </c>
      <c r="F1350" s="52" t="s">
        <v>4396</v>
      </c>
      <c r="G1350" s="52" t="s">
        <v>7571</v>
      </c>
      <c r="H1350" s="52" t="s">
        <v>8153</v>
      </c>
      <c r="I1350" s="52" t="s">
        <v>14713</v>
      </c>
      <c r="J1350" s="51">
        <v>139031</v>
      </c>
      <c r="K1350" s="51">
        <v>26385</v>
      </c>
      <c r="L1350" s="52" t="s">
        <v>6078</v>
      </c>
      <c r="M1350" s="51">
        <v>974584</v>
      </c>
      <c r="N1350" s="51">
        <v>0</v>
      </c>
      <c r="O1350" s="52" t="s">
        <v>15779</v>
      </c>
    </row>
    <row r="1351" spans="1:15" ht="14.4" x14ac:dyDescent="0.25">
      <c r="A1351" s="51">
        <v>17301</v>
      </c>
      <c r="B1351" s="52" t="s">
        <v>4397</v>
      </c>
      <c r="C1351" s="52" t="s">
        <v>4398</v>
      </c>
      <c r="D1351" s="51">
        <v>8610</v>
      </c>
      <c r="E1351" s="52" t="s">
        <v>4399</v>
      </c>
      <c r="F1351" s="52" t="s">
        <v>4400</v>
      </c>
      <c r="G1351" s="52" t="s">
        <v>7571</v>
      </c>
      <c r="H1351" s="52" t="s">
        <v>9900</v>
      </c>
      <c r="I1351" s="52" t="s">
        <v>14713</v>
      </c>
      <c r="J1351" s="51">
        <v>120279</v>
      </c>
      <c r="K1351" s="51">
        <v>17277</v>
      </c>
      <c r="L1351" s="52" t="s">
        <v>678</v>
      </c>
      <c r="M1351" s="51">
        <v>966391</v>
      </c>
      <c r="N1351" s="51">
        <v>0</v>
      </c>
      <c r="O1351" s="52" t="s">
        <v>15780</v>
      </c>
    </row>
    <row r="1352" spans="1:15" ht="14.4" x14ac:dyDescent="0.25">
      <c r="A1352" s="51">
        <v>17319</v>
      </c>
      <c r="B1352" s="52" t="s">
        <v>4401</v>
      </c>
      <c r="C1352" s="52" t="s">
        <v>4402</v>
      </c>
      <c r="D1352" s="51">
        <v>8610</v>
      </c>
      <c r="E1352" s="52" t="s">
        <v>4392</v>
      </c>
      <c r="F1352" s="52" t="s">
        <v>4403</v>
      </c>
      <c r="G1352" s="52" t="s">
        <v>7571</v>
      </c>
      <c r="H1352" s="52" t="s">
        <v>9901</v>
      </c>
      <c r="I1352" s="52" t="s">
        <v>14715</v>
      </c>
      <c r="J1352" s="51">
        <v>121582</v>
      </c>
      <c r="K1352" s="51">
        <v>17186</v>
      </c>
      <c r="L1352" s="52" t="s">
        <v>575</v>
      </c>
      <c r="M1352" s="51">
        <v>975342</v>
      </c>
      <c r="N1352" s="51">
        <v>0</v>
      </c>
      <c r="O1352" s="52" t="s">
        <v>15781</v>
      </c>
    </row>
    <row r="1353" spans="1:15" ht="14.4" x14ac:dyDescent="0.25">
      <c r="A1353" s="51">
        <v>17368</v>
      </c>
      <c r="B1353" s="52" t="s">
        <v>67</v>
      </c>
      <c r="C1353" s="52" t="s">
        <v>4404</v>
      </c>
      <c r="D1353" s="51">
        <v>8840</v>
      </c>
      <c r="E1353" s="52" t="s">
        <v>219</v>
      </c>
      <c r="F1353" s="52" t="s">
        <v>220</v>
      </c>
      <c r="G1353" s="52" t="s">
        <v>7571</v>
      </c>
      <c r="H1353" s="52" t="s">
        <v>9902</v>
      </c>
      <c r="I1353" s="52" t="s">
        <v>14713</v>
      </c>
      <c r="J1353" s="51">
        <v>119917</v>
      </c>
      <c r="K1353" s="51">
        <v>17368</v>
      </c>
      <c r="L1353" s="52" t="s">
        <v>67</v>
      </c>
      <c r="M1353" s="51">
        <v>966473</v>
      </c>
      <c r="N1353" s="51">
        <v>0</v>
      </c>
      <c r="O1353" s="52" t="s">
        <v>15782</v>
      </c>
    </row>
    <row r="1354" spans="1:15" ht="14.4" x14ac:dyDescent="0.25">
      <c r="A1354" s="51">
        <v>17376</v>
      </c>
      <c r="B1354" s="52" t="s">
        <v>4405</v>
      </c>
      <c r="C1354" s="52" t="s">
        <v>13994</v>
      </c>
      <c r="D1354" s="51">
        <v>8650</v>
      </c>
      <c r="E1354" s="52" t="s">
        <v>4407</v>
      </c>
      <c r="F1354" s="52" t="s">
        <v>4408</v>
      </c>
      <c r="G1354" s="52" t="s">
        <v>7571</v>
      </c>
      <c r="H1354" s="52" t="s">
        <v>13995</v>
      </c>
      <c r="I1354" s="52" t="s">
        <v>14713</v>
      </c>
      <c r="J1354" s="51">
        <v>119453</v>
      </c>
      <c r="K1354" s="51">
        <v>17401</v>
      </c>
      <c r="L1354" s="52" t="s">
        <v>726</v>
      </c>
      <c r="M1354" s="51">
        <v>975061</v>
      </c>
      <c r="N1354" s="51">
        <v>0</v>
      </c>
      <c r="O1354" s="52" t="s">
        <v>15783</v>
      </c>
    </row>
    <row r="1355" spans="1:15" ht="14.4" x14ac:dyDescent="0.25">
      <c r="A1355" s="51">
        <v>17384</v>
      </c>
      <c r="B1355" s="52" t="s">
        <v>4409</v>
      </c>
      <c r="C1355" s="52" t="s">
        <v>4410</v>
      </c>
      <c r="D1355" s="51">
        <v>8650</v>
      </c>
      <c r="E1355" s="52" t="s">
        <v>4411</v>
      </c>
      <c r="F1355" s="52" t="s">
        <v>4412</v>
      </c>
      <c r="G1355" s="52" t="s">
        <v>7571</v>
      </c>
      <c r="H1355" s="52" t="s">
        <v>9903</v>
      </c>
      <c r="I1355" s="52" t="s">
        <v>14713</v>
      </c>
      <c r="J1355" s="51">
        <v>119453</v>
      </c>
      <c r="K1355" s="51">
        <v>17401</v>
      </c>
      <c r="L1355" s="52" t="s">
        <v>726</v>
      </c>
      <c r="M1355" s="51">
        <v>975061</v>
      </c>
      <c r="N1355" s="51">
        <v>0</v>
      </c>
      <c r="O1355" s="52" t="s">
        <v>15784</v>
      </c>
    </row>
    <row r="1356" spans="1:15" ht="14.4" x14ac:dyDescent="0.25">
      <c r="A1356" s="51">
        <v>17401</v>
      </c>
      <c r="B1356" s="52" t="s">
        <v>726</v>
      </c>
      <c r="C1356" s="52" t="s">
        <v>4413</v>
      </c>
      <c r="D1356" s="51">
        <v>8650</v>
      </c>
      <c r="E1356" s="52" t="s">
        <v>164</v>
      </c>
      <c r="F1356" s="52" t="s">
        <v>165</v>
      </c>
      <c r="G1356" s="52" t="s">
        <v>7571</v>
      </c>
      <c r="H1356" s="52" t="s">
        <v>9904</v>
      </c>
      <c r="I1356" s="52" t="s">
        <v>14713</v>
      </c>
      <c r="J1356" s="51">
        <v>119453</v>
      </c>
      <c r="K1356" s="51">
        <v>17401</v>
      </c>
      <c r="L1356" s="52" t="s">
        <v>726</v>
      </c>
      <c r="M1356" s="51">
        <v>975061</v>
      </c>
      <c r="N1356" s="51">
        <v>0</v>
      </c>
      <c r="O1356" s="52" t="s">
        <v>15785</v>
      </c>
    </row>
    <row r="1357" spans="1:15" ht="14.4" x14ac:dyDescent="0.25">
      <c r="A1357" s="51">
        <v>17434</v>
      </c>
      <c r="B1357" s="52" t="s">
        <v>9905</v>
      </c>
      <c r="C1357" s="52" t="s">
        <v>4414</v>
      </c>
      <c r="D1357" s="51">
        <v>8600</v>
      </c>
      <c r="E1357" s="52" t="s">
        <v>4415</v>
      </c>
      <c r="F1357" s="52" t="s">
        <v>15786</v>
      </c>
      <c r="G1357" s="52" t="s">
        <v>7571</v>
      </c>
      <c r="H1357" s="52" t="s">
        <v>15787</v>
      </c>
      <c r="I1357" s="52" t="s">
        <v>14715</v>
      </c>
      <c r="J1357" s="51">
        <v>119172</v>
      </c>
      <c r="K1357" s="51">
        <v>17756</v>
      </c>
      <c r="L1357" s="52" t="s">
        <v>73</v>
      </c>
      <c r="M1357" s="51">
        <v>975375</v>
      </c>
      <c r="N1357" s="51">
        <v>0</v>
      </c>
      <c r="O1357" s="52" t="s">
        <v>15788</v>
      </c>
    </row>
    <row r="1358" spans="1:15" ht="14.4" x14ac:dyDescent="0.25">
      <c r="A1358" s="51">
        <v>17442</v>
      </c>
      <c r="B1358" s="52" t="s">
        <v>67</v>
      </c>
      <c r="C1358" s="52" t="s">
        <v>4416</v>
      </c>
      <c r="D1358" s="51">
        <v>8600</v>
      </c>
      <c r="E1358" s="52" t="s">
        <v>4417</v>
      </c>
      <c r="F1358" s="52" t="s">
        <v>4418</v>
      </c>
      <c r="G1358" s="52" t="s">
        <v>7571</v>
      </c>
      <c r="H1358" s="52" t="s">
        <v>9906</v>
      </c>
      <c r="I1358" s="52" t="s">
        <v>14713</v>
      </c>
      <c r="J1358" s="51">
        <v>120212</v>
      </c>
      <c r="K1358" s="51">
        <v>26351</v>
      </c>
      <c r="L1358" s="52" t="s">
        <v>842</v>
      </c>
      <c r="M1358" s="51">
        <v>966507</v>
      </c>
      <c r="N1358" s="51">
        <v>0</v>
      </c>
      <c r="O1358" s="52" t="s">
        <v>15789</v>
      </c>
    </row>
    <row r="1359" spans="1:15" ht="14.4" x14ac:dyDescent="0.25">
      <c r="A1359" s="51">
        <v>17467</v>
      </c>
      <c r="B1359" s="52" t="s">
        <v>67</v>
      </c>
      <c r="C1359" s="52" t="s">
        <v>4419</v>
      </c>
      <c r="D1359" s="51">
        <v>8600</v>
      </c>
      <c r="E1359" s="52" t="s">
        <v>4420</v>
      </c>
      <c r="F1359" s="52" t="s">
        <v>4421</v>
      </c>
      <c r="G1359" s="52" t="s">
        <v>7571</v>
      </c>
      <c r="H1359" s="52" t="s">
        <v>9907</v>
      </c>
      <c r="I1359" s="52" t="s">
        <v>14713</v>
      </c>
      <c r="J1359" s="51">
        <v>120212</v>
      </c>
      <c r="K1359" s="51">
        <v>26351</v>
      </c>
      <c r="L1359" s="52" t="s">
        <v>842</v>
      </c>
      <c r="M1359" s="51">
        <v>966507</v>
      </c>
      <c r="N1359" s="51">
        <v>0</v>
      </c>
      <c r="O1359" s="52" t="s">
        <v>15790</v>
      </c>
    </row>
    <row r="1360" spans="1:15" ht="14.4" x14ac:dyDescent="0.25">
      <c r="A1360" s="51">
        <v>17475</v>
      </c>
      <c r="B1360" s="52" t="s">
        <v>4422</v>
      </c>
      <c r="C1360" s="52" t="s">
        <v>4423</v>
      </c>
      <c r="D1360" s="51">
        <v>8600</v>
      </c>
      <c r="E1360" s="52" t="s">
        <v>4424</v>
      </c>
      <c r="F1360" s="52" t="s">
        <v>4425</v>
      </c>
      <c r="G1360" s="52" t="s">
        <v>7571</v>
      </c>
      <c r="H1360" s="52" t="s">
        <v>9908</v>
      </c>
      <c r="I1360" s="52" t="s">
        <v>14713</v>
      </c>
      <c r="J1360" s="51">
        <v>120212</v>
      </c>
      <c r="K1360" s="51">
        <v>26351</v>
      </c>
      <c r="L1360" s="52" t="s">
        <v>842</v>
      </c>
      <c r="M1360" s="51">
        <v>966507</v>
      </c>
      <c r="N1360" s="51">
        <v>0</v>
      </c>
      <c r="O1360" s="52" t="s">
        <v>15791</v>
      </c>
    </row>
    <row r="1361" spans="1:15" ht="14.4" x14ac:dyDescent="0.25">
      <c r="A1361" s="51">
        <v>17483</v>
      </c>
      <c r="B1361" s="52" t="s">
        <v>65</v>
      </c>
      <c r="C1361" s="52" t="s">
        <v>4426</v>
      </c>
      <c r="D1361" s="51">
        <v>8650</v>
      </c>
      <c r="E1361" s="52" t="s">
        <v>4411</v>
      </c>
      <c r="F1361" s="52" t="s">
        <v>4427</v>
      </c>
      <c r="G1361" s="52" t="s">
        <v>7571</v>
      </c>
      <c r="H1361" s="52" t="s">
        <v>9909</v>
      </c>
      <c r="I1361" s="52" t="s">
        <v>14715</v>
      </c>
      <c r="J1361" s="51">
        <v>138859</v>
      </c>
      <c r="K1361" s="51">
        <v>19364</v>
      </c>
      <c r="L1361" s="52" t="s">
        <v>10023</v>
      </c>
      <c r="M1361" s="51">
        <v>975367</v>
      </c>
      <c r="N1361" s="51">
        <v>0</v>
      </c>
      <c r="O1361" s="52" t="s">
        <v>15792</v>
      </c>
    </row>
    <row r="1362" spans="1:15" ht="14.4" x14ac:dyDescent="0.25">
      <c r="A1362" s="51">
        <v>17509</v>
      </c>
      <c r="B1362" s="52" t="s">
        <v>67</v>
      </c>
      <c r="C1362" s="52" t="s">
        <v>4428</v>
      </c>
      <c r="D1362" s="51">
        <v>8690</v>
      </c>
      <c r="E1362" s="52" t="s">
        <v>4429</v>
      </c>
      <c r="F1362" s="52" t="s">
        <v>4430</v>
      </c>
      <c r="G1362" s="52" t="s">
        <v>7571</v>
      </c>
      <c r="H1362" s="52" t="s">
        <v>13996</v>
      </c>
      <c r="I1362" s="52" t="s">
        <v>14713</v>
      </c>
      <c r="J1362" s="51">
        <v>119057</v>
      </c>
      <c r="K1362" s="51">
        <v>18572</v>
      </c>
      <c r="L1362" s="52" t="s">
        <v>723</v>
      </c>
      <c r="M1362" s="51">
        <v>116012</v>
      </c>
      <c r="N1362" s="51">
        <v>0</v>
      </c>
      <c r="O1362" s="52" t="s">
        <v>15793</v>
      </c>
    </row>
    <row r="1363" spans="1:15" ht="14.4" x14ac:dyDescent="0.25">
      <c r="A1363" s="51">
        <v>17517</v>
      </c>
      <c r="B1363" s="52" t="s">
        <v>4431</v>
      </c>
      <c r="C1363" s="52" t="s">
        <v>4432</v>
      </c>
      <c r="D1363" s="51">
        <v>8690</v>
      </c>
      <c r="E1363" s="52" t="s">
        <v>4429</v>
      </c>
      <c r="F1363" s="52" t="s">
        <v>4433</v>
      </c>
      <c r="G1363" s="52" t="s">
        <v>7571</v>
      </c>
      <c r="H1363" s="52" t="s">
        <v>9910</v>
      </c>
      <c r="I1363" s="52" t="s">
        <v>14715</v>
      </c>
      <c r="J1363" s="51">
        <v>119172</v>
      </c>
      <c r="K1363" s="51">
        <v>17756</v>
      </c>
      <c r="L1363" s="52" t="s">
        <v>73</v>
      </c>
      <c r="M1363" s="51">
        <v>975391</v>
      </c>
      <c r="N1363" s="51">
        <v>0</v>
      </c>
      <c r="O1363" s="52" t="s">
        <v>15794</v>
      </c>
    </row>
    <row r="1364" spans="1:15" ht="14.4" x14ac:dyDescent="0.25">
      <c r="A1364" s="51">
        <v>17541</v>
      </c>
      <c r="B1364" s="52" t="s">
        <v>67</v>
      </c>
      <c r="C1364" s="52" t="s">
        <v>4434</v>
      </c>
      <c r="D1364" s="51">
        <v>8200</v>
      </c>
      <c r="E1364" s="52" t="s">
        <v>1401</v>
      </c>
      <c r="F1364" s="52" t="s">
        <v>4435</v>
      </c>
      <c r="G1364" s="52" t="s">
        <v>7571</v>
      </c>
      <c r="H1364" s="52" t="s">
        <v>9911</v>
      </c>
      <c r="I1364" s="52" t="s">
        <v>14713</v>
      </c>
      <c r="J1364" s="51">
        <v>120725</v>
      </c>
      <c r="K1364" s="51">
        <v>17541</v>
      </c>
      <c r="L1364" s="52" t="s">
        <v>67</v>
      </c>
      <c r="M1364" s="51">
        <v>966598</v>
      </c>
      <c r="N1364" s="51">
        <v>0</v>
      </c>
      <c r="O1364" s="52" t="s">
        <v>15795</v>
      </c>
    </row>
    <row r="1365" spans="1:15" ht="14.4" x14ac:dyDescent="0.25">
      <c r="A1365" s="51">
        <v>17558</v>
      </c>
      <c r="B1365" s="52" t="s">
        <v>13997</v>
      </c>
      <c r="C1365" s="52" t="s">
        <v>4437</v>
      </c>
      <c r="D1365" s="51">
        <v>8200</v>
      </c>
      <c r="E1365" s="52" t="s">
        <v>1401</v>
      </c>
      <c r="F1365" s="52" t="s">
        <v>4438</v>
      </c>
      <c r="G1365" s="52" t="s">
        <v>7571</v>
      </c>
      <c r="H1365" s="52" t="s">
        <v>9912</v>
      </c>
      <c r="I1365" s="52" t="s">
        <v>14713</v>
      </c>
      <c r="J1365" s="51">
        <v>120725</v>
      </c>
      <c r="K1365" s="51">
        <v>17541</v>
      </c>
      <c r="L1365" s="52" t="s">
        <v>67</v>
      </c>
      <c r="M1365" s="51">
        <v>966598</v>
      </c>
      <c r="N1365" s="51">
        <v>0</v>
      </c>
      <c r="O1365" s="52" t="s">
        <v>15796</v>
      </c>
    </row>
    <row r="1366" spans="1:15" ht="14.4" x14ac:dyDescent="0.25">
      <c r="A1366" s="51">
        <v>17566</v>
      </c>
      <c r="B1366" s="52" t="s">
        <v>4439</v>
      </c>
      <c r="C1366" s="52" t="s">
        <v>4440</v>
      </c>
      <c r="D1366" s="51">
        <v>8200</v>
      </c>
      <c r="E1366" s="52" t="s">
        <v>1401</v>
      </c>
      <c r="F1366" s="52" t="s">
        <v>4441</v>
      </c>
      <c r="G1366" s="52" t="s">
        <v>7571</v>
      </c>
      <c r="H1366" s="52" t="s">
        <v>9913</v>
      </c>
      <c r="I1366" s="52" t="s">
        <v>14713</v>
      </c>
      <c r="J1366" s="51">
        <v>120725</v>
      </c>
      <c r="K1366" s="51">
        <v>17541</v>
      </c>
      <c r="L1366" s="52" t="s">
        <v>67</v>
      </c>
      <c r="M1366" s="51">
        <v>966598</v>
      </c>
      <c r="N1366" s="51">
        <v>0</v>
      </c>
      <c r="O1366" s="52" t="s">
        <v>15797</v>
      </c>
    </row>
    <row r="1367" spans="1:15" ht="14.4" x14ac:dyDescent="0.25">
      <c r="A1367" s="51">
        <v>17574</v>
      </c>
      <c r="B1367" s="52" t="s">
        <v>559</v>
      </c>
      <c r="C1367" s="52" t="s">
        <v>4442</v>
      </c>
      <c r="D1367" s="51">
        <v>8200</v>
      </c>
      <c r="E1367" s="52" t="s">
        <v>302</v>
      </c>
      <c r="F1367" s="52" t="s">
        <v>68</v>
      </c>
      <c r="G1367" s="52" t="s">
        <v>7571</v>
      </c>
      <c r="H1367" s="52" t="s">
        <v>8052</v>
      </c>
      <c r="I1367" s="52" t="s">
        <v>14713</v>
      </c>
      <c r="J1367" s="51">
        <v>120725</v>
      </c>
      <c r="K1367" s="51">
        <v>17541</v>
      </c>
      <c r="L1367" s="52" t="s">
        <v>67</v>
      </c>
      <c r="M1367" s="51">
        <v>966598</v>
      </c>
      <c r="N1367" s="51">
        <v>0</v>
      </c>
      <c r="O1367" s="52" t="s">
        <v>22117</v>
      </c>
    </row>
    <row r="1368" spans="1:15" ht="14.4" x14ac:dyDescent="0.25">
      <c r="A1368" s="51">
        <v>17582</v>
      </c>
      <c r="B1368" s="52" t="s">
        <v>4436</v>
      </c>
      <c r="C1368" s="52" t="s">
        <v>4443</v>
      </c>
      <c r="D1368" s="51">
        <v>8200</v>
      </c>
      <c r="E1368" s="52" t="s">
        <v>302</v>
      </c>
      <c r="F1368" s="52" t="s">
        <v>4444</v>
      </c>
      <c r="G1368" s="52" t="s">
        <v>7571</v>
      </c>
      <c r="H1368" s="52" t="s">
        <v>9914</v>
      </c>
      <c r="I1368" s="52" t="s">
        <v>14713</v>
      </c>
      <c r="J1368" s="51">
        <v>120725</v>
      </c>
      <c r="K1368" s="51">
        <v>17541</v>
      </c>
      <c r="L1368" s="52" t="s">
        <v>67</v>
      </c>
      <c r="M1368" s="51">
        <v>966598</v>
      </c>
      <c r="N1368" s="51">
        <v>0</v>
      </c>
      <c r="O1368" s="52" t="s">
        <v>15798</v>
      </c>
    </row>
    <row r="1369" spans="1:15" ht="14.4" x14ac:dyDescent="0.25">
      <c r="A1369" s="51">
        <v>17591</v>
      </c>
      <c r="B1369" s="52" t="s">
        <v>4445</v>
      </c>
      <c r="C1369" s="52" t="s">
        <v>4446</v>
      </c>
      <c r="D1369" s="51">
        <v>8200</v>
      </c>
      <c r="E1369" s="52" t="s">
        <v>1401</v>
      </c>
      <c r="F1369" s="52" t="s">
        <v>4447</v>
      </c>
      <c r="G1369" s="52" t="s">
        <v>7571</v>
      </c>
      <c r="H1369" s="52" t="s">
        <v>9915</v>
      </c>
      <c r="I1369" s="52" t="s">
        <v>14715</v>
      </c>
      <c r="J1369" s="51">
        <v>120071</v>
      </c>
      <c r="K1369" s="51">
        <v>46201</v>
      </c>
      <c r="L1369" s="52" t="s">
        <v>6319</v>
      </c>
      <c r="M1369" s="51">
        <v>975292</v>
      </c>
      <c r="N1369" s="51">
        <v>0</v>
      </c>
      <c r="O1369" s="52" t="s">
        <v>15799</v>
      </c>
    </row>
    <row r="1370" spans="1:15" ht="14.4" x14ac:dyDescent="0.25">
      <c r="A1370" s="51">
        <v>17608</v>
      </c>
      <c r="B1370" s="52" t="s">
        <v>539</v>
      </c>
      <c r="C1370" s="52" t="s">
        <v>4448</v>
      </c>
      <c r="D1370" s="51">
        <v>8490</v>
      </c>
      <c r="E1370" s="52" t="s">
        <v>156</v>
      </c>
      <c r="F1370" s="52" t="s">
        <v>157</v>
      </c>
      <c r="G1370" s="52" t="s">
        <v>7571</v>
      </c>
      <c r="H1370" s="52" t="s">
        <v>7726</v>
      </c>
      <c r="I1370" s="52" t="s">
        <v>14713</v>
      </c>
      <c r="J1370" s="51">
        <v>119404</v>
      </c>
      <c r="K1370" s="51">
        <v>17608</v>
      </c>
      <c r="L1370" s="52" t="s">
        <v>539</v>
      </c>
      <c r="M1370" s="51">
        <v>966622</v>
      </c>
      <c r="N1370" s="51">
        <v>0</v>
      </c>
      <c r="O1370" s="52" t="s">
        <v>15800</v>
      </c>
    </row>
    <row r="1371" spans="1:15" ht="14.4" x14ac:dyDescent="0.25">
      <c r="A1371" s="51">
        <v>17616</v>
      </c>
      <c r="B1371" s="52" t="s">
        <v>4449</v>
      </c>
      <c r="C1371" s="52" t="s">
        <v>4450</v>
      </c>
      <c r="D1371" s="51">
        <v>8210</v>
      </c>
      <c r="E1371" s="52" t="s">
        <v>849</v>
      </c>
      <c r="F1371" s="52" t="s">
        <v>4451</v>
      </c>
      <c r="G1371" s="52" t="s">
        <v>7571</v>
      </c>
      <c r="H1371" s="52" t="s">
        <v>9916</v>
      </c>
      <c r="I1371" s="52" t="s">
        <v>14713</v>
      </c>
      <c r="J1371" s="51">
        <v>120279</v>
      </c>
      <c r="K1371" s="51">
        <v>17277</v>
      </c>
      <c r="L1371" s="52" t="s">
        <v>678</v>
      </c>
      <c r="M1371" s="51">
        <v>966391</v>
      </c>
      <c r="N1371" s="51">
        <v>0</v>
      </c>
      <c r="O1371" s="52" t="s">
        <v>15801</v>
      </c>
    </row>
    <row r="1372" spans="1:15" ht="14.4" x14ac:dyDescent="0.25">
      <c r="A1372" s="51">
        <v>17624</v>
      </c>
      <c r="B1372" s="52" t="s">
        <v>848</v>
      </c>
      <c r="C1372" s="52" t="s">
        <v>4452</v>
      </c>
      <c r="D1372" s="51">
        <v>8210</v>
      </c>
      <c r="E1372" s="52" t="s">
        <v>849</v>
      </c>
      <c r="F1372" s="52" t="s">
        <v>850</v>
      </c>
      <c r="G1372" s="52" t="s">
        <v>7571</v>
      </c>
      <c r="H1372" s="52" t="s">
        <v>7649</v>
      </c>
      <c r="I1372" s="52" t="s">
        <v>14713</v>
      </c>
      <c r="J1372" s="51">
        <v>120279</v>
      </c>
      <c r="K1372" s="51">
        <v>17277</v>
      </c>
      <c r="L1372" s="52" t="s">
        <v>678</v>
      </c>
      <c r="M1372" s="51">
        <v>966391</v>
      </c>
      <c r="N1372" s="51">
        <v>0</v>
      </c>
      <c r="O1372" s="52" t="s">
        <v>15802</v>
      </c>
    </row>
    <row r="1373" spans="1:15" ht="14.4" x14ac:dyDescent="0.25">
      <c r="A1373" s="51">
        <v>17632</v>
      </c>
      <c r="B1373" s="52" t="s">
        <v>609</v>
      </c>
      <c r="C1373" s="52" t="s">
        <v>3478</v>
      </c>
      <c r="D1373" s="51">
        <v>8210</v>
      </c>
      <c r="E1373" s="52" t="s">
        <v>4453</v>
      </c>
      <c r="F1373" s="52" t="s">
        <v>4454</v>
      </c>
      <c r="G1373" s="52" t="s">
        <v>7571</v>
      </c>
      <c r="H1373" s="52" t="s">
        <v>9917</v>
      </c>
      <c r="I1373" s="52" t="s">
        <v>14713</v>
      </c>
      <c r="J1373" s="51">
        <v>120279</v>
      </c>
      <c r="K1373" s="51">
        <v>17277</v>
      </c>
      <c r="L1373" s="52" t="s">
        <v>678</v>
      </c>
      <c r="M1373" s="51">
        <v>966391</v>
      </c>
      <c r="N1373" s="51">
        <v>0</v>
      </c>
      <c r="O1373" s="52" t="s">
        <v>15803</v>
      </c>
    </row>
    <row r="1374" spans="1:15" ht="14.4" x14ac:dyDescent="0.25">
      <c r="A1374" s="51">
        <v>17657</v>
      </c>
      <c r="B1374" s="52" t="s">
        <v>4227</v>
      </c>
      <c r="C1374" s="52" t="s">
        <v>4455</v>
      </c>
      <c r="D1374" s="51">
        <v>8490</v>
      </c>
      <c r="E1374" s="52" t="s">
        <v>1408</v>
      </c>
      <c r="F1374" s="52" t="s">
        <v>4456</v>
      </c>
      <c r="G1374" s="52" t="s">
        <v>7571</v>
      </c>
      <c r="H1374" s="52" t="s">
        <v>9918</v>
      </c>
      <c r="I1374" s="52" t="s">
        <v>14713</v>
      </c>
      <c r="J1374" s="51">
        <v>119404</v>
      </c>
      <c r="K1374" s="51">
        <v>17608</v>
      </c>
      <c r="L1374" s="52" t="s">
        <v>539</v>
      </c>
      <c r="M1374" s="51">
        <v>966655</v>
      </c>
      <c r="N1374" s="51">
        <v>0</v>
      </c>
      <c r="O1374" s="52" t="s">
        <v>15804</v>
      </c>
    </row>
    <row r="1375" spans="1:15" ht="14.4" x14ac:dyDescent="0.25">
      <c r="A1375" s="51">
        <v>17665</v>
      </c>
      <c r="B1375" s="52" t="s">
        <v>22118</v>
      </c>
      <c r="C1375" s="52" t="s">
        <v>4457</v>
      </c>
      <c r="D1375" s="51">
        <v>8490</v>
      </c>
      <c r="E1375" s="52" t="s">
        <v>4458</v>
      </c>
      <c r="F1375" s="52" t="s">
        <v>4459</v>
      </c>
      <c r="G1375" s="52" t="s">
        <v>7571</v>
      </c>
      <c r="H1375" s="52" t="s">
        <v>22119</v>
      </c>
      <c r="I1375" s="52" t="s">
        <v>14713</v>
      </c>
      <c r="J1375" s="51">
        <v>119404</v>
      </c>
      <c r="K1375" s="51">
        <v>17608</v>
      </c>
      <c r="L1375" s="52" t="s">
        <v>539</v>
      </c>
      <c r="M1375" s="51">
        <v>103135</v>
      </c>
      <c r="N1375" s="51">
        <v>0</v>
      </c>
      <c r="O1375" s="52" t="s">
        <v>15805</v>
      </c>
    </row>
    <row r="1376" spans="1:15" ht="14.4" x14ac:dyDescent="0.25">
      <c r="A1376" s="51">
        <v>17673</v>
      </c>
      <c r="B1376" s="52" t="s">
        <v>4460</v>
      </c>
      <c r="C1376" s="52" t="s">
        <v>4461</v>
      </c>
      <c r="D1376" s="51">
        <v>8490</v>
      </c>
      <c r="E1376" s="52" t="s">
        <v>4462</v>
      </c>
      <c r="F1376" s="52" t="s">
        <v>4463</v>
      </c>
      <c r="G1376" s="52" t="s">
        <v>7571</v>
      </c>
      <c r="H1376" s="52" t="s">
        <v>9919</v>
      </c>
      <c r="I1376" s="52" t="s">
        <v>14713</v>
      </c>
      <c r="J1376" s="51">
        <v>119404</v>
      </c>
      <c r="K1376" s="51">
        <v>17608</v>
      </c>
      <c r="L1376" s="52" t="s">
        <v>539</v>
      </c>
      <c r="M1376" s="51">
        <v>108101</v>
      </c>
      <c r="N1376" s="51">
        <v>0</v>
      </c>
      <c r="O1376" s="52" t="s">
        <v>15806</v>
      </c>
    </row>
    <row r="1377" spans="1:15" ht="14.4" x14ac:dyDescent="0.25">
      <c r="A1377" s="51">
        <v>17699</v>
      </c>
      <c r="B1377" s="52" t="s">
        <v>4464</v>
      </c>
      <c r="C1377" s="52" t="s">
        <v>4465</v>
      </c>
      <c r="D1377" s="51">
        <v>8460</v>
      </c>
      <c r="E1377" s="52" t="s">
        <v>1412</v>
      </c>
      <c r="F1377" s="52" t="s">
        <v>4466</v>
      </c>
      <c r="G1377" s="52" t="s">
        <v>7571</v>
      </c>
      <c r="H1377" s="52" t="s">
        <v>9920</v>
      </c>
      <c r="I1377" s="52" t="s">
        <v>14713</v>
      </c>
      <c r="J1377" s="51">
        <v>119859</v>
      </c>
      <c r="K1377" s="51">
        <v>17764</v>
      </c>
      <c r="L1377" s="52" t="s">
        <v>15807</v>
      </c>
      <c r="M1377" s="51">
        <v>971341</v>
      </c>
      <c r="N1377" s="51">
        <v>0</v>
      </c>
      <c r="O1377" s="52" t="s">
        <v>15808</v>
      </c>
    </row>
    <row r="1378" spans="1:15" ht="14.4" x14ac:dyDescent="0.25">
      <c r="A1378" s="51">
        <v>17715</v>
      </c>
      <c r="B1378" s="52" t="s">
        <v>15809</v>
      </c>
      <c r="C1378" s="52" t="s">
        <v>4467</v>
      </c>
      <c r="D1378" s="51">
        <v>8470</v>
      </c>
      <c r="E1378" s="52" t="s">
        <v>1416</v>
      </c>
      <c r="F1378" s="52" t="s">
        <v>4468</v>
      </c>
      <c r="G1378" s="52" t="s">
        <v>7571</v>
      </c>
      <c r="H1378" s="52" t="s">
        <v>9921</v>
      </c>
      <c r="I1378" s="52" t="s">
        <v>14713</v>
      </c>
      <c r="J1378" s="51">
        <v>119859</v>
      </c>
      <c r="K1378" s="51">
        <v>17764</v>
      </c>
      <c r="L1378" s="52" t="s">
        <v>15807</v>
      </c>
      <c r="M1378" s="51">
        <v>971341</v>
      </c>
      <c r="N1378" s="51">
        <v>0</v>
      </c>
      <c r="O1378" s="52" t="s">
        <v>15810</v>
      </c>
    </row>
    <row r="1379" spans="1:15" ht="14.4" x14ac:dyDescent="0.25">
      <c r="A1379" s="51">
        <v>17723</v>
      </c>
      <c r="B1379" s="52" t="s">
        <v>4469</v>
      </c>
      <c r="C1379" s="52" t="s">
        <v>4470</v>
      </c>
      <c r="D1379" s="51">
        <v>8470</v>
      </c>
      <c r="E1379" s="52" t="s">
        <v>1416</v>
      </c>
      <c r="F1379" s="52" t="s">
        <v>4471</v>
      </c>
      <c r="G1379" s="52" t="s">
        <v>7571</v>
      </c>
      <c r="H1379" s="52" t="s">
        <v>9922</v>
      </c>
      <c r="I1379" s="52" t="s">
        <v>14713</v>
      </c>
      <c r="J1379" s="51">
        <v>119859</v>
      </c>
      <c r="K1379" s="51">
        <v>17764</v>
      </c>
      <c r="L1379" s="52" t="s">
        <v>15807</v>
      </c>
      <c r="M1379" s="51">
        <v>971341</v>
      </c>
      <c r="N1379" s="51">
        <v>0</v>
      </c>
      <c r="O1379" s="52" t="s">
        <v>15811</v>
      </c>
    </row>
    <row r="1380" spans="1:15" ht="14.4" x14ac:dyDescent="0.25">
      <c r="A1380" s="51">
        <v>17756</v>
      </c>
      <c r="B1380" s="52" t="s">
        <v>73</v>
      </c>
      <c r="C1380" s="52" t="s">
        <v>4472</v>
      </c>
      <c r="D1380" s="51">
        <v>8470</v>
      </c>
      <c r="E1380" s="52" t="s">
        <v>127</v>
      </c>
      <c r="F1380" s="52" t="s">
        <v>128</v>
      </c>
      <c r="G1380" s="52" t="s">
        <v>7571</v>
      </c>
      <c r="H1380" s="52" t="s">
        <v>9923</v>
      </c>
      <c r="I1380" s="52" t="s">
        <v>14715</v>
      </c>
      <c r="J1380" s="51">
        <v>119172</v>
      </c>
      <c r="K1380" s="51">
        <v>17756</v>
      </c>
      <c r="L1380" s="52" t="s">
        <v>73</v>
      </c>
      <c r="M1380" s="51">
        <v>975425</v>
      </c>
      <c r="N1380" s="51">
        <v>0</v>
      </c>
      <c r="O1380" s="52" t="s">
        <v>15812</v>
      </c>
    </row>
    <row r="1381" spans="1:15" ht="14.4" x14ac:dyDescent="0.25">
      <c r="A1381" s="51">
        <v>17764</v>
      </c>
      <c r="B1381" s="52" t="s">
        <v>15807</v>
      </c>
      <c r="C1381" s="52" t="s">
        <v>4473</v>
      </c>
      <c r="D1381" s="51">
        <v>8480</v>
      </c>
      <c r="E1381" s="52" t="s">
        <v>215</v>
      </c>
      <c r="F1381" s="52" t="s">
        <v>216</v>
      </c>
      <c r="G1381" s="52" t="s">
        <v>7571</v>
      </c>
      <c r="H1381" s="52" t="s">
        <v>8224</v>
      </c>
      <c r="I1381" s="52" t="s">
        <v>14713</v>
      </c>
      <c r="J1381" s="51">
        <v>119859</v>
      </c>
      <c r="K1381" s="51">
        <v>17764</v>
      </c>
      <c r="L1381" s="52" t="s">
        <v>15807</v>
      </c>
      <c r="M1381" s="51">
        <v>971341</v>
      </c>
      <c r="N1381" s="51">
        <v>0</v>
      </c>
      <c r="O1381" s="52" t="s">
        <v>15813</v>
      </c>
    </row>
    <row r="1382" spans="1:15" ht="14.4" x14ac:dyDescent="0.25">
      <c r="A1382" s="51">
        <v>17772</v>
      </c>
      <c r="B1382" s="52" t="s">
        <v>73</v>
      </c>
      <c r="C1382" s="52" t="s">
        <v>4474</v>
      </c>
      <c r="D1382" s="51">
        <v>8480</v>
      </c>
      <c r="E1382" s="52" t="s">
        <v>215</v>
      </c>
      <c r="F1382" s="52" t="s">
        <v>4475</v>
      </c>
      <c r="G1382" s="52" t="s">
        <v>7571</v>
      </c>
      <c r="H1382" s="52" t="s">
        <v>9924</v>
      </c>
      <c r="I1382" s="52" t="s">
        <v>14715</v>
      </c>
      <c r="J1382" s="51">
        <v>121582</v>
      </c>
      <c r="K1382" s="51">
        <v>17186</v>
      </c>
      <c r="L1382" s="52" t="s">
        <v>575</v>
      </c>
      <c r="M1382" s="51">
        <v>975433</v>
      </c>
      <c r="N1382" s="51">
        <v>0</v>
      </c>
      <c r="O1382" s="52" t="s">
        <v>15814</v>
      </c>
    </row>
    <row r="1383" spans="1:15" ht="14.4" x14ac:dyDescent="0.25">
      <c r="A1383" s="51">
        <v>17781</v>
      </c>
      <c r="B1383" s="52" t="s">
        <v>4476</v>
      </c>
      <c r="C1383" s="52" t="s">
        <v>1519</v>
      </c>
      <c r="D1383" s="51">
        <v>8211</v>
      </c>
      <c r="E1383" s="52" t="s">
        <v>4477</v>
      </c>
      <c r="F1383" s="52" t="s">
        <v>4478</v>
      </c>
      <c r="G1383" s="52" t="s">
        <v>7571</v>
      </c>
      <c r="H1383" s="52" t="s">
        <v>9925</v>
      </c>
      <c r="I1383" s="52" t="s">
        <v>14713</v>
      </c>
      <c r="J1383" s="51">
        <v>120279</v>
      </c>
      <c r="K1383" s="51">
        <v>17277</v>
      </c>
      <c r="L1383" s="52" t="s">
        <v>678</v>
      </c>
      <c r="M1383" s="51">
        <v>966391</v>
      </c>
      <c r="N1383" s="51">
        <v>0</v>
      </c>
      <c r="O1383" s="52" t="s">
        <v>15815</v>
      </c>
    </row>
    <row r="1384" spans="1:15" ht="14.4" x14ac:dyDescent="0.25">
      <c r="A1384" s="51">
        <v>17798</v>
      </c>
      <c r="B1384" s="52" t="s">
        <v>556</v>
      </c>
      <c r="C1384" s="52" t="s">
        <v>4479</v>
      </c>
      <c r="D1384" s="51">
        <v>8480</v>
      </c>
      <c r="E1384" s="52" t="s">
        <v>274</v>
      </c>
      <c r="F1384" s="52" t="s">
        <v>275</v>
      </c>
      <c r="G1384" s="52" t="s">
        <v>7571</v>
      </c>
      <c r="H1384" s="52" t="s">
        <v>9926</v>
      </c>
      <c r="I1384" s="52" t="s">
        <v>14713</v>
      </c>
      <c r="J1384" s="51">
        <v>120279</v>
      </c>
      <c r="K1384" s="51">
        <v>17277</v>
      </c>
      <c r="L1384" s="52" t="s">
        <v>678</v>
      </c>
      <c r="M1384" s="51">
        <v>966391</v>
      </c>
      <c r="N1384" s="51">
        <v>0</v>
      </c>
      <c r="O1384" s="52" t="s">
        <v>15816</v>
      </c>
    </row>
    <row r="1385" spans="1:15" ht="14.4" x14ac:dyDescent="0.25">
      <c r="A1385" s="51">
        <v>17814</v>
      </c>
      <c r="B1385" s="52" t="s">
        <v>608</v>
      </c>
      <c r="C1385" s="52" t="s">
        <v>8678</v>
      </c>
      <c r="D1385" s="51">
        <v>8680</v>
      </c>
      <c r="E1385" s="52" t="s">
        <v>212</v>
      </c>
      <c r="F1385" s="52" t="s">
        <v>4480</v>
      </c>
      <c r="G1385" s="52" t="s">
        <v>7571</v>
      </c>
      <c r="H1385" s="52" t="s">
        <v>8095</v>
      </c>
      <c r="I1385" s="52" t="s">
        <v>14713</v>
      </c>
      <c r="J1385" s="51">
        <v>120279</v>
      </c>
      <c r="K1385" s="51">
        <v>17277</v>
      </c>
      <c r="L1385" s="52" t="s">
        <v>678</v>
      </c>
      <c r="M1385" s="51">
        <v>966391</v>
      </c>
      <c r="N1385" s="51">
        <v>0</v>
      </c>
      <c r="O1385" s="52" t="s">
        <v>15817</v>
      </c>
    </row>
    <row r="1386" spans="1:15" ht="14.4" x14ac:dyDescent="0.25">
      <c r="A1386" s="51">
        <v>17831</v>
      </c>
      <c r="B1386" s="52" t="s">
        <v>9927</v>
      </c>
      <c r="C1386" s="52" t="s">
        <v>4481</v>
      </c>
      <c r="D1386" s="51">
        <v>8300</v>
      </c>
      <c r="E1386" s="52" t="s">
        <v>285</v>
      </c>
      <c r="F1386" s="52" t="s">
        <v>4482</v>
      </c>
      <c r="G1386" s="52" t="s">
        <v>7571</v>
      </c>
      <c r="H1386" s="52" t="s">
        <v>9928</v>
      </c>
      <c r="I1386" s="52" t="s">
        <v>14713</v>
      </c>
      <c r="J1386" s="51">
        <v>120782</v>
      </c>
      <c r="K1386" s="51">
        <v>18085</v>
      </c>
      <c r="L1386" s="52" t="s">
        <v>693</v>
      </c>
      <c r="M1386" s="51">
        <v>966887</v>
      </c>
      <c r="N1386" s="51">
        <v>0</v>
      </c>
      <c r="O1386" s="52" t="s">
        <v>15818</v>
      </c>
    </row>
    <row r="1387" spans="1:15" ht="14.4" x14ac:dyDescent="0.25">
      <c r="A1387" s="51">
        <v>17848</v>
      </c>
      <c r="B1387" s="52" t="s">
        <v>686</v>
      </c>
      <c r="C1387" s="52" t="s">
        <v>4483</v>
      </c>
      <c r="D1387" s="51">
        <v>8300</v>
      </c>
      <c r="E1387" s="52" t="s">
        <v>285</v>
      </c>
      <c r="F1387" s="52" t="s">
        <v>286</v>
      </c>
      <c r="G1387" s="52" t="s">
        <v>7571</v>
      </c>
      <c r="H1387" s="52" t="s">
        <v>7834</v>
      </c>
      <c r="I1387" s="52" t="s">
        <v>14715</v>
      </c>
      <c r="J1387" s="51">
        <v>120551</v>
      </c>
      <c r="K1387" s="51">
        <v>17848</v>
      </c>
      <c r="L1387" s="52" t="s">
        <v>686</v>
      </c>
      <c r="M1387" s="51">
        <v>975441</v>
      </c>
      <c r="N1387" s="51">
        <v>0</v>
      </c>
      <c r="O1387" s="52" t="s">
        <v>15819</v>
      </c>
    </row>
    <row r="1388" spans="1:15" ht="14.4" x14ac:dyDescent="0.25">
      <c r="A1388" s="51">
        <v>17855</v>
      </c>
      <c r="B1388" s="52" t="s">
        <v>4484</v>
      </c>
      <c r="C1388" s="52" t="s">
        <v>4485</v>
      </c>
      <c r="D1388" s="51">
        <v>8300</v>
      </c>
      <c r="E1388" s="52" t="s">
        <v>285</v>
      </c>
      <c r="F1388" s="52" t="s">
        <v>4486</v>
      </c>
      <c r="G1388" s="52" t="s">
        <v>7571</v>
      </c>
      <c r="H1388" s="52" t="s">
        <v>9929</v>
      </c>
      <c r="I1388" s="52" t="s">
        <v>14713</v>
      </c>
      <c r="J1388" s="51">
        <v>120782</v>
      </c>
      <c r="K1388" s="51">
        <v>18085</v>
      </c>
      <c r="L1388" s="52" t="s">
        <v>693</v>
      </c>
      <c r="M1388" s="51">
        <v>966887</v>
      </c>
      <c r="N1388" s="51">
        <v>0</v>
      </c>
      <c r="O1388" s="52" t="s">
        <v>15820</v>
      </c>
    </row>
    <row r="1389" spans="1:15" ht="14.4" x14ac:dyDescent="0.25">
      <c r="A1389" s="51">
        <v>17863</v>
      </c>
      <c r="B1389" s="52" t="s">
        <v>15821</v>
      </c>
      <c r="C1389" s="52" t="s">
        <v>4487</v>
      </c>
      <c r="D1389" s="51">
        <v>8300</v>
      </c>
      <c r="E1389" s="52" t="s">
        <v>285</v>
      </c>
      <c r="F1389" s="52" t="s">
        <v>4488</v>
      </c>
      <c r="G1389" s="52" t="s">
        <v>7571</v>
      </c>
      <c r="H1389" s="52" t="s">
        <v>9930</v>
      </c>
      <c r="I1389" s="52" t="s">
        <v>14713</v>
      </c>
      <c r="J1389" s="51">
        <v>120782</v>
      </c>
      <c r="K1389" s="51">
        <v>18085</v>
      </c>
      <c r="L1389" s="52" t="s">
        <v>693</v>
      </c>
      <c r="M1389" s="51">
        <v>966887</v>
      </c>
      <c r="N1389" s="51">
        <v>0</v>
      </c>
      <c r="O1389" s="52" t="s">
        <v>15822</v>
      </c>
    </row>
    <row r="1390" spans="1:15" ht="14.4" x14ac:dyDescent="0.25">
      <c r="A1390" s="51">
        <v>17871</v>
      </c>
      <c r="B1390" s="52" t="s">
        <v>4489</v>
      </c>
      <c r="C1390" s="52" t="s">
        <v>4490</v>
      </c>
      <c r="D1390" s="51">
        <v>8300</v>
      </c>
      <c r="E1390" s="52" t="s">
        <v>1421</v>
      </c>
      <c r="F1390" s="52" t="s">
        <v>4491</v>
      </c>
      <c r="G1390" s="52" t="s">
        <v>7571</v>
      </c>
      <c r="H1390" s="52" t="s">
        <v>9931</v>
      </c>
      <c r="I1390" s="52" t="s">
        <v>14713</v>
      </c>
      <c r="J1390" s="51">
        <v>120782</v>
      </c>
      <c r="K1390" s="51">
        <v>18085</v>
      </c>
      <c r="L1390" s="52" t="s">
        <v>693</v>
      </c>
      <c r="M1390" s="51">
        <v>966887</v>
      </c>
      <c r="N1390" s="51">
        <v>0</v>
      </c>
      <c r="O1390" s="52" t="s">
        <v>15823</v>
      </c>
    </row>
    <row r="1391" spans="1:15" ht="14.4" x14ac:dyDescent="0.25">
      <c r="A1391" s="51">
        <v>17889</v>
      </c>
      <c r="B1391" s="52" t="s">
        <v>69</v>
      </c>
      <c r="C1391" s="52" t="s">
        <v>4492</v>
      </c>
      <c r="D1391" s="51">
        <v>8310</v>
      </c>
      <c r="E1391" s="52" t="s">
        <v>749</v>
      </c>
      <c r="F1391" s="52" t="s">
        <v>4493</v>
      </c>
      <c r="G1391" s="52" t="s">
        <v>7571</v>
      </c>
      <c r="H1391" s="52" t="s">
        <v>9932</v>
      </c>
      <c r="I1391" s="52" t="s">
        <v>14713</v>
      </c>
      <c r="J1391" s="51">
        <v>138982</v>
      </c>
      <c r="K1391" s="51">
        <v>16873</v>
      </c>
      <c r="L1391" s="52" t="s">
        <v>4314</v>
      </c>
      <c r="M1391" s="51">
        <v>966804</v>
      </c>
      <c r="N1391" s="51">
        <v>0</v>
      </c>
      <c r="O1391" s="52" t="s">
        <v>15824</v>
      </c>
    </row>
    <row r="1392" spans="1:15" ht="14.4" x14ac:dyDescent="0.25">
      <c r="A1392" s="51">
        <v>17905</v>
      </c>
      <c r="B1392" s="52" t="s">
        <v>4494</v>
      </c>
      <c r="C1392" s="52" t="s">
        <v>4495</v>
      </c>
      <c r="D1392" s="51">
        <v>8310</v>
      </c>
      <c r="E1392" s="52" t="s">
        <v>749</v>
      </c>
      <c r="F1392" s="52" t="s">
        <v>4496</v>
      </c>
      <c r="G1392" s="52" t="s">
        <v>7571</v>
      </c>
      <c r="H1392" s="52" t="s">
        <v>9933</v>
      </c>
      <c r="I1392" s="52" t="s">
        <v>14713</v>
      </c>
      <c r="J1392" s="51">
        <v>120601</v>
      </c>
      <c r="K1392" s="51">
        <v>17947</v>
      </c>
      <c r="L1392" s="52" t="s">
        <v>748</v>
      </c>
      <c r="M1392" s="51">
        <v>116137</v>
      </c>
      <c r="N1392" s="51">
        <v>0</v>
      </c>
      <c r="O1392" s="52" t="s">
        <v>22120</v>
      </c>
    </row>
    <row r="1393" spans="1:15" ht="14.4" x14ac:dyDescent="0.25">
      <c r="A1393" s="51">
        <v>17921</v>
      </c>
      <c r="B1393" s="52" t="s">
        <v>22121</v>
      </c>
      <c r="C1393" s="52" t="s">
        <v>4497</v>
      </c>
      <c r="D1393" s="51">
        <v>8310</v>
      </c>
      <c r="E1393" s="52" t="s">
        <v>291</v>
      </c>
      <c r="F1393" s="52" t="s">
        <v>4498</v>
      </c>
      <c r="G1393" s="52" t="s">
        <v>7571</v>
      </c>
      <c r="H1393" s="52" t="s">
        <v>9934</v>
      </c>
      <c r="I1393" s="52" t="s">
        <v>14713</v>
      </c>
      <c r="J1393" s="51">
        <v>120601</v>
      </c>
      <c r="K1393" s="51">
        <v>17947</v>
      </c>
      <c r="L1393" s="52" t="s">
        <v>748</v>
      </c>
      <c r="M1393" s="51">
        <v>116137</v>
      </c>
      <c r="N1393" s="51">
        <v>0</v>
      </c>
      <c r="O1393" s="52" t="s">
        <v>15825</v>
      </c>
    </row>
    <row r="1394" spans="1:15" ht="14.4" x14ac:dyDescent="0.25">
      <c r="A1394" s="51">
        <v>17939</v>
      </c>
      <c r="B1394" s="52" t="s">
        <v>4499</v>
      </c>
      <c r="C1394" s="52" t="s">
        <v>4500</v>
      </c>
      <c r="D1394" s="51">
        <v>8310</v>
      </c>
      <c r="E1394" s="52" t="s">
        <v>291</v>
      </c>
      <c r="F1394" s="52" t="s">
        <v>4501</v>
      </c>
      <c r="G1394" s="52" t="s">
        <v>7571</v>
      </c>
      <c r="H1394" s="52" t="s">
        <v>9935</v>
      </c>
      <c r="I1394" s="52" t="s">
        <v>14713</v>
      </c>
      <c r="J1394" s="51">
        <v>120601</v>
      </c>
      <c r="K1394" s="51">
        <v>17947</v>
      </c>
      <c r="L1394" s="52" t="s">
        <v>748</v>
      </c>
      <c r="M1394" s="51">
        <v>116137</v>
      </c>
      <c r="N1394" s="51">
        <v>0</v>
      </c>
      <c r="O1394" s="52" t="s">
        <v>15826</v>
      </c>
    </row>
    <row r="1395" spans="1:15" ht="14.4" x14ac:dyDescent="0.25">
      <c r="A1395" s="51">
        <v>17947</v>
      </c>
      <c r="B1395" s="52" t="s">
        <v>748</v>
      </c>
      <c r="C1395" s="52" t="s">
        <v>4502</v>
      </c>
      <c r="D1395" s="51">
        <v>8310</v>
      </c>
      <c r="E1395" s="52" t="s">
        <v>291</v>
      </c>
      <c r="F1395" s="52" t="s">
        <v>292</v>
      </c>
      <c r="G1395" s="52" t="s">
        <v>7571</v>
      </c>
      <c r="H1395" s="52" t="s">
        <v>8413</v>
      </c>
      <c r="I1395" s="52" t="s">
        <v>14713</v>
      </c>
      <c r="J1395" s="51">
        <v>120601</v>
      </c>
      <c r="K1395" s="51">
        <v>17947</v>
      </c>
      <c r="L1395" s="52" t="s">
        <v>748</v>
      </c>
      <c r="M1395" s="51">
        <v>116137</v>
      </c>
      <c r="N1395" s="51">
        <v>0</v>
      </c>
      <c r="O1395" s="52" t="s">
        <v>15827</v>
      </c>
    </row>
    <row r="1396" spans="1:15" ht="14.4" x14ac:dyDescent="0.25">
      <c r="A1396" s="51">
        <v>17954</v>
      </c>
      <c r="B1396" s="52" t="s">
        <v>4503</v>
      </c>
      <c r="C1396" s="52" t="s">
        <v>4504</v>
      </c>
      <c r="D1396" s="51">
        <v>8310</v>
      </c>
      <c r="E1396" s="52" t="s">
        <v>291</v>
      </c>
      <c r="F1396" s="52" t="s">
        <v>4505</v>
      </c>
      <c r="G1396" s="52" t="s">
        <v>7571</v>
      </c>
      <c r="H1396" s="52" t="s">
        <v>9936</v>
      </c>
      <c r="I1396" s="52" t="s">
        <v>14713</v>
      </c>
      <c r="J1396" s="51">
        <v>120601</v>
      </c>
      <c r="K1396" s="51">
        <v>17947</v>
      </c>
      <c r="L1396" s="52" t="s">
        <v>748</v>
      </c>
      <c r="M1396" s="51">
        <v>116137</v>
      </c>
      <c r="N1396" s="51">
        <v>0</v>
      </c>
      <c r="O1396" s="52" t="s">
        <v>15828</v>
      </c>
    </row>
    <row r="1397" spans="1:15" ht="14.4" x14ac:dyDescent="0.25">
      <c r="A1397" s="51">
        <v>17962</v>
      </c>
      <c r="B1397" s="52" t="s">
        <v>554</v>
      </c>
      <c r="C1397" s="52" t="s">
        <v>4506</v>
      </c>
      <c r="D1397" s="51">
        <v>8730</v>
      </c>
      <c r="E1397" s="52" t="s">
        <v>255</v>
      </c>
      <c r="F1397" s="52" t="s">
        <v>256</v>
      </c>
      <c r="G1397" s="52" t="s">
        <v>7571</v>
      </c>
      <c r="H1397" s="52" t="s">
        <v>9937</v>
      </c>
      <c r="I1397" s="52" t="s">
        <v>14713</v>
      </c>
      <c r="J1397" s="51">
        <v>120253</v>
      </c>
      <c r="K1397" s="51">
        <v>17962</v>
      </c>
      <c r="L1397" s="52" t="s">
        <v>554</v>
      </c>
      <c r="M1397" s="51">
        <v>116137</v>
      </c>
      <c r="N1397" s="51">
        <v>0</v>
      </c>
      <c r="O1397" s="52" t="s">
        <v>15829</v>
      </c>
    </row>
    <row r="1398" spans="1:15" ht="14.4" x14ac:dyDescent="0.25">
      <c r="A1398" s="51">
        <v>17971</v>
      </c>
      <c r="B1398" s="52" t="s">
        <v>803</v>
      </c>
      <c r="C1398" s="52" t="s">
        <v>4507</v>
      </c>
      <c r="D1398" s="51">
        <v>8340</v>
      </c>
      <c r="E1398" s="52" t="s">
        <v>567</v>
      </c>
      <c r="F1398" s="52" t="s">
        <v>568</v>
      </c>
      <c r="G1398" s="52" t="s">
        <v>7571</v>
      </c>
      <c r="H1398" s="52" t="s">
        <v>9938</v>
      </c>
      <c r="I1398" s="52" t="s">
        <v>14713</v>
      </c>
      <c r="J1398" s="51">
        <v>120253</v>
      </c>
      <c r="K1398" s="51">
        <v>17962</v>
      </c>
      <c r="L1398" s="52" t="s">
        <v>554</v>
      </c>
      <c r="M1398" s="51">
        <v>116137</v>
      </c>
      <c r="N1398" s="51">
        <v>0</v>
      </c>
      <c r="O1398" s="52" t="s">
        <v>22122</v>
      </c>
    </row>
    <row r="1399" spans="1:15" ht="14.4" x14ac:dyDescent="0.25">
      <c r="A1399" s="51">
        <v>17988</v>
      </c>
      <c r="B1399" s="52" t="s">
        <v>4508</v>
      </c>
      <c r="C1399" s="52" t="s">
        <v>4509</v>
      </c>
      <c r="D1399" s="51">
        <v>8340</v>
      </c>
      <c r="E1399" s="52" t="s">
        <v>567</v>
      </c>
      <c r="F1399" s="52" t="s">
        <v>4510</v>
      </c>
      <c r="G1399" s="52" t="s">
        <v>7571</v>
      </c>
      <c r="H1399" s="52" t="s">
        <v>9939</v>
      </c>
      <c r="I1399" s="52" t="s">
        <v>14715</v>
      </c>
      <c r="J1399" s="51">
        <v>120551</v>
      </c>
      <c r="K1399" s="51">
        <v>17848</v>
      </c>
      <c r="L1399" s="52" t="s">
        <v>686</v>
      </c>
      <c r="M1399" s="51">
        <v>975458</v>
      </c>
      <c r="N1399" s="51">
        <v>0</v>
      </c>
      <c r="O1399" s="52" t="s">
        <v>15830</v>
      </c>
    </row>
    <row r="1400" spans="1:15" ht="14.4" x14ac:dyDescent="0.25">
      <c r="A1400" s="51">
        <v>17996</v>
      </c>
      <c r="B1400" s="52" t="s">
        <v>4511</v>
      </c>
      <c r="C1400" s="52" t="s">
        <v>4512</v>
      </c>
      <c r="D1400" s="51">
        <v>8340</v>
      </c>
      <c r="E1400" s="52" t="s">
        <v>4513</v>
      </c>
      <c r="F1400" s="52" t="s">
        <v>4514</v>
      </c>
      <c r="G1400" s="52" t="s">
        <v>7571</v>
      </c>
      <c r="H1400" s="52" t="s">
        <v>9940</v>
      </c>
      <c r="I1400" s="52" t="s">
        <v>14713</v>
      </c>
      <c r="J1400" s="51">
        <v>120601</v>
      </c>
      <c r="K1400" s="51">
        <v>17947</v>
      </c>
      <c r="L1400" s="52" t="s">
        <v>748</v>
      </c>
      <c r="M1400" s="51">
        <v>116137</v>
      </c>
      <c r="N1400" s="51">
        <v>0</v>
      </c>
      <c r="O1400" s="52" t="s">
        <v>15831</v>
      </c>
    </row>
    <row r="1401" spans="1:15" ht="14.4" x14ac:dyDescent="0.25">
      <c r="A1401" s="51">
        <v>18002</v>
      </c>
      <c r="B1401" s="52" t="s">
        <v>22123</v>
      </c>
      <c r="C1401" s="52" t="s">
        <v>22124</v>
      </c>
      <c r="D1401" s="51">
        <v>8340</v>
      </c>
      <c r="E1401" s="52" t="s">
        <v>4515</v>
      </c>
      <c r="F1401" s="52" t="s">
        <v>4516</v>
      </c>
      <c r="G1401" s="52" t="s">
        <v>7571</v>
      </c>
      <c r="H1401" s="52" t="s">
        <v>9941</v>
      </c>
      <c r="I1401" s="52" t="s">
        <v>14713</v>
      </c>
      <c r="J1401" s="51">
        <v>120253</v>
      </c>
      <c r="K1401" s="51">
        <v>17962</v>
      </c>
      <c r="L1401" s="52" t="s">
        <v>554</v>
      </c>
      <c r="M1401" s="51">
        <v>116137</v>
      </c>
      <c r="N1401" s="51">
        <v>0</v>
      </c>
      <c r="O1401" s="52" t="s">
        <v>15832</v>
      </c>
    </row>
    <row r="1402" spans="1:15" ht="14.4" x14ac:dyDescent="0.25">
      <c r="A1402" s="51">
        <v>18011</v>
      </c>
      <c r="B1402" s="52" t="s">
        <v>752</v>
      </c>
      <c r="C1402" s="52" t="s">
        <v>4517</v>
      </c>
      <c r="D1402" s="51">
        <v>8370</v>
      </c>
      <c r="E1402" s="52" t="s">
        <v>297</v>
      </c>
      <c r="F1402" s="52" t="s">
        <v>298</v>
      </c>
      <c r="G1402" s="52" t="s">
        <v>7571</v>
      </c>
      <c r="H1402" s="52" t="s">
        <v>13998</v>
      </c>
      <c r="I1402" s="52" t="s">
        <v>14713</v>
      </c>
      <c r="J1402" s="51">
        <v>120667</v>
      </c>
      <c r="K1402" s="51">
        <v>18011</v>
      </c>
      <c r="L1402" s="52" t="s">
        <v>752</v>
      </c>
      <c r="M1402" s="51">
        <v>971391</v>
      </c>
      <c r="N1402" s="51">
        <v>0</v>
      </c>
      <c r="O1402" s="52" t="s">
        <v>15833</v>
      </c>
    </row>
    <row r="1403" spans="1:15" ht="14.4" x14ac:dyDescent="0.25">
      <c r="A1403" s="51">
        <v>18028</v>
      </c>
      <c r="B1403" s="52" t="s">
        <v>4518</v>
      </c>
      <c r="C1403" s="52" t="s">
        <v>4519</v>
      </c>
      <c r="D1403" s="51">
        <v>8370</v>
      </c>
      <c r="E1403" s="52" t="s">
        <v>297</v>
      </c>
      <c r="F1403" s="52" t="s">
        <v>4520</v>
      </c>
      <c r="G1403" s="52" t="s">
        <v>7571</v>
      </c>
      <c r="H1403" s="52" t="s">
        <v>13999</v>
      </c>
      <c r="I1403" s="52" t="s">
        <v>14713</v>
      </c>
      <c r="J1403" s="51">
        <v>120667</v>
      </c>
      <c r="K1403" s="51">
        <v>18011</v>
      </c>
      <c r="L1403" s="52" t="s">
        <v>752</v>
      </c>
      <c r="M1403" s="51">
        <v>971391</v>
      </c>
      <c r="N1403" s="51">
        <v>0</v>
      </c>
      <c r="O1403" s="52" t="s">
        <v>15834</v>
      </c>
    </row>
    <row r="1404" spans="1:15" ht="14.4" x14ac:dyDescent="0.25">
      <c r="A1404" s="51">
        <v>18036</v>
      </c>
      <c r="B1404" s="52" t="s">
        <v>4521</v>
      </c>
      <c r="C1404" s="52" t="s">
        <v>4522</v>
      </c>
      <c r="D1404" s="51">
        <v>8380</v>
      </c>
      <c r="E1404" s="52" t="s">
        <v>4523</v>
      </c>
      <c r="F1404" s="52" t="s">
        <v>4524</v>
      </c>
      <c r="G1404" s="52" t="s">
        <v>7571</v>
      </c>
      <c r="H1404" s="52" t="s">
        <v>9942</v>
      </c>
      <c r="I1404" s="52" t="s">
        <v>14715</v>
      </c>
      <c r="J1404" s="51">
        <v>120071</v>
      </c>
      <c r="K1404" s="51">
        <v>46201</v>
      </c>
      <c r="L1404" s="52" t="s">
        <v>6319</v>
      </c>
      <c r="M1404" s="51">
        <v>975292</v>
      </c>
      <c r="N1404" s="51">
        <v>0</v>
      </c>
      <c r="O1404" s="52" t="s">
        <v>15835</v>
      </c>
    </row>
    <row r="1405" spans="1:15" ht="14.4" x14ac:dyDescent="0.25">
      <c r="A1405" s="51">
        <v>18044</v>
      </c>
      <c r="B1405" s="52" t="s">
        <v>4525</v>
      </c>
      <c r="C1405" s="52" t="s">
        <v>4526</v>
      </c>
      <c r="D1405" s="51">
        <v>8380</v>
      </c>
      <c r="E1405" s="52" t="s">
        <v>4523</v>
      </c>
      <c r="F1405" s="52" t="s">
        <v>4527</v>
      </c>
      <c r="G1405" s="52" t="s">
        <v>7571</v>
      </c>
      <c r="H1405" s="52" t="s">
        <v>9943</v>
      </c>
      <c r="I1405" s="52" t="s">
        <v>14713</v>
      </c>
      <c r="J1405" s="51">
        <v>120782</v>
      </c>
      <c r="K1405" s="51">
        <v>18085</v>
      </c>
      <c r="L1405" s="52" t="s">
        <v>693</v>
      </c>
      <c r="M1405" s="51">
        <v>966887</v>
      </c>
      <c r="N1405" s="51">
        <v>0</v>
      </c>
      <c r="O1405" s="52" t="s">
        <v>15836</v>
      </c>
    </row>
    <row r="1406" spans="1:15" ht="14.4" x14ac:dyDescent="0.25">
      <c r="A1406" s="51">
        <v>18051</v>
      </c>
      <c r="B1406" s="52" t="s">
        <v>4528</v>
      </c>
      <c r="C1406" s="52" t="s">
        <v>4529</v>
      </c>
      <c r="D1406" s="51">
        <v>8380</v>
      </c>
      <c r="E1406" s="52" t="s">
        <v>4530</v>
      </c>
      <c r="F1406" s="52" t="s">
        <v>4531</v>
      </c>
      <c r="G1406" s="52" t="s">
        <v>7571</v>
      </c>
      <c r="H1406" s="52" t="s">
        <v>9944</v>
      </c>
      <c r="I1406" s="52" t="s">
        <v>14713</v>
      </c>
      <c r="J1406" s="51">
        <v>120782</v>
      </c>
      <c r="K1406" s="51">
        <v>18085</v>
      </c>
      <c r="L1406" s="52" t="s">
        <v>693</v>
      </c>
      <c r="M1406" s="51">
        <v>966887</v>
      </c>
      <c r="N1406" s="51">
        <v>0</v>
      </c>
      <c r="O1406" s="52" t="s">
        <v>15837</v>
      </c>
    </row>
    <row r="1407" spans="1:15" ht="14.4" x14ac:dyDescent="0.25">
      <c r="A1407" s="51">
        <v>18077</v>
      </c>
      <c r="B1407" s="52" t="s">
        <v>4532</v>
      </c>
      <c r="C1407" s="52" t="s">
        <v>4533</v>
      </c>
      <c r="D1407" s="51">
        <v>8301</v>
      </c>
      <c r="E1407" s="52" t="s">
        <v>694</v>
      </c>
      <c r="F1407" s="52" t="s">
        <v>4534</v>
      </c>
      <c r="G1407" s="52" t="s">
        <v>7571</v>
      </c>
      <c r="H1407" s="52" t="s">
        <v>9945</v>
      </c>
      <c r="I1407" s="52" t="s">
        <v>14715</v>
      </c>
      <c r="J1407" s="51">
        <v>120551</v>
      </c>
      <c r="K1407" s="51">
        <v>17848</v>
      </c>
      <c r="L1407" s="52" t="s">
        <v>686</v>
      </c>
      <c r="M1407" s="51">
        <v>975441</v>
      </c>
      <c r="N1407" s="51">
        <v>0</v>
      </c>
      <c r="O1407" s="52" t="s">
        <v>15838</v>
      </c>
    </row>
    <row r="1408" spans="1:15" ht="14.4" x14ac:dyDescent="0.25">
      <c r="A1408" s="51">
        <v>18085</v>
      </c>
      <c r="B1408" s="52" t="s">
        <v>693</v>
      </c>
      <c r="C1408" s="52" t="s">
        <v>4535</v>
      </c>
      <c r="D1408" s="51">
        <v>8301</v>
      </c>
      <c r="E1408" s="52" t="s">
        <v>694</v>
      </c>
      <c r="F1408" s="52" t="s">
        <v>695</v>
      </c>
      <c r="G1408" s="52" t="s">
        <v>7571</v>
      </c>
      <c r="H1408" s="52" t="s">
        <v>9946</v>
      </c>
      <c r="I1408" s="52" t="s">
        <v>14713</v>
      </c>
      <c r="J1408" s="51">
        <v>120782</v>
      </c>
      <c r="K1408" s="51">
        <v>18085</v>
      </c>
      <c r="L1408" s="52" t="s">
        <v>693</v>
      </c>
      <c r="M1408" s="51">
        <v>966887</v>
      </c>
      <c r="N1408" s="51">
        <v>0</v>
      </c>
      <c r="O1408" s="52" t="s">
        <v>15839</v>
      </c>
    </row>
    <row r="1409" spans="1:15" ht="14.4" x14ac:dyDescent="0.25">
      <c r="A1409" s="51">
        <v>18093</v>
      </c>
      <c r="B1409" s="52" t="s">
        <v>4536</v>
      </c>
      <c r="C1409" s="52" t="s">
        <v>4537</v>
      </c>
      <c r="D1409" s="51">
        <v>8400</v>
      </c>
      <c r="E1409" s="52" t="s">
        <v>155</v>
      </c>
      <c r="F1409" s="52" t="s">
        <v>4538</v>
      </c>
      <c r="G1409" s="52" t="s">
        <v>7571</v>
      </c>
      <c r="H1409" s="52" t="s">
        <v>9947</v>
      </c>
      <c r="I1409" s="52" t="s">
        <v>14372</v>
      </c>
      <c r="J1409" s="51">
        <v>119834</v>
      </c>
      <c r="K1409" s="51">
        <v>2139</v>
      </c>
      <c r="L1409" s="52" t="s">
        <v>624</v>
      </c>
      <c r="M1409" s="51">
        <v>114058</v>
      </c>
      <c r="N1409" s="51">
        <v>114058</v>
      </c>
      <c r="O1409" s="52" t="s">
        <v>15840</v>
      </c>
    </row>
    <row r="1410" spans="1:15" ht="14.4" x14ac:dyDescent="0.25">
      <c r="A1410" s="51">
        <v>18119</v>
      </c>
      <c r="B1410" s="52" t="s">
        <v>893</v>
      </c>
      <c r="C1410" s="52" t="s">
        <v>4539</v>
      </c>
      <c r="D1410" s="51">
        <v>8400</v>
      </c>
      <c r="E1410" s="52" t="s">
        <v>155</v>
      </c>
      <c r="F1410" s="52" t="s">
        <v>4540</v>
      </c>
      <c r="G1410" s="52" t="s">
        <v>7571</v>
      </c>
      <c r="H1410" s="52" t="s">
        <v>9948</v>
      </c>
      <c r="I1410" s="52" t="s">
        <v>14372</v>
      </c>
      <c r="J1410" s="51">
        <v>119834</v>
      </c>
      <c r="K1410" s="51">
        <v>2139</v>
      </c>
      <c r="L1410" s="52" t="s">
        <v>624</v>
      </c>
      <c r="M1410" s="51">
        <v>114058</v>
      </c>
      <c r="N1410" s="51">
        <v>114058</v>
      </c>
      <c r="O1410" s="52" t="s">
        <v>15841</v>
      </c>
    </row>
    <row r="1411" spans="1:15" ht="14.4" x14ac:dyDescent="0.25">
      <c r="A1411" s="51">
        <v>18127</v>
      </c>
      <c r="B1411" s="52" t="s">
        <v>4541</v>
      </c>
      <c r="C1411" s="52" t="s">
        <v>4542</v>
      </c>
      <c r="D1411" s="51">
        <v>8400</v>
      </c>
      <c r="E1411" s="52" t="s">
        <v>155</v>
      </c>
      <c r="F1411" s="52" t="s">
        <v>4543</v>
      </c>
      <c r="G1411" s="52" t="s">
        <v>7571</v>
      </c>
      <c r="H1411" s="52" t="s">
        <v>9949</v>
      </c>
      <c r="I1411" s="52" t="s">
        <v>14372</v>
      </c>
      <c r="J1411" s="51">
        <v>119834</v>
      </c>
      <c r="K1411" s="51">
        <v>2139</v>
      </c>
      <c r="L1411" s="52" t="s">
        <v>624</v>
      </c>
      <c r="M1411" s="51">
        <v>114058</v>
      </c>
      <c r="N1411" s="51">
        <v>114058</v>
      </c>
      <c r="O1411" s="52" t="s">
        <v>15842</v>
      </c>
    </row>
    <row r="1412" spans="1:15" ht="14.4" x14ac:dyDescent="0.25">
      <c r="A1412" s="51">
        <v>18135</v>
      </c>
      <c r="B1412" s="52" t="s">
        <v>4544</v>
      </c>
      <c r="C1412" s="52" t="s">
        <v>4545</v>
      </c>
      <c r="D1412" s="51">
        <v>8400</v>
      </c>
      <c r="E1412" s="52" t="s">
        <v>155</v>
      </c>
      <c r="F1412" s="52" t="s">
        <v>4546</v>
      </c>
      <c r="G1412" s="52" t="s">
        <v>7571</v>
      </c>
      <c r="H1412" s="52" t="s">
        <v>9950</v>
      </c>
      <c r="I1412" s="52" t="s">
        <v>14372</v>
      </c>
      <c r="J1412" s="51">
        <v>119834</v>
      </c>
      <c r="K1412" s="51">
        <v>2139</v>
      </c>
      <c r="L1412" s="52" t="s">
        <v>624</v>
      </c>
      <c r="M1412" s="51">
        <v>114058</v>
      </c>
      <c r="N1412" s="51">
        <v>114058</v>
      </c>
      <c r="O1412" s="52" t="s">
        <v>15843</v>
      </c>
    </row>
    <row r="1413" spans="1:15" ht="14.4" x14ac:dyDescent="0.25">
      <c r="A1413" s="51">
        <v>18143</v>
      </c>
      <c r="B1413" s="52" t="s">
        <v>4547</v>
      </c>
      <c r="C1413" s="52" t="s">
        <v>4548</v>
      </c>
      <c r="D1413" s="51">
        <v>8400</v>
      </c>
      <c r="E1413" s="52" t="s">
        <v>155</v>
      </c>
      <c r="F1413" s="52" t="s">
        <v>4549</v>
      </c>
      <c r="G1413" s="52" t="s">
        <v>7571</v>
      </c>
      <c r="H1413" s="52" t="s">
        <v>9951</v>
      </c>
      <c r="I1413" s="52" t="s">
        <v>14372</v>
      </c>
      <c r="J1413" s="51">
        <v>119834</v>
      </c>
      <c r="K1413" s="51">
        <v>2139</v>
      </c>
      <c r="L1413" s="52" t="s">
        <v>624</v>
      </c>
      <c r="M1413" s="51">
        <v>114058</v>
      </c>
      <c r="N1413" s="51">
        <v>114058</v>
      </c>
      <c r="O1413" s="52" t="s">
        <v>15844</v>
      </c>
    </row>
    <row r="1414" spans="1:15" ht="14.4" x14ac:dyDescent="0.25">
      <c r="A1414" s="51">
        <v>18176</v>
      </c>
      <c r="B1414" s="52" t="s">
        <v>67</v>
      </c>
      <c r="C1414" s="52" t="s">
        <v>3478</v>
      </c>
      <c r="D1414" s="51">
        <v>8400</v>
      </c>
      <c r="E1414" s="52" t="s">
        <v>155</v>
      </c>
      <c r="F1414" s="52" t="s">
        <v>4550</v>
      </c>
      <c r="G1414" s="52" t="s">
        <v>7571</v>
      </c>
      <c r="H1414" s="52" t="s">
        <v>9952</v>
      </c>
      <c r="I1414" s="52" t="s">
        <v>14713</v>
      </c>
      <c r="J1414" s="51">
        <v>120741</v>
      </c>
      <c r="K1414" s="51">
        <v>115634</v>
      </c>
      <c r="L1414" s="52" t="s">
        <v>560</v>
      </c>
      <c r="M1414" s="51">
        <v>61821</v>
      </c>
      <c r="N1414" s="51">
        <v>0</v>
      </c>
      <c r="O1414" s="52" t="s">
        <v>15845</v>
      </c>
    </row>
    <row r="1415" spans="1:15" ht="14.4" x14ac:dyDescent="0.25">
      <c r="A1415" s="51">
        <v>18184</v>
      </c>
      <c r="B1415" s="52" t="s">
        <v>67</v>
      </c>
      <c r="C1415" s="52" t="s">
        <v>4551</v>
      </c>
      <c r="D1415" s="51">
        <v>8400</v>
      </c>
      <c r="E1415" s="52" t="s">
        <v>155</v>
      </c>
      <c r="F1415" s="52" t="s">
        <v>4552</v>
      </c>
      <c r="G1415" s="52" t="s">
        <v>7571</v>
      </c>
      <c r="H1415" s="52" t="s">
        <v>9953</v>
      </c>
      <c r="I1415" s="52" t="s">
        <v>14713</v>
      </c>
      <c r="J1415" s="51">
        <v>120741</v>
      </c>
      <c r="K1415" s="51">
        <v>115634</v>
      </c>
      <c r="L1415" s="52" t="s">
        <v>560</v>
      </c>
      <c r="M1415" s="51">
        <v>61821</v>
      </c>
      <c r="N1415" s="51">
        <v>0</v>
      </c>
      <c r="O1415" s="52" t="s">
        <v>15846</v>
      </c>
    </row>
    <row r="1416" spans="1:15" ht="14.4" x14ac:dyDescent="0.25">
      <c r="A1416" s="51">
        <v>18192</v>
      </c>
      <c r="B1416" s="52" t="s">
        <v>67</v>
      </c>
      <c r="C1416" s="52" t="s">
        <v>4553</v>
      </c>
      <c r="D1416" s="51">
        <v>8400</v>
      </c>
      <c r="E1416" s="52" t="s">
        <v>155</v>
      </c>
      <c r="F1416" s="52" t="s">
        <v>538</v>
      </c>
      <c r="G1416" s="52" t="s">
        <v>7571</v>
      </c>
      <c r="H1416" s="52" t="s">
        <v>8223</v>
      </c>
      <c r="I1416" s="52" t="s">
        <v>14713</v>
      </c>
      <c r="J1416" s="51">
        <v>119388</v>
      </c>
      <c r="K1416" s="51">
        <v>18192</v>
      </c>
      <c r="L1416" s="52" t="s">
        <v>67</v>
      </c>
      <c r="M1416" s="51">
        <v>966937</v>
      </c>
      <c r="N1416" s="51">
        <v>0</v>
      </c>
      <c r="O1416" s="52" t="s">
        <v>15847</v>
      </c>
    </row>
    <row r="1417" spans="1:15" ht="14.4" x14ac:dyDescent="0.25">
      <c r="A1417" s="51">
        <v>18218</v>
      </c>
      <c r="B1417" s="52" t="s">
        <v>22125</v>
      </c>
      <c r="C1417" s="52" t="s">
        <v>4554</v>
      </c>
      <c r="D1417" s="51">
        <v>8400</v>
      </c>
      <c r="E1417" s="52" t="s">
        <v>155</v>
      </c>
      <c r="F1417" s="52" t="s">
        <v>4555</v>
      </c>
      <c r="G1417" s="52" t="s">
        <v>7571</v>
      </c>
      <c r="H1417" s="52" t="s">
        <v>22126</v>
      </c>
      <c r="I1417" s="52" t="s">
        <v>14713</v>
      </c>
      <c r="J1417" s="51">
        <v>119388</v>
      </c>
      <c r="K1417" s="51">
        <v>18192</v>
      </c>
      <c r="L1417" s="52" t="s">
        <v>67</v>
      </c>
      <c r="M1417" s="51">
        <v>966937</v>
      </c>
      <c r="N1417" s="51">
        <v>0</v>
      </c>
      <c r="O1417" s="52" t="s">
        <v>15848</v>
      </c>
    </row>
    <row r="1418" spans="1:15" ht="14.4" x14ac:dyDescent="0.25">
      <c r="A1418" s="51">
        <v>18226</v>
      </c>
      <c r="B1418" s="52" t="s">
        <v>4556</v>
      </c>
      <c r="C1418" s="52" t="s">
        <v>4557</v>
      </c>
      <c r="D1418" s="51">
        <v>8400</v>
      </c>
      <c r="E1418" s="52" t="s">
        <v>155</v>
      </c>
      <c r="F1418" s="52" t="s">
        <v>4558</v>
      </c>
      <c r="G1418" s="52" t="s">
        <v>7571</v>
      </c>
      <c r="H1418" s="52" t="s">
        <v>14000</v>
      </c>
      <c r="I1418" s="52" t="s">
        <v>14713</v>
      </c>
      <c r="J1418" s="51">
        <v>119388</v>
      </c>
      <c r="K1418" s="51">
        <v>18192</v>
      </c>
      <c r="L1418" s="52" t="s">
        <v>67</v>
      </c>
      <c r="M1418" s="51">
        <v>966937</v>
      </c>
      <c r="N1418" s="51">
        <v>0</v>
      </c>
      <c r="O1418" s="52" t="s">
        <v>15849</v>
      </c>
    </row>
    <row r="1419" spans="1:15" ht="14.4" x14ac:dyDescent="0.25">
      <c r="A1419" s="51">
        <v>18234</v>
      </c>
      <c r="B1419" s="52" t="s">
        <v>4559</v>
      </c>
      <c r="C1419" s="52" t="s">
        <v>4560</v>
      </c>
      <c r="D1419" s="51">
        <v>8400</v>
      </c>
      <c r="E1419" s="52" t="s">
        <v>155</v>
      </c>
      <c r="F1419" s="52" t="s">
        <v>4561</v>
      </c>
      <c r="G1419" s="52" t="s">
        <v>7571</v>
      </c>
      <c r="H1419" s="52" t="s">
        <v>9954</v>
      </c>
      <c r="I1419" s="52" t="s">
        <v>14713</v>
      </c>
      <c r="J1419" s="51">
        <v>120741</v>
      </c>
      <c r="K1419" s="51">
        <v>115634</v>
      </c>
      <c r="L1419" s="52" t="s">
        <v>560</v>
      </c>
      <c r="M1419" s="51">
        <v>61821</v>
      </c>
      <c r="N1419" s="51">
        <v>0</v>
      </c>
      <c r="O1419" s="52" t="s">
        <v>15850</v>
      </c>
    </row>
    <row r="1420" spans="1:15" ht="14.4" x14ac:dyDescent="0.25">
      <c r="A1420" s="51">
        <v>18242</v>
      </c>
      <c r="B1420" s="52" t="s">
        <v>67</v>
      </c>
      <c r="C1420" s="52" t="s">
        <v>4562</v>
      </c>
      <c r="D1420" s="51">
        <v>8400</v>
      </c>
      <c r="E1420" s="52" t="s">
        <v>155</v>
      </c>
      <c r="F1420" s="52" t="s">
        <v>4563</v>
      </c>
      <c r="G1420" s="52" t="s">
        <v>7571</v>
      </c>
      <c r="H1420" s="52" t="s">
        <v>9955</v>
      </c>
      <c r="I1420" s="52" t="s">
        <v>14713</v>
      </c>
      <c r="J1420" s="51">
        <v>119388</v>
      </c>
      <c r="K1420" s="51">
        <v>18192</v>
      </c>
      <c r="L1420" s="52" t="s">
        <v>67</v>
      </c>
      <c r="M1420" s="51">
        <v>966937</v>
      </c>
      <c r="N1420" s="51">
        <v>0</v>
      </c>
      <c r="O1420" s="52" t="s">
        <v>15851</v>
      </c>
    </row>
    <row r="1421" spans="1:15" ht="14.4" x14ac:dyDescent="0.25">
      <c r="A1421" s="51">
        <v>18259</v>
      </c>
      <c r="B1421" s="52" t="s">
        <v>67</v>
      </c>
      <c r="C1421" s="52" t="s">
        <v>4564</v>
      </c>
      <c r="D1421" s="51">
        <v>8400</v>
      </c>
      <c r="E1421" s="52" t="s">
        <v>155</v>
      </c>
      <c r="F1421" s="52" t="s">
        <v>4565</v>
      </c>
      <c r="G1421" s="52" t="s">
        <v>7571</v>
      </c>
      <c r="H1421" s="52" t="s">
        <v>9956</v>
      </c>
      <c r="I1421" s="52" t="s">
        <v>14713</v>
      </c>
      <c r="J1421" s="51">
        <v>120741</v>
      </c>
      <c r="K1421" s="51">
        <v>115634</v>
      </c>
      <c r="L1421" s="52" t="s">
        <v>560</v>
      </c>
      <c r="M1421" s="51">
        <v>61821</v>
      </c>
      <c r="N1421" s="51">
        <v>0</v>
      </c>
      <c r="O1421" s="52" t="s">
        <v>15852</v>
      </c>
    </row>
    <row r="1422" spans="1:15" ht="14.4" x14ac:dyDescent="0.25">
      <c r="A1422" s="51">
        <v>18275</v>
      </c>
      <c r="B1422" s="52" t="s">
        <v>4566</v>
      </c>
      <c r="C1422" s="52" t="s">
        <v>4567</v>
      </c>
      <c r="D1422" s="51">
        <v>8400</v>
      </c>
      <c r="E1422" s="52" t="s">
        <v>155</v>
      </c>
      <c r="F1422" s="52" t="s">
        <v>4568</v>
      </c>
      <c r="G1422" s="52" t="s">
        <v>7571</v>
      </c>
      <c r="H1422" s="52" t="s">
        <v>14001</v>
      </c>
      <c r="I1422" s="52" t="s">
        <v>14713</v>
      </c>
      <c r="J1422" s="51">
        <v>119388</v>
      </c>
      <c r="K1422" s="51">
        <v>18192</v>
      </c>
      <c r="L1422" s="52" t="s">
        <v>67</v>
      </c>
      <c r="M1422" s="51">
        <v>966937</v>
      </c>
      <c r="N1422" s="51">
        <v>0</v>
      </c>
      <c r="O1422" s="52" t="s">
        <v>15853</v>
      </c>
    </row>
    <row r="1423" spans="1:15" ht="14.4" x14ac:dyDescent="0.25">
      <c r="A1423" s="51">
        <v>18283</v>
      </c>
      <c r="B1423" s="52" t="s">
        <v>67</v>
      </c>
      <c r="C1423" s="52" t="s">
        <v>4569</v>
      </c>
      <c r="D1423" s="51">
        <v>8400</v>
      </c>
      <c r="E1423" s="52" t="s">
        <v>155</v>
      </c>
      <c r="F1423" s="52" t="s">
        <v>4570</v>
      </c>
      <c r="G1423" s="52" t="s">
        <v>7571</v>
      </c>
      <c r="H1423" s="52" t="s">
        <v>9957</v>
      </c>
      <c r="I1423" s="52" t="s">
        <v>14713</v>
      </c>
      <c r="J1423" s="51">
        <v>119388</v>
      </c>
      <c r="K1423" s="51">
        <v>18192</v>
      </c>
      <c r="L1423" s="52" t="s">
        <v>67</v>
      </c>
      <c r="M1423" s="51">
        <v>966937</v>
      </c>
      <c r="N1423" s="51">
        <v>0</v>
      </c>
      <c r="O1423" s="52" t="s">
        <v>15435</v>
      </c>
    </row>
    <row r="1424" spans="1:15" ht="14.4" x14ac:dyDescent="0.25">
      <c r="A1424" s="51">
        <v>18291</v>
      </c>
      <c r="B1424" s="52" t="s">
        <v>67</v>
      </c>
      <c r="C1424" s="52" t="s">
        <v>4571</v>
      </c>
      <c r="D1424" s="51">
        <v>8450</v>
      </c>
      <c r="E1424" s="52" t="s">
        <v>4572</v>
      </c>
      <c r="F1424" s="52" t="s">
        <v>4573</v>
      </c>
      <c r="G1424" s="52" t="s">
        <v>7571</v>
      </c>
      <c r="H1424" s="52" t="s">
        <v>15854</v>
      </c>
      <c r="I1424" s="52" t="s">
        <v>14713</v>
      </c>
      <c r="J1424" s="51">
        <v>120741</v>
      </c>
      <c r="K1424" s="51">
        <v>115634</v>
      </c>
      <c r="L1424" s="52" t="s">
        <v>560</v>
      </c>
      <c r="M1424" s="51">
        <v>966945</v>
      </c>
      <c r="N1424" s="51">
        <v>0</v>
      </c>
      <c r="O1424" s="52" t="s">
        <v>15855</v>
      </c>
    </row>
    <row r="1425" spans="1:15" ht="14.4" x14ac:dyDescent="0.25">
      <c r="A1425" s="51">
        <v>18309</v>
      </c>
      <c r="B1425" s="52" t="s">
        <v>650</v>
      </c>
      <c r="C1425" s="52" t="s">
        <v>4574</v>
      </c>
      <c r="D1425" s="51">
        <v>8450</v>
      </c>
      <c r="E1425" s="52" t="s">
        <v>4572</v>
      </c>
      <c r="F1425" s="52" t="s">
        <v>4575</v>
      </c>
      <c r="G1425" s="52" t="s">
        <v>7571</v>
      </c>
      <c r="H1425" s="52" t="s">
        <v>9958</v>
      </c>
      <c r="I1425" s="52" t="s">
        <v>14713</v>
      </c>
      <c r="J1425" s="51">
        <v>120741</v>
      </c>
      <c r="K1425" s="51">
        <v>115634</v>
      </c>
      <c r="L1425" s="52" t="s">
        <v>560</v>
      </c>
      <c r="M1425" s="51">
        <v>966945</v>
      </c>
      <c r="N1425" s="51">
        <v>0</v>
      </c>
      <c r="O1425" s="52" t="s">
        <v>15856</v>
      </c>
    </row>
    <row r="1426" spans="1:15" ht="14.4" x14ac:dyDescent="0.25">
      <c r="A1426" s="51">
        <v>18317</v>
      </c>
      <c r="B1426" s="52" t="s">
        <v>4576</v>
      </c>
      <c r="C1426" s="52" t="s">
        <v>4577</v>
      </c>
      <c r="D1426" s="51">
        <v>8450</v>
      </c>
      <c r="E1426" s="52" t="s">
        <v>4572</v>
      </c>
      <c r="F1426" s="52" t="s">
        <v>4578</v>
      </c>
      <c r="G1426" s="52" t="s">
        <v>7571</v>
      </c>
      <c r="H1426" s="52" t="s">
        <v>9959</v>
      </c>
      <c r="I1426" s="52" t="s">
        <v>14713</v>
      </c>
      <c r="J1426" s="51">
        <v>0</v>
      </c>
      <c r="K1426" s="51"/>
      <c r="L1426" s="52" t="s">
        <v>7571</v>
      </c>
      <c r="M1426" s="51">
        <v>966952</v>
      </c>
      <c r="N1426" s="51">
        <v>0</v>
      </c>
      <c r="O1426" s="52" t="s">
        <v>15857</v>
      </c>
    </row>
    <row r="1427" spans="1:15" ht="14.4" x14ac:dyDescent="0.25">
      <c r="A1427" s="51">
        <v>18325</v>
      </c>
      <c r="B1427" s="52" t="s">
        <v>4579</v>
      </c>
      <c r="C1427" s="52" t="s">
        <v>4580</v>
      </c>
      <c r="D1427" s="51">
        <v>8420</v>
      </c>
      <c r="E1427" s="52" t="s">
        <v>4581</v>
      </c>
      <c r="F1427" s="52" t="s">
        <v>4582</v>
      </c>
      <c r="G1427" s="52" t="s">
        <v>7571</v>
      </c>
      <c r="H1427" s="52" t="s">
        <v>14002</v>
      </c>
      <c r="I1427" s="52" t="s">
        <v>14713</v>
      </c>
      <c r="J1427" s="51">
        <v>120667</v>
      </c>
      <c r="K1427" s="51">
        <v>18011</v>
      </c>
      <c r="L1427" s="52" t="s">
        <v>752</v>
      </c>
      <c r="M1427" s="51">
        <v>971391</v>
      </c>
      <c r="N1427" s="51">
        <v>0</v>
      </c>
      <c r="O1427" s="52" t="s">
        <v>15858</v>
      </c>
    </row>
    <row r="1428" spans="1:15" ht="14.4" x14ac:dyDescent="0.25">
      <c r="A1428" s="51">
        <v>18333</v>
      </c>
      <c r="B1428" s="52" t="s">
        <v>4583</v>
      </c>
      <c r="C1428" s="52" t="s">
        <v>4584</v>
      </c>
      <c r="D1428" s="51">
        <v>8420</v>
      </c>
      <c r="E1428" s="52" t="s">
        <v>4581</v>
      </c>
      <c r="F1428" s="52" t="s">
        <v>4585</v>
      </c>
      <c r="G1428" s="52" t="s">
        <v>7571</v>
      </c>
      <c r="H1428" s="52" t="s">
        <v>9960</v>
      </c>
      <c r="I1428" s="52" t="s">
        <v>14715</v>
      </c>
      <c r="J1428" s="51">
        <v>120634</v>
      </c>
      <c r="K1428" s="51">
        <v>113621</v>
      </c>
      <c r="L1428" s="52" t="s">
        <v>6835</v>
      </c>
      <c r="M1428" s="51">
        <v>975482</v>
      </c>
      <c r="N1428" s="51">
        <v>0</v>
      </c>
      <c r="O1428" s="52" t="s">
        <v>15859</v>
      </c>
    </row>
    <row r="1429" spans="1:15" ht="14.4" x14ac:dyDescent="0.25">
      <c r="A1429" s="51">
        <v>18341</v>
      </c>
      <c r="B1429" s="52" t="s">
        <v>22127</v>
      </c>
      <c r="C1429" s="52" t="s">
        <v>4586</v>
      </c>
      <c r="D1429" s="51">
        <v>8377</v>
      </c>
      <c r="E1429" s="52" t="s">
        <v>4587</v>
      </c>
      <c r="F1429" s="52" t="s">
        <v>4588</v>
      </c>
      <c r="G1429" s="52" t="s">
        <v>7571</v>
      </c>
      <c r="H1429" s="52" t="s">
        <v>9961</v>
      </c>
      <c r="I1429" s="52" t="s">
        <v>14715</v>
      </c>
      <c r="J1429" s="51">
        <v>120551</v>
      </c>
      <c r="K1429">
        <v>17848</v>
      </c>
      <c r="L1429" s="52" t="s">
        <v>686</v>
      </c>
      <c r="M1429" s="51">
        <v>975474</v>
      </c>
      <c r="N1429" s="51">
        <v>0</v>
      </c>
      <c r="O1429" s="52" t="s">
        <v>15860</v>
      </c>
    </row>
    <row r="1430" spans="1:15" ht="14.4" x14ac:dyDescent="0.25">
      <c r="A1430" s="51">
        <v>18358</v>
      </c>
      <c r="B1430" s="52" t="s">
        <v>794</v>
      </c>
      <c r="C1430" s="52" t="s">
        <v>4589</v>
      </c>
      <c r="D1430" s="51">
        <v>8420</v>
      </c>
      <c r="E1430" s="52" t="s">
        <v>16</v>
      </c>
      <c r="F1430" s="52" t="s">
        <v>627</v>
      </c>
      <c r="G1430" s="52" t="s">
        <v>7571</v>
      </c>
      <c r="H1430" s="52" t="s">
        <v>8361</v>
      </c>
      <c r="I1430" s="52" t="s">
        <v>14713</v>
      </c>
      <c r="J1430" s="51">
        <v>120667</v>
      </c>
      <c r="K1430" s="51">
        <v>18011</v>
      </c>
      <c r="L1430" s="52" t="s">
        <v>752</v>
      </c>
      <c r="M1430" s="51">
        <v>53926</v>
      </c>
      <c r="N1430" s="51">
        <v>0</v>
      </c>
      <c r="O1430" s="52" t="s">
        <v>15861</v>
      </c>
    </row>
    <row r="1431" spans="1:15" ht="14.4" x14ac:dyDescent="0.25">
      <c r="A1431" s="51">
        <v>18366</v>
      </c>
      <c r="B1431" s="52" t="s">
        <v>4590</v>
      </c>
      <c r="C1431" s="52" t="s">
        <v>4591</v>
      </c>
      <c r="D1431" s="51">
        <v>8420</v>
      </c>
      <c r="E1431" s="52" t="s">
        <v>16</v>
      </c>
      <c r="F1431" s="52" t="s">
        <v>4592</v>
      </c>
      <c r="G1431" s="52" t="s">
        <v>7571</v>
      </c>
      <c r="H1431" s="52" t="s">
        <v>9962</v>
      </c>
      <c r="I1431" s="52" t="s">
        <v>14713</v>
      </c>
      <c r="J1431" s="51">
        <v>120667</v>
      </c>
      <c r="K1431" s="51">
        <v>18011</v>
      </c>
      <c r="L1431" s="52" t="s">
        <v>752</v>
      </c>
      <c r="M1431" s="51">
        <v>53926</v>
      </c>
      <c r="N1431" s="51">
        <v>0</v>
      </c>
      <c r="O1431" s="52" t="s">
        <v>15862</v>
      </c>
    </row>
    <row r="1432" spans="1:15" ht="14.4" x14ac:dyDescent="0.25">
      <c r="A1432" s="51">
        <v>18374</v>
      </c>
      <c r="B1432" s="52" t="s">
        <v>67</v>
      </c>
      <c r="C1432" s="52" t="s">
        <v>4593</v>
      </c>
      <c r="D1432" s="51">
        <v>8430</v>
      </c>
      <c r="E1432" s="52" t="s">
        <v>4594</v>
      </c>
      <c r="F1432" s="52" t="s">
        <v>4595</v>
      </c>
      <c r="G1432" s="52" t="s">
        <v>7571</v>
      </c>
      <c r="H1432" s="52" t="s">
        <v>9963</v>
      </c>
      <c r="I1432" s="52" t="s">
        <v>14713</v>
      </c>
      <c r="J1432" s="51">
        <v>119388</v>
      </c>
      <c r="K1432" s="51">
        <v>18192</v>
      </c>
      <c r="L1432" s="52" t="s">
        <v>67</v>
      </c>
      <c r="M1432" s="51">
        <v>966937</v>
      </c>
      <c r="N1432" s="51">
        <v>0</v>
      </c>
      <c r="O1432" s="52" t="s">
        <v>15863</v>
      </c>
    </row>
    <row r="1433" spans="1:15" ht="14.4" x14ac:dyDescent="0.25">
      <c r="A1433" s="51">
        <v>18382</v>
      </c>
      <c r="B1433" s="52" t="s">
        <v>4596</v>
      </c>
      <c r="C1433" s="52" t="s">
        <v>4597</v>
      </c>
      <c r="D1433" s="51">
        <v>8430</v>
      </c>
      <c r="E1433" s="52" t="s">
        <v>4594</v>
      </c>
      <c r="F1433" s="52" t="s">
        <v>4598</v>
      </c>
      <c r="G1433" s="52" t="s">
        <v>7571</v>
      </c>
      <c r="H1433" s="52" t="s">
        <v>9964</v>
      </c>
      <c r="I1433" s="52" t="s">
        <v>14715</v>
      </c>
      <c r="J1433" s="51">
        <v>119172</v>
      </c>
      <c r="K1433" s="51">
        <v>17756</v>
      </c>
      <c r="L1433" s="52" t="s">
        <v>73</v>
      </c>
      <c r="M1433" s="51">
        <v>975491</v>
      </c>
      <c r="N1433" s="51">
        <v>0</v>
      </c>
      <c r="O1433" s="52" t="s">
        <v>15864</v>
      </c>
    </row>
    <row r="1434" spans="1:15" ht="14.4" x14ac:dyDescent="0.25">
      <c r="A1434" s="51">
        <v>18391</v>
      </c>
      <c r="B1434" s="52" t="s">
        <v>4599</v>
      </c>
      <c r="C1434" s="52" t="s">
        <v>4600</v>
      </c>
      <c r="D1434" s="51">
        <v>8432</v>
      </c>
      <c r="E1434" s="52" t="s">
        <v>4601</v>
      </c>
      <c r="F1434" s="52" t="s">
        <v>4602</v>
      </c>
      <c r="G1434" s="52" t="s">
        <v>7571</v>
      </c>
      <c r="H1434" s="52" t="s">
        <v>9965</v>
      </c>
      <c r="I1434" s="52" t="s">
        <v>14715</v>
      </c>
      <c r="J1434" s="51">
        <v>119172</v>
      </c>
      <c r="K1434" s="51">
        <v>17756</v>
      </c>
      <c r="L1434" s="52" t="s">
        <v>73</v>
      </c>
      <c r="M1434" s="51">
        <v>975491</v>
      </c>
      <c r="N1434" s="51">
        <v>0</v>
      </c>
      <c r="O1434" s="52" t="s">
        <v>15865</v>
      </c>
    </row>
    <row r="1435" spans="1:15" ht="14.4" x14ac:dyDescent="0.25">
      <c r="A1435" s="51">
        <v>18424</v>
      </c>
      <c r="B1435" s="52" t="s">
        <v>67</v>
      </c>
      <c r="C1435" s="52" t="s">
        <v>4603</v>
      </c>
      <c r="D1435" s="51">
        <v>8434</v>
      </c>
      <c r="E1435" s="52" t="s">
        <v>4604</v>
      </c>
      <c r="F1435" s="52" t="s">
        <v>4605</v>
      </c>
      <c r="G1435" s="52" t="s">
        <v>7571</v>
      </c>
      <c r="H1435" s="52" t="s">
        <v>9966</v>
      </c>
      <c r="I1435" s="52" t="s">
        <v>14713</v>
      </c>
      <c r="J1435" s="51">
        <v>119388</v>
      </c>
      <c r="K1435" s="51">
        <v>18192</v>
      </c>
      <c r="L1435" s="52" t="s">
        <v>67</v>
      </c>
      <c r="M1435" s="51">
        <v>966937</v>
      </c>
      <c r="N1435" s="51">
        <v>0</v>
      </c>
      <c r="O1435" s="52" t="s">
        <v>15866</v>
      </c>
    </row>
    <row r="1436" spans="1:15" ht="14.4" x14ac:dyDescent="0.25">
      <c r="A1436" s="51">
        <v>18432</v>
      </c>
      <c r="B1436" s="52" t="s">
        <v>4606</v>
      </c>
      <c r="C1436" s="52" t="s">
        <v>4607</v>
      </c>
      <c r="D1436" s="51">
        <v>8434</v>
      </c>
      <c r="E1436" s="52" t="s">
        <v>4608</v>
      </c>
      <c r="F1436" s="52" t="s">
        <v>4609</v>
      </c>
      <c r="G1436" s="52" t="s">
        <v>7571</v>
      </c>
      <c r="H1436" s="52" t="s">
        <v>22128</v>
      </c>
      <c r="I1436" s="52" t="s">
        <v>14713</v>
      </c>
      <c r="J1436" s="51">
        <v>119388</v>
      </c>
      <c r="K1436" s="51">
        <v>18192</v>
      </c>
      <c r="L1436" s="52" t="s">
        <v>67</v>
      </c>
      <c r="M1436" s="51">
        <v>966937</v>
      </c>
      <c r="N1436" s="51">
        <v>0</v>
      </c>
      <c r="O1436" s="52" t="s">
        <v>15867</v>
      </c>
    </row>
    <row r="1437" spans="1:15" ht="14.4" x14ac:dyDescent="0.25">
      <c r="A1437" s="51">
        <v>18441</v>
      </c>
      <c r="B1437" s="52" t="s">
        <v>4610</v>
      </c>
      <c r="C1437" s="52" t="s">
        <v>4611</v>
      </c>
      <c r="D1437" s="51">
        <v>8620</v>
      </c>
      <c r="E1437" s="52" t="s">
        <v>1446</v>
      </c>
      <c r="F1437" s="52" t="s">
        <v>4612</v>
      </c>
      <c r="G1437" s="52" t="s">
        <v>7571</v>
      </c>
      <c r="H1437" s="52" t="s">
        <v>9967</v>
      </c>
      <c r="I1437" s="52" t="s">
        <v>14713</v>
      </c>
      <c r="J1437" s="51">
        <v>119057</v>
      </c>
      <c r="K1437" s="51">
        <v>18572</v>
      </c>
      <c r="L1437" s="52" t="s">
        <v>723</v>
      </c>
      <c r="M1437" s="51">
        <v>967026</v>
      </c>
      <c r="N1437" s="51">
        <v>0</v>
      </c>
      <c r="O1437" s="52" t="s">
        <v>15868</v>
      </c>
    </row>
    <row r="1438" spans="1:15" ht="14.4" x14ac:dyDescent="0.25">
      <c r="A1438" s="51">
        <v>18457</v>
      </c>
      <c r="B1438" s="52" t="s">
        <v>4613</v>
      </c>
      <c r="C1438" s="52" t="s">
        <v>4614</v>
      </c>
      <c r="D1438" s="51">
        <v>8620</v>
      </c>
      <c r="E1438" s="52" t="s">
        <v>1446</v>
      </c>
      <c r="F1438" s="52" t="s">
        <v>4615</v>
      </c>
      <c r="G1438" s="52" t="s">
        <v>7571</v>
      </c>
      <c r="H1438" s="52" t="s">
        <v>9968</v>
      </c>
      <c r="I1438" s="52" t="s">
        <v>14715</v>
      </c>
      <c r="J1438" s="51">
        <v>119172</v>
      </c>
      <c r="K1438" s="51">
        <v>17756</v>
      </c>
      <c r="L1438" s="52" t="s">
        <v>73</v>
      </c>
      <c r="M1438" s="51">
        <v>975508</v>
      </c>
      <c r="N1438" s="51">
        <v>0</v>
      </c>
      <c r="O1438" s="52" t="s">
        <v>15869</v>
      </c>
    </row>
    <row r="1439" spans="1:15" ht="14.4" x14ac:dyDescent="0.25">
      <c r="A1439" s="51">
        <v>18473</v>
      </c>
      <c r="B1439" s="52" t="s">
        <v>67</v>
      </c>
      <c r="C1439" s="52" t="s">
        <v>4616</v>
      </c>
      <c r="D1439" s="51">
        <v>8670</v>
      </c>
      <c r="E1439" s="52" t="s">
        <v>4617</v>
      </c>
      <c r="F1439" s="52" t="s">
        <v>4618</v>
      </c>
      <c r="G1439" s="52" t="s">
        <v>7571</v>
      </c>
      <c r="H1439" s="52" t="s">
        <v>9969</v>
      </c>
      <c r="I1439" s="52" t="s">
        <v>14713</v>
      </c>
      <c r="J1439" s="51">
        <v>119057</v>
      </c>
      <c r="K1439" s="51">
        <v>18572</v>
      </c>
      <c r="L1439" s="52" t="s">
        <v>723</v>
      </c>
      <c r="M1439" s="51">
        <v>56151</v>
      </c>
      <c r="N1439" s="51">
        <v>0</v>
      </c>
      <c r="O1439" s="52" t="s">
        <v>15870</v>
      </c>
    </row>
    <row r="1440" spans="1:15" ht="14.4" x14ac:dyDescent="0.25">
      <c r="A1440" s="51">
        <v>18481</v>
      </c>
      <c r="B1440" s="52" t="s">
        <v>73</v>
      </c>
      <c r="C1440" s="52" t="s">
        <v>4619</v>
      </c>
      <c r="D1440" s="51">
        <v>8670</v>
      </c>
      <c r="E1440" s="52" t="s">
        <v>4617</v>
      </c>
      <c r="F1440" s="52" t="s">
        <v>4620</v>
      </c>
      <c r="G1440" s="52" t="s">
        <v>7571</v>
      </c>
      <c r="H1440" s="52" t="s">
        <v>9970</v>
      </c>
      <c r="I1440" s="52" t="s">
        <v>14715</v>
      </c>
      <c r="J1440" s="51">
        <v>119172</v>
      </c>
      <c r="K1440" s="51">
        <v>17756</v>
      </c>
      <c r="L1440" s="52" t="s">
        <v>73</v>
      </c>
      <c r="M1440" s="51">
        <v>975516</v>
      </c>
      <c r="N1440" s="51">
        <v>0</v>
      </c>
      <c r="O1440" s="52" t="s">
        <v>15871</v>
      </c>
    </row>
    <row r="1441" spans="1:15" ht="14.4" x14ac:dyDescent="0.25">
      <c r="A1441" s="51">
        <v>18499</v>
      </c>
      <c r="B1441" s="52" t="s">
        <v>3311</v>
      </c>
      <c r="C1441" s="52" t="s">
        <v>4621</v>
      </c>
      <c r="D1441" s="51">
        <v>8670</v>
      </c>
      <c r="E1441" s="52" t="s">
        <v>210</v>
      </c>
      <c r="F1441" s="52" t="s">
        <v>4622</v>
      </c>
      <c r="G1441" s="52" t="s">
        <v>7571</v>
      </c>
      <c r="H1441" s="52" t="s">
        <v>9971</v>
      </c>
      <c r="I1441" s="52" t="s">
        <v>14713</v>
      </c>
      <c r="J1441" s="51">
        <v>119057</v>
      </c>
      <c r="K1441" s="51">
        <v>18572</v>
      </c>
      <c r="L1441" s="52" t="s">
        <v>723</v>
      </c>
      <c r="M1441" s="51">
        <v>56151</v>
      </c>
      <c r="N1441" s="51">
        <v>0</v>
      </c>
      <c r="O1441" s="52" t="s">
        <v>15872</v>
      </c>
    </row>
    <row r="1442" spans="1:15" ht="14.4" x14ac:dyDescent="0.25">
      <c r="A1442" s="51">
        <v>18515</v>
      </c>
      <c r="B1442" s="52" t="s">
        <v>73</v>
      </c>
      <c r="C1442" s="52" t="s">
        <v>4623</v>
      </c>
      <c r="D1442" s="51">
        <v>8670</v>
      </c>
      <c r="E1442" s="52" t="s">
        <v>210</v>
      </c>
      <c r="F1442" s="52" t="s">
        <v>4624</v>
      </c>
      <c r="G1442" s="52" t="s">
        <v>7571</v>
      </c>
      <c r="H1442" s="52" t="s">
        <v>9972</v>
      </c>
      <c r="I1442" s="52" t="s">
        <v>14715</v>
      </c>
      <c r="J1442" s="51">
        <v>119172</v>
      </c>
      <c r="K1442" s="51">
        <v>17756</v>
      </c>
      <c r="L1442" s="52" t="s">
        <v>73</v>
      </c>
      <c r="M1442" s="51">
        <v>975516</v>
      </c>
      <c r="N1442" s="51">
        <v>0</v>
      </c>
      <c r="O1442" s="52" t="s">
        <v>15873</v>
      </c>
    </row>
    <row r="1443" spans="1:15" ht="14.4" x14ac:dyDescent="0.25">
      <c r="A1443" s="51">
        <v>18531</v>
      </c>
      <c r="B1443" s="52" t="s">
        <v>558</v>
      </c>
      <c r="C1443" s="52" t="s">
        <v>4625</v>
      </c>
      <c r="D1443" s="51">
        <v>8660</v>
      </c>
      <c r="E1443" s="52" t="s">
        <v>1451</v>
      </c>
      <c r="F1443" s="52" t="s">
        <v>4626</v>
      </c>
      <c r="G1443" s="52" t="s">
        <v>7571</v>
      </c>
      <c r="H1443" s="52" t="s">
        <v>22129</v>
      </c>
      <c r="I1443" s="52" t="s">
        <v>14713</v>
      </c>
      <c r="J1443" s="51">
        <v>119057</v>
      </c>
      <c r="K1443" s="51">
        <v>18572</v>
      </c>
      <c r="L1443" s="52" t="s">
        <v>723</v>
      </c>
      <c r="M1443" s="51">
        <v>967059</v>
      </c>
      <c r="N1443" s="51">
        <v>0</v>
      </c>
      <c r="O1443" s="52" t="s">
        <v>15874</v>
      </c>
    </row>
    <row r="1444" spans="1:15" ht="14.4" x14ac:dyDescent="0.25">
      <c r="A1444" s="51">
        <v>18549</v>
      </c>
      <c r="B1444" s="52" t="s">
        <v>4627</v>
      </c>
      <c r="C1444" s="52" t="s">
        <v>4628</v>
      </c>
      <c r="D1444" s="51">
        <v>8660</v>
      </c>
      <c r="E1444" s="52" t="s">
        <v>1451</v>
      </c>
      <c r="F1444" s="52" t="s">
        <v>4629</v>
      </c>
      <c r="G1444" s="52" t="s">
        <v>7571</v>
      </c>
      <c r="H1444" s="52" t="s">
        <v>15875</v>
      </c>
      <c r="I1444" s="52" t="s">
        <v>14713</v>
      </c>
      <c r="J1444" s="51">
        <v>119057</v>
      </c>
      <c r="K1444" s="51">
        <v>18572</v>
      </c>
      <c r="L1444" s="52" t="s">
        <v>723</v>
      </c>
      <c r="M1444" s="51">
        <v>967059</v>
      </c>
      <c r="N1444" s="51">
        <v>0</v>
      </c>
      <c r="O1444" s="52" t="s">
        <v>22130</v>
      </c>
    </row>
    <row r="1445" spans="1:15" ht="14.4" x14ac:dyDescent="0.25">
      <c r="A1445" s="51">
        <v>18556</v>
      </c>
      <c r="B1445" s="52" t="s">
        <v>4630</v>
      </c>
      <c r="C1445" s="52" t="s">
        <v>4631</v>
      </c>
      <c r="D1445" s="51">
        <v>8660</v>
      </c>
      <c r="E1445" s="52" t="s">
        <v>4632</v>
      </c>
      <c r="F1445" s="52" t="s">
        <v>4633</v>
      </c>
      <c r="G1445" s="52" t="s">
        <v>7571</v>
      </c>
      <c r="H1445" s="52" t="s">
        <v>9973</v>
      </c>
      <c r="I1445" s="52" t="s">
        <v>14715</v>
      </c>
      <c r="J1445" s="51">
        <v>119172</v>
      </c>
      <c r="K1445" s="51">
        <v>17756</v>
      </c>
      <c r="L1445" s="52" t="s">
        <v>73</v>
      </c>
      <c r="M1445" s="51">
        <v>975524</v>
      </c>
      <c r="N1445" s="51">
        <v>0</v>
      </c>
      <c r="O1445" s="52" t="s">
        <v>15876</v>
      </c>
    </row>
    <row r="1446" spans="1:15" ht="14.4" x14ac:dyDescent="0.25">
      <c r="A1446" s="51">
        <v>18564</v>
      </c>
      <c r="B1446" s="52" t="s">
        <v>4634</v>
      </c>
      <c r="C1446" s="52" t="s">
        <v>4635</v>
      </c>
      <c r="D1446" s="51">
        <v>8630</v>
      </c>
      <c r="E1446" s="52" t="s">
        <v>114</v>
      </c>
      <c r="F1446" s="52" t="s">
        <v>823</v>
      </c>
      <c r="G1446" s="52" t="s">
        <v>7571</v>
      </c>
      <c r="H1446" s="52" t="s">
        <v>8177</v>
      </c>
      <c r="I1446" s="52" t="s">
        <v>14713</v>
      </c>
      <c r="J1446" s="51">
        <v>119057</v>
      </c>
      <c r="K1446" s="51">
        <v>18572</v>
      </c>
      <c r="L1446" s="52" t="s">
        <v>723</v>
      </c>
      <c r="M1446" s="51">
        <v>967075</v>
      </c>
      <c r="N1446" s="51">
        <v>0</v>
      </c>
      <c r="O1446" s="52" t="s">
        <v>15877</v>
      </c>
    </row>
    <row r="1447" spans="1:15" ht="14.4" x14ac:dyDescent="0.25">
      <c r="A1447" s="51">
        <v>18572</v>
      </c>
      <c r="B1447" s="52" t="s">
        <v>723</v>
      </c>
      <c r="C1447" s="52" t="s">
        <v>4635</v>
      </c>
      <c r="D1447" s="51">
        <v>8630</v>
      </c>
      <c r="E1447" s="52" t="s">
        <v>114</v>
      </c>
      <c r="F1447" s="52" t="s">
        <v>823</v>
      </c>
      <c r="G1447" s="52" t="s">
        <v>7571</v>
      </c>
      <c r="H1447" s="52" t="s">
        <v>8177</v>
      </c>
      <c r="I1447" s="52" t="s">
        <v>14713</v>
      </c>
      <c r="J1447" s="51">
        <v>119057</v>
      </c>
      <c r="K1447" s="51">
        <v>18572</v>
      </c>
      <c r="L1447" s="52" t="s">
        <v>723</v>
      </c>
      <c r="M1447" s="51">
        <v>967075</v>
      </c>
      <c r="N1447" s="51">
        <v>0</v>
      </c>
      <c r="O1447" s="52" t="s">
        <v>15878</v>
      </c>
    </row>
    <row r="1448" spans="1:15" ht="14.4" x14ac:dyDescent="0.25">
      <c r="A1448" s="51">
        <v>18581</v>
      </c>
      <c r="B1448" s="52" t="s">
        <v>15879</v>
      </c>
      <c r="C1448" s="52" t="s">
        <v>4636</v>
      </c>
      <c r="D1448" s="51">
        <v>8630</v>
      </c>
      <c r="E1448" s="52" t="s">
        <v>114</v>
      </c>
      <c r="F1448" s="52" t="s">
        <v>4637</v>
      </c>
      <c r="G1448" s="52" t="s">
        <v>7571</v>
      </c>
      <c r="H1448" s="52" t="s">
        <v>9974</v>
      </c>
      <c r="I1448" s="52" t="s">
        <v>14713</v>
      </c>
      <c r="J1448" s="51">
        <v>119057</v>
      </c>
      <c r="K1448" s="51">
        <v>18572</v>
      </c>
      <c r="L1448" s="52" t="s">
        <v>723</v>
      </c>
      <c r="M1448" s="51">
        <v>967075</v>
      </c>
      <c r="N1448" s="51">
        <v>0</v>
      </c>
      <c r="O1448" s="52" t="s">
        <v>15880</v>
      </c>
    </row>
    <row r="1449" spans="1:15" ht="14.4" x14ac:dyDescent="0.25">
      <c r="A1449" s="51">
        <v>18598</v>
      </c>
      <c r="B1449" s="52" t="s">
        <v>4638</v>
      </c>
      <c r="C1449" s="52" t="s">
        <v>4636</v>
      </c>
      <c r="D1449" s="51">
        <v>8630</v>
      </c>
      <c r="E1449" s="52" t="s">
        <v>114</v>
      </c>
      <c r="F1449" s="52" t="s">
        <v>4637</v>
      </c>
      <c r="G1449" s="52" t="s">
        <v>7571</v>
      </c>
      <c r="H1449" s="52" t="s">
        <v>9975</v>
      </c>
      <c r="I1449" s="52" t="s">
        <v>14713</v>
      </c>
      <c r="J1449" s="51">
        <v>119057</v>
      </c>
      <c r="K1449" s="51">
        <v>18572</v>
      </c>
      <c r="L1449" s="52" t="s">
        <v>723</v>
      </c>
      <c r="M1449" s="51">
        <v>967075</v>
      </c>
      <c r="N1449" s="51">
        <v>0</v>
      </c>
      <c r="O1449" s="52" t="s">
        <v>15881</v>
      </c>
    </row>
    <row r="1450" spans="1:15" ht="14.4" x14ac:dyDescent="0.25">
      <c r="A1450" s="51">
        <v>18622</v>
      </c>
      <c r="B1450" s="52" t="s">
        <v>67</v>
      </c>
      <c r="C1450" s="52" t="s">
        <v>4639</v>
      </c>
      <c r="D1450" s="51">
        <v>8630</v>
      </c>
      <c r="E1450" s="52" t="s">
        <v>4640</v>
      </c>
      <c r="F1450" s="52" t="s">
        <v>4641</v>
      </c>
      <c r="G1450" s="52" t="s">
        <v>7571</v>
      </c>
      <c r="H1450" s="52" t="s">
        <v>9976</v>
      </c>
      <c r="I1450" s="52" t="s">
        <v>14713</v>
      </c>
      <c r="J1450" s="51">
        <v>119057</v>
      </c>
      <c r="K1450" s="51">
        <v>18572</v>
      </c>
      <c r="L1450" s="52" t="s">
        <v>723</v>
      </c>
      <c r="M1450" s="51">
        <v>125121</v>
      </c>
      <c r="N1450" s="51">
        <v>0</v>
      </c>
      <c r="O1450" s="52" t="s">
        <v>15882</v>
      </c>
    </row>
    <row r="1451" spans="1:15" ht="14.4" x14ac:dyDescent="0.25">
      <c r="A1451" s="51">
        <v>18631</v>
      </c>
      <c r="B1451" s="52" t="s">
        <v>4642</v>
      </c>
      <c r="C1451" s="52" t="s">
        <v>4643</v>
      </c>
      <c r="D1451" s="51">
        <v>8630</v>
      </c>
      <c r="E1451" s="52" t="s">
        <v>4644</v>
      </c>
      <c r="F1451" s="52" t="s">
        <v>4645</v>
      </c>
      <c r="G1451" s="52" t="s">
        <v>7571</v>
      </c>
      <c r="H1451" s="52" t="s">
        <v>9977</v>
      </c>
      <c r="I1451" s="52" t="s">
        <v>14713</v>
      </c>
      <c r="J1451" s="51">
        <v>119057</v>
      </c>
      <c r="K1451" s="51">
        <v>18572</v>
      </c>
      <c r="L1451" s="52" t="s">
        <v>723</v>
      </c>
      <c r="M1451" s="51">
        <v>116012</v>
      </c>
      <c r="N1451" s="51">
        <v>0</v>
      </c>
      <c r="O1451" s="52" t="s">
        <v>15883</v>
      </c>
    </row>
    <row r="1452" spans="1:15" ht="14.4" x14ac:dyDescent="0.25">
      <c r="A1452" s="51">
        <v>18655</v>
      </c>
      <c r="B1452" s="52" t="s">
        <v>4646</v>
      </c>
      <c r="C1452" s="52" t="s">
        <v>4647</v>
      </c>
      <c r="D1452" s="51">
        <v>8500</v>
      </c>
      <c r="E1452" s="52" t="s">
        <v>276</v>
      </c>
      <c r="F1452" s="52" t="s">
        <v>4648</v>
      </c>
      <c r="G1452" s="52" t="s">
        <v>7571</v>
      </c>
      <c r="H1452" s="52" t="s">
        <v>9978</v>
      </c>
      <c r="I1452" s="52" t="s">
        <v>14713</v>
      </c>
      <c r="J1452" s="51">
        <v>120824</v>
      </c>
      <c r="K1452" s="51">
        <v>18705</v>
      </c>
      <c r="L1452" s="52" t="s">
        <v>563</v>
      </c>
      <c r="M1452" s="51">
        <v>115717</v>
      </c>
      <c r="N1452" s="51">
        <v>0</v>
      </c>
      <c r="O1452" s="52" t="s">
        <v>15884</v>
      </c>
    </row>
    <row r="1453" spans="1:15" ht="14.4" x14ac:dyDescent="0.25">
      <c r="A1453" s="51">
        <v>18663</v>
      </c>
      <c r="B1453" s="52" t="s">
        <v>9979</v>
      </c>
      <c r="C1453" s="52" t="s">
        <v>4650</v>
      </c>
      <c r="D1453" s="51">
        <v>8500</v>
      </c>
      <c r="E1453" s="52" t="s">
        <v>276</v>
      </c>
      <c r="F1453" s="52" t="s">
        <v>4651</v>
      </c>
      <c r="G1453" s="52" t="s">
        <v>7571</v>
      </c>
      <c r="H1453" s="52" t="s">
        <v>9980</v>
      </c>
      <c r="I1453" s="52" t="s">
        <v>14713</v>
      </c>
      <c r="J1453" s="51">
        <v>120824</v>
      </c>
      <c r="K1453" s="51">
        <v>18705</v>
      </c>
      <c r="L1453" s="52" t="s">
        <v>563</v>
      </c>
      <c r="M1453" s="51">
        <v>115717</v>
      </c>
      <c r="N1453" s="51">
        <v>0</v>
      </c>
      <c r="O1453" s="52" t="s">
        <v>15885</v>
      </c>
    </row>
    <row r="1454" spans="1:15" ht="14.4" x14ac:dyDescent="0.25">
      <c r="A1454" s="51">
        <v>18689</v>
      </c>
      <c r="B1454" s="52" t="s">
        <v>608</v>
      </c>
      <c r="C1454" s="52" t="s">
        <v>4652</v>
      </c>
      <c r="D1454" s="51">
        <v>8500</v>
      </c>
      <c r="E1454" s="52" t="s">
        <v>276</v>
      </c>
      <c r="F1454" s="52" t="s">
        <v>4653</v>
      </c>
      <c r="G1454" s="52" t="s">
        <v>7571</v>
      </c>
      <c r="H1454" s="52" t="s">
        <v>15886</v>
      </c>
      <c r="I1454" s="52" t="s">
        <v>14713</v>
      </c>
      <c r="J1454" s="51">
        <v>119792</v>
      </c>
      <c r="K1454" s="51">
        <v>18697</v>
      </c>
      <c r="L1454" s="52" t="s">
        <v>22131</v>
      </c>
      <c r="M1454" s="51">
        <v>971531</v>
      </c>
      <c r="N1454" s="51">
        <v>0</v>
      </c>
      <c r="O1454" s="52" t="s">
        <v>15887</v>
      </c>
    </row>
    <row r="1455" spans="1:15" ht="14.4" x14ac:dyDescent="0.25">
      <c r="A1455" s="51">
        <v>18697</v>
      </c>
      <c r="B1455" s="52" t="s">
        <v>22131</v>
      </c>
      <c r="C1455" s="52" t="s">
        <v>4654</v>
      </c>
      <c r="D1455" s="51">
        <v>8500</v>
      </c>
      <c r="E1455" s="52" t="s">
        <v>276</v>
      </c>
      <c r="F1455" s="52" t="s">
        <v>623</v>
      </c>
      <c r="G1455" s="52" t="s">
        <v>7571</v>
      </c>
      <c r="H1455" s="52" t="s">
        <v>22132</v>
      </c>
      <c r="I1455" s="52" t="s">
        <v>14713</v>
      </c>
      <c r="J1455" s="51">
        <v>119792</v>
      </c>
      <c r="K1455" s="51">
        <v>18697</v>
      </c>
      <c r="L1455" s="52" t="s">
        <v>22131</v>
      </c>
      <c r="M1455" s="51">
        <v>971531</v>
      </c>
      <c r="N1455" s="51">
        <v>0</v>
      </c>
      <c r="O1455" s="52" t="s">
        <v>22133</v>
      </c>
    </row>
    <row r="1456" spans="1:15" ht="14.4" x14ac:dyDescent="0.25">
      <c r="A1456" s="51">
        <v>18705</v>
      </c>
      <c r="B1456" s="52" t="s">
        <v>563</v>
      </c>
      <c r="C1456" s="52" t="s">
        <v>4655</v>
      </c>
      <c r="D1456" s="51">
        <v>8500</v>
      </c>
      <c r="E1456" s="52" t="s">
        <v>276</v>
      </c>
      <c r="F1456" s="52" t="s">
        <v>506</v>
      </c>
      <c r="G1456" s="52" t="s">
        <v>7571</v>
      </c>
      <c r="H1456" s="52" t="s">
        <v>9982</v>
      </c>
      <c r="I1456" s="52" t="s">
        <v>14713</v>
      </c>
      <c r="J1456" s="51">
        <v>120824</v>
      </c>
      <c r="K1456" s="51">
        <v>18705</v>
      </c>
      <c r="L1456" s="52" t="s">
        <v>563</v>
      </c>
      <c r="M1456" s="51">
        <v>115717</v>
      </c>
      <c r="N1456" s="51">
        <v>0</v>
      </c>
      <c r="O1456" s="52" t="s">
        <v>15888</v>
      </c>
    </row>
    <row r="1457" spans="1:15" ht="14.4" x14ac:dyDescent="0.25">
      <c r="A1457" s="51">
        <v>18713</v>
      </c>
      <c r="B1457" s="52" t="s">
        <v>1883</v>
      </c>
      <c r="C1457" s="52" t="s">
        <v>14003</v>
      </c>
      <c r="D1457" s="51">
        <v>8500</v>
      </c>
      <c r="E1457" s="52" t="s">
        <v>276</v>
      </c>
      <c r="F1457" s="52" t="s">
        <v>4656</v>
      </c>
      <c r="G1457" s="52" t="s">
        <v>7571</v>
      </c>
      <c r="H1457" s="52" t="s">
        <v>9983</v>
      </c>
      <c r="I1457" s="52" t="s">
        <v>14713</v>
      </c>
      <c r="J1457" s="51">
        <v>120824</v>
      </c>
      <c r="K1457" s="51">
        <v>18705</v>
      </c>
      <c r="L1457" s="52" t="s">
        <v>563</v>
      </c>
      <c r="M1457" s="51">
        <v>115717</v>
      </c>
      <c r="N1457" s="51">
        <v>0</v>
      </c>
      <c r="O1457" s="52" t="s">
        <v>15889</v>
      </c>
    </row>
    <row r="1458" spans="1:15" ht="14.4" x14ac:dyDescent="0.25">
      <c r="A1458" s="51">
        <v>18721</v>
      </c>
      <c r="B1458" s="52" t="s">
        <v>4657</v>
      </c>
      <c r="C1458" s="52" t="s">
        <v>4658</v>
      </c>
      <c r="D1458" s="51">
        <v>8500</v>
      </c>
      <c r="E1458" s="52" t="s">
        <v>276</v>
      </c>
      <c r="F1458" s="52" t="s">
        <v>15890</v>
      </c>
      <c r="G1458" s="52" t="s">
        <v>7571</v>
      </c>
      <c r="H1458" s="52" t="s">
        <v>9984</v>
      </c>
      <c r="I1458" s="52" t="s">
        <v>14713</v>
      </c>
      <c r="J1458" s="51">
        <v>120824</v>
      </c>
      <c r="K1458" s="51">
        <v>18705</v>
      </c>
      <c r="L1458" s="52" t="s">
        <v>563</v>
      </c>
      <c r="M1458" s="51">
        <v>115717</v>
      </c>
      <c r="N1458" s="51">
        <v>0</v>
      </c>
      <c r="O1458" s="52" t="s">
        <v>15891</v>
      </c>
    </row>
    <row r="1459" spans="1:15" ht="14.4" x14ac:dyDescent="0.25">
      <c r="A1459" s="51">
        <v>18739</v>
      </c>
      <c r="B1459" s="52" t="s">
        <v>557</v>
      </c>
      <c r="C1459" s="52" t="s">
        <v>4659</v>
      </c>
      <c r="D1459" s="51">
        <v>8500</v>
      </c>
      <c r="E1459" s="52" t="s">
        <v>276</v>
      </c>
      <c r="F1459" s="52" t="s">
        <v>277</v>
      </c>
      <c r="G1459" s="52" t="s">
        <v>7571</v>
      </c>
      <c r="H1459" s="52" t="s">
        <v>9985</v>
      </c>
      <c r="I1459" s="52" t="s">
        <v>14713</v>
      </c>
      <c r="J1459" s="51">
        <v>119511</v>
      </c>
      <c r="K1459" s="51">
        <v>104372</v>
      </c>
      <c r="L1459" s="52" t="s">
        <v>728</v>
      </c>
      <c r="M1459" s="51">
        <v>962217</v>
      </c>
      <c r="N1459" s="51">
        <v>0</v>
      </c>
      <c r="O1459" s="52" t="s">
        <v>15892</v>
      </c>
    </row>
    <row r="1460" spans="1:15" ht="14.4" x14ac:dyDescent="0.25">
      <c r="A1460" s="51">
        <v>18747</v>
      </c>
      <c r="B1460" s="52" t="s">
        <v>4660</v>
      </c>
      <c r="C1460" s="52" t="s">
        <v>22134</v>
      </c>
      <c r="D1460" s="51">
        <v>8500</v>
      </c>
      <c r="E1460" s="52" t="s">
        <v>276</v>
      </c>
      <c r="F1460" s="52" t="s">
        <v>4661</v>
      </c>
      <c r="G1460" s="52" t="s">
        <v>7571</v>
      </c>
      <c r="H1460" s="52" t="s">
        <v>9986</v>
      </c>
      <c r="I1460" s="52" t="s">
        <v>14713</v>
      </c>
      <c r="J1460" s="51">
        <v>120824</v>
      </c>
      <c r="K1460" s="51">
        <v>18705</v>
      </c>
      <c r="L1460" s="52" t="s">
        <v>563</v>
      </c>
      <c r="M1460" s="51">
        <v>115717</v>
      </c>
      <c r="N1460" s="51">
        <v>0</v>
      </c>
      <c r="O1460" s="52" t="s">
        <v>15893</v>
      </c>
    </row>
    <row r="1461" spans="1:15" ht="14.4" x14ac:dyDescent="0.25">
      <c r="A1461" s="51">
        <v>18754</v>
      </c>
      <c r="B1461" s="52" t="s">
        <v>4662</v>
      </c>
      <c r="C1461" s="52" t="s">
        <v>4663</v>
      </c>
      <c r="D1461" s="51">
        <v>8500</v>
      </c>
      <c r="E1461" s="52" t="s">
        <v>276</v>
      </c>
      <c r="F1461" s="52" t="s">
        <v>4664</v>
      </c>
      <c r="G1461" s="52" t="s">
        <v>7571</v>
      </c>
      <c r="H1461" s="52" t="s">
        <v>8512</v>
      </c>
      <c r="I1461" s="52" t="s">
        <v>14713</v>
      </c>
      <c r="J1461" s="51">
        <v>119792</v>
      </c>
      <c r="K1461" s="51">
        <v>18697</v>
      </c>
      <c r="L1461" s="52" t="s">
        <v>22131</v>
      </c>
      <c r="M1461" s="51">
        <v>971531</v>
      </c>
      <c r="N1461" s="51">
        <v>0</v>
      </c>
      <c r="O1461" s="52" t="s">
        <v>15894</v>
      </c>
    </row>
    <row r="1462" spans="1:15" ht="14.4" x14ac:dyDescent="0.25">
      <c r="A1462" s="51">
        <v>18762</v>
      </c>
      <c r="B1462" s="52" t="s">
        <v>67</v>
      </c>
      <c r="C1462" s="52" t="s">
        <v>1003</v>
      </c>
      <c r="D1462" s="51">
        <v>8510</v>
      </c>
      <c r="E1462" s="52" t="s">
        <v>339</v>
      </c>
      <c r="F1462" s="52" t="s">
        <v>340</v>
      </c>
      <c r="G1462" s="52" t="s">
        <v>7571</v>
      </c>
      <c r="H1462" s="52" t="s">
        <v>9987</v>
      </c>
      <c r="I1462" s="52" t="s">
        <v>14713</v>
      </c>
      <c r="J1462" s="51">
        <v>121111</v>
      </c>
      <c r="K1462" s="51">
        <v>18762</v>
      </c>
      <c r="L1462" s="52" t="s">
        <v>67</v>
      </c>
      <c r="M1462" s="51">
        <v>132886</v>
      </c>
      <c r="N1462" s="51">
        <v>0</v>
      </c>
      <c r="O1462" s="52" t="s">
        <v>15895</v>
      </c>
    </row>
    <row r="1463" spans="1:15" ht="14.4" x14ac:dyDescent="0.25">
      <c r="A1463" s="51">
        <v>18771</v>
      </c>
      <c r="B1463" s="52" t="s">
        <v>4665</v>
      </c>
      <c r="C1463" s="52" t="s">
        <v>4666</v>
      </c>
      <c r="D1463" s="51">
        <v>8510</v>
      </c>
      <c r="E1463" s="52" t="s">
        <v>339</v>
      </c>
      <c r="F1463" s="52" t="s">
        <v>4667</v>
      </c>
      <c r="G1463" s="52" t="s">
        <v>7571</v>
      </c>
      <c r="H1463" s="52" t="s">
        <v>9988</v>
      </c>
      <c r="I1463" s="52" t="s">
        <v>14713</v>
      </c>
      <c r="J1463" s="51">
        <v>120451</v>
      </c>
      <c r="K1463" s="51">
        <v>18788</v>
      </c>
      <c r="L1463" s="52" t="s">
        <v>608</v>
      </c>
      <c r="M1463" s="51">
        <v>132886</v>
      </c>
      <c r="N1463" s="51">
        <v>0</v>
      </c>
      <c r="O1463" s="52" t="s">
        <v>15896</v>
      </c>
    </row>
    <row r="1464" spans="1:15" ht="14.4" x14ac:dyDescent="0.25">
      <c r="A1464" s="51">
        <v>18788</v>
      </c>
      <c r="B1464" s="52" t="s">
        <v>608</v>
      </c>
      <c r="C1464" s="52" t="s">
        <v>4668</v>
      </c>
      <c r="D1464" s="51">
        <v>8511</v>
      </c>
      <c r="E1464" s="52" t="s">
        <v>4669</v>
      </c>
      <c r="F1464" s="52" t="s">
        <v>4670</v>
      </c>
      <c r="G1464" s="52" t="s">
        <v>7571</v>
      </c>
      <c r="H1464" s="52" t="s">
        <v>9989</v>
      </c>
      <c r="I1464" s="52" t="s">
        <v>14713</v>
      </c>
      <c r="J1464" s="51">
        <v>120451</v>
      </c>
      <c r="K1464" s="51">
        <v>18788</v>
      </c>
      <c r="L1464" s="52" t="s">
        <v>608</v>
      </c>
      <c r="M1464" s="51">
        <v>132886</v>
      </c>
      <c r="N1464" s="51">
        <v>0</v>
      </c>
      <c r="O1464" s="52" t="s">
        <v>15897</v>
      </c>
    </row>
    <row r="1465" spans="1:15" ht="14.4" x14ac:dyDescent="0.25">
      <c r="A1465" s="51">
        <v>18796</v>
      </c>
      <c r="B1465" s="52" t="s">
        <v>4671</v>
      </c>
      <c r="C1465" s="52" t="s">
        <v>4672</v>
      </c>
      <c r="D1465" s="51">
        <v>8930</v>
      </c>
      <c r="E1465" s="52" t="s">
        <v>158</v>
      </c>
      <c r="F1465" s="52" t="s">
        <v>4673</v>
      </c>
      <c r="G1465" s="52" t="s">
        <v>7571</v>
      </c>
      <c r="H1465" s="52" t="s">
        <v>9990</v>
      </c>
      <c r="I1465" s="52" t="s">
        <v>14713</v>
      </c>
      <c r="J1465" s="51">
        <v>120519</v>
      </c>
      <c r="K1465" s="51">
        <v>18812</v>
      </c>
      <c r="L1465" s="52" t="s">
        <v>22135</v>
      </c>
      <c r="M1465" s="51">
        <v>967315</v>
      </c>
      <c r="N1465" s="51">
        <v>0</v>
      </c>
      <c r="O1465" s="52" t="s">
        <v>15898</v>
      </c>
    </row>
    <row r="1466" spans="1:15" ht="14.4" x14ac:dyDescent="0.25">
      <c r="A1466" s="51">
        <v>18804</v>
      </c>
      <c r="B1466" s="52" t="s">
        <v>618</v>
      </c>
      <c r="C1466" s="52" t="s">
        <v>4674</v>
      </c>
      <c r="D1466" s="51">
        <v>8930</v>
      </c>
      <c r="E1466" s="52" t="s">
        <v>158</v>
      </c>
      <c r="F1466" s="52" t="s">
        <v>159</v>
      </c>
      <c r="G1466" s="52" t="s">
        <v>7571</v>
      </c>
      <c r="H1466" s="52" t="s">
        <v>8390</v>
      </c>
      <c r="I1466" s="52" t="s">
        <v>14715</v>
      </c>
      <c r="J1466" s="51">
        <v>119412</v>
      </c>
      <c r="K1466" s="51">
        <v>19141</v>
      </c>
      <c r="L1466" s="52" t="s">
        <v>73</v>
      </c>
      <c r="M1466" s="51">
        <v>975581</v>
      </c>
      <c r="N1466" s="51">
        <v>0</v>
      </c>
      <c r="O1466" s="52" t="s">
        <v>15899</v>
      </c>
    </row>
    <row r="1467" spans="1:15" ht="14.4" x14ac:dyDescent="0.25">
      <c r="A1467" s="51">
        <v>18812</v>
      </c>
      <c r="B1467" s="52" t="s">
        <v>745</v>
      </c>
      <c r="C1467" s="52" t="s">
        <v>4675</v>
      </c>
      <c r="D1467" s="51">
        <v>8930</v>
      </c>
      <c r="E1467" s="52" t="s">
        <v>490</v>
      </c>
      <c r="F1467" s="52" t="s">
        <v>491</v>
      </c>
      <c r="G1467" s="52" t="s">
        <v>7571</v>
      </c>
      <c r="H1467" s="52" t="s">
        <v>9991</v>
      </c>
      <c r="I1467" s="52" t="s">
        <v>14713</v>
      </c>
      <c r="J1467" s="51">
        <v>120519</v>
      </c>
      <c r="K1467" s="51">
        <v>18812</v>
      </c>
      <c r="L1467" s="52" t="s">
        <v>22135</v>
      </c>
      <c r="M1467" s="51">
        <v>967315</v>
      </c>
      <c r="N1467" s="51">
        <v>0</v>
      </c>
      <c r="O1467" s="52" t="s">
        <v>15900</v>
      </c>
    </row>
    <row r="1468" spans="1:15" ht="14.4" x14ac:dyDescent="0.25">
      <c r="A1468" s="51">
        <v>18821</v>
      </c>
      <c r="B1468" s="52" t="s">
        <v>4676</v>
      </c>
      <c r="C1468" s="52" t="s">
        <v>4677</v>
      </c>
      <c r="D1468" s="51">
        <v>8930</v>
      </c>
      <c r="E1468" s="52" t="s">
        <v>490</v>
      </c>
      <c r="F1468" s="52" t="s">
        <v>4678</v>
      </c>
      <c r="G1468" s="52" t="s">
        <v>7571</v>
      </c>
      <c r="H1468" s="52" t="s">
        <v>15901</v>
      </c>
      <c r="I1468" s="52" t="s">
        <v>14715</v>
      </c>
      <c r="J1468" s="51">
        <v>119412</v>
      </c>
      <c r="K1468" s="51">
        <v>19141</v>
      </c>
      <c r="L1468" s="52" t="s">
        <v>73</v>
      </c>
      <c r="M1468" s="51">
        <v>975581</v>
      </c>
      <c r="N1468" s="51">
        <v>0</v>
      </c>
      <c r="O1468" s="52" t="s">
        <v>15902</v>
      </c>
    </row>
    <row r="1469" spans="1:15" ht="14.4" x14ac:dyDescent="0.25">
      <c r="A1469" s="51">
        <v>18838</v>
      </c>
      <c r="B1469" s="52" t="s">
        <v>67</v>
      </c>
      <c r="C1469" s="52" t="s">
        <v>4679</v>
      </c>
      <c r="D1469" s="51">
        <v>8510</v>
      </c>
      <c r="E1469" s="52" t="s">
        <v>4680</v>
      </c>
      <c r="F1469" s="52" t="s">
        <v>4681</v>
      </c>
      <c r="G1469" s="52" t="s">
        <v>7571</v>
      </c>
      <c r="H1469" s="52" t="s">
        <v>9992</v>
      </c>
      <c r="I1469" s="52" t="s">
        <v>14713</v>
      </c>
      <c r="J1469" s="51">
        <v>121111</v>
      </c>
      <c r="K1469" s="51">
        <v>18762</v>
      </c>
      <c r="L1469" s="52" t="s">
        <v>67</v>
      </c>
      <c r="M1469" s="51">
        <v>132886</v>
      </c>
      <c r="N1469" s="51">
        <v>0</v>
      </c>
      <c r="O1469" s="52" t="s">
        <v>15903</v>
      </c>
    </row>
    <row r="1470" spans="1:15" ht="14.4" x14ac:dyDescent="0.25">
      <c r="A1470" s="51">
        <v>18846</v>
      </c>
      <c r="B1470" s="52" t="s">
        <v>73</v>
      </c>
      <c r="C1470" s="52" t="s">
        <v>4682</v>
      </c>
      <c r="D1470" s="51">
        <v>8500</v>
      </c>
      <c r="E1470" s="52" t="s">
        <v>276</v>
      </c>
      <c r="F1470" s="52" t="s">
        <v>338</v>
      </c>
      <c r="G1470" s="52" t="s">
        <v>7571</v>
      </c>
      <c r="H1470" s="52" t="s">
        <v>8061</v>
      </c>
      <c r="I1470" s="52" t="s">
        <v>14715</v>
      </c>
      <c r="J1470" s="51">
        <v>130989</v>
      </c>
      <c r="K1470" s="51">
        <v>19638</v>
      </c>
      <c r="L1470" s="52" t="s">
        <v>67</v>
      </c>
      <c r="M1470" s="51">
        <v>975541</v>
      </c>
      <c r="N1470" s="51">
        <v>0</v>
      </c>
      <c r="O1470" s="52" t="s">
        <v>15904</v>
      </c>
    </row>
    <row r="1471" spans="1:15" ht="14.4" x14ac:dyDescent="0.25">
      <c r="A1471" s="51">
        <v>18853</v>
      </c>
      <c r="B1471" s="52" t="s">
        <v>67</v>
      </c>
      <c r="C1471" s="52" t="s">
        <v>4683</v>
      </c>
      <c r="D1471" s="51">
        <v>8550</v>
      </c>
      <c r="E1471" s="52" t="s">
        <v>153</v>
      </c>
      <c r="F1471" s="52" t="s">
        <v>182</v>
      </c>
      <c r="G1471" s="52" t="s">
        <v>7571</v>
      </c>
      <c r="H1471" s="52" t="s">
        <v>8343</v>
      </c>
      <c r="I1471" s="52" t="s">
        <v>14713</v>
      </c>
      <c r="J1471" s="51">
        <v>119561</v>
      </c>
      <c r="K1471" s="51">
        <v>18853</v>
      </c>
      <c r="L1471" s="52" t="s">
        <v>67</v>
      </c>
      <c r="M1471" s="51">
        <v>58347</v>
      </c>
      <c r="N1471" s="51">
        <v>0</v>
      </c>
      <c r="O1471" s="52" t="s">
        <v>15905</v>
      </c>
    </row>
    <row r="1472" spans="1:15" ht="14.4" x14ac:dyDescent="0.25">
      <c r="A1472" s="51">
        <v>18861</v>
      </c>
      <c r="B1472" s="52" t="s">
        <v>67</v>
      </c>
      <c r="C1472" s="52" t="s">
        <v>4684</v>
      </c>
      <c r="D1472" s="51">
        <v>8550</v>
      </c>
      <c r="E1472" s="52" t="s">
        <v>153</v>
      </c>
      <c r="F1472" s="52" t="s">
        <v>4685</v>
      </c>
      <c r="G1472" s="52" t="s">
        <v>7571</v>
      </c>
      <c r="H1472" s="52" t="s">
        <v>15906</v>
      </c>
      <c r="I1472" s="52" t="s">
        <v>14713</v>
      </c>
      <c r="J1472" s="51">
        <v>119561</v>
      </c>
      <c r="K1472" s="51">
        <v>18853</v>
      </c>
      <c r="L1472" s="52" t="s">
        <v>67</v>
      </c>
      <c r="M1472" s="51">
        <v>58347</v>
      </c>
      <c r="N1472" s="51">
        <v>0</v>
      </c>
      <c r="O1472" s="52" t="s">
        <v>15907</v>
      </c>
    </row>
    <row r="1473" spans="1:15" ht="14.4" x14ac:dyDescent="0.25">
      <c r="A1473" s="51">
        <v>18879</v>
      </c>
      <c r="B1473" s="52" t="s">
        <v>4686</v>
      </c>
      <c r="C1473" s="52" t="s">
        <v>4687</v>
      </c>
      <c r="D1473" s="51">
        <v>8553</v>
      </c>
      <c r="E1473" s="52" t="s">
        <v>4688</v>
      </c>
      <c r="F1473" s="52" t="s">
        <v>4689</v>
      </c>
      <c r="G1473" s="52" t="s">
        <v>7571</v>
      </c>
      <c r="H1473" s="52" t="s">
        <v>9993</v>
      </c>
      <c r="I1473" s="52" t="s">
        <v>14713</v>
      </c>
      <c r="J1473" s="51">
        <v>119561</v>
      </c>
      <c r="K1473" s="51">
        <v>18853</v>
      </c>
      <c r="L1473" s="52" t="s">
        <v>67</v>
      </c>
      <c r="M1473" s="51">
        <v>58347</v>
      </c>
      <c r="N1473" s="51">
        <v>0</v>
      </c>
      <c r="O1473" s="52" t="s">
        <v>15908</v>
      </c>
    </row>
    <row r="1474" spans="1:15" ht="14.4" x14ac:dyDescent="0.25">
      <c r="A1474" s="51">
        <v>18887</v>
      </c>
      <c r="B1474" s="52" t="s">
        <v>152</v>
      </c>
      <c r="C1474" s="52" t="s">
        <v>4690</v>
      </c>
      <c r="D1474" s="51">
        <v>8550</v>
      </c>
      <c r="E1474" s="52" t="s">
        <v>153</v>
      </c>
      <c r="F1474" s="52" t="s">
        <v>154</v>
      </c>
      <c r="G1474" s="52" t="s">
        <v>7571</v>
      </c>
      <c r="H1474" s="52" t="s">
        <v>15909</v>
      </c>
      <c r="I1474" s="52" t="s">
        <v>14715</v>
      </c>
      <c r="J1474" s="51">
        <v>119371</v>
      </c>
      <c r="K1474" s="51">
        <v>18887</v>
      </c>
      <c r="L1474" s="52" t="s">
        <v>152</v>
      </c>
      <c r="M1474" s="51">
        <v>975557</v>
      </c>
      <c r="N1474" s="51">
        <v>0</v>
      </c>
      <c r="O1474" s="52" t="s">
        <v>15910</v>
      </c>
    </row>
    <row r="1475" spans="1:15" ht="14.4" x14ac:dyDescent="0.25">
      <c r="A1475" s="51">
        <v>18903</v>
      </c>
      <c r="B1475" s="52" t="s">
        <v>4691</v>
      </c>
      <c r="C1475" s="52" t="s">
        <v>4692</v>
      </c>
      <c r="D1475" s="51">
        <v>8570</v>
      </c>
      <c r="E1475" s="52" t="s">
        <v>4693</v>
      </c>
      <c r="F1475" s="52" t="s">
        <v>4694</v>
      </c>
      <c r="G1475" s="52" t="s">
        <v>7571</v>
      </c>
      <c r="H1475" s="52" t="s">
        <v>9994</v>
      </c>
      <c r="I1475" s="52" t="s">
        <v>14713</v>
      </c>
      <c r="J1475" s="51">
        <v>130989</v>
      </c>
      <c r="K1475" s="51">
        <v>19638</v>
      </c>
      <c r="L1475" s="52" t="s">
        <v>67</v>
      </c>
      <c r="M1475" s="51">
        <v>61119</v>
      </c>
      <c r="N1475" s="51">
        <v>0</v>
      </c>
      <c r="O1475" s="52" t="s">
        <v>15911</v>
      </c>
    </row>
    <row r="1476" spans="1:15" ht="14.4" x14ac:dyDescent="0.25">
      <c r="A1476" s="51">
        <v>18911</v>
      </c>
      <c r="B1476" s="52" t="s">
        <v>15912</v>
      </c>
      <c r="C1476" s="52" t="s">
        <v>14004</v>
      </c>
      <c r="D1476" s="51">
        <v>8570</v>
      </c>
      <c r="E1476" s="52" t="s">
        <v>14005</v>
      </c>
      <c r="F1476" s="52" t="s">
        <v>14006</v>
      </c>
      <c r="G1476" s="52" t="s">
        <v>7571</v>
      </c>
      <c r="H1476" s="52" t="s">
        <v>15913</v>
      </c>
      <c r="I1476" s="52" t="s">
        <v>14715</v>
      </c>
      <c r="J1476" s="51">
        <v>130989</v>
      </c>
      <c r="K1476" s="51">
        <v>19638</v>
      </c>
      <c r="L1476" s="52" t="s">
        <v>67</v>
      </c>
      <c r="M1476" s="51">
        <v>975565</v>
      </c>
      <c r="N1476" s="51">
        <v>0</v>
      </c>
      <c r="O1476" s="52" t="s">
        <v>15914</v>
      </c>
    </row>
    <row r="1477" spans="1:15" ht="14.4" x14ac:dyDescent="0.25">
      <c r="A1477" s="51">
        <v>18929</v>
      </c>
      <c r="B1477" s="52" t="s">
        <v>67</v>
      </c>
      <c r="C1477" s="52" t="s">
        <v>3278</v>
      </c>
      <c r="D1477" s="51">
        <v>8570</v>
      </c>
      <c r="E1477" s="52" t="s">
        <v>270</v>
      </c>
      <c r="F1477" s="52" t="s">
        <v>4695</v>
      </c>
      <c r="G1477" s="52" t="s">
        <v>7571</v>
      </c>
      <c r="H1477" s="52" t="s">
        <v>9995</v>
      </c>
      <c r="I1477" s="52" t="s">
        <v>14713</v>
      </c>
      <c r="J1477" s="51">
        <v>130989</v>
      </c>
      <c r="K1477" s="51">
        <v>19638</v>
      </c>
      <c r="L1477" s="52" t="s">
        <v>67</v>
      </c>
      <c r="M1477" s="51">
        <v>62241</v>
      </c>
      <c r="N1477" s="51">
        <v>0</v>
      </c>
      <c r="O1477" s="52" t="s">
        <v>15915</v>
      </c>
    </row>
    <row r="1478" spans="1:15" ht="14.4" x14ac:dyDescent="0.25">
      <c r="A1478" s="51">
        <v>18937</v>
      </c>
      <c r="B1478" s="52" t="s">
        <v>4649</v>
      </c>
      <c r="C1478" s="52" t="s">
        <v>4696</v>
      </c>
      <c r="D1478" s="51">
        <v>8570</v>
      </c>
      <c r="E1478" s="52" t="s">
        <v>270</v>
      </c>
      <c r="F1478" s="52" t="s">
        <v>4697</v>
      </c>
      <c r="G1478" s="52" t="s">
        <v>7571</v>
      </c>
      <c r="H1478" s="52" t="s">
        <v>9996</v>
      </c>
      <c r="I1478" s="52" t="s">
        <v>14713</v>
      </c>
      <c r="J1478" s="51">
        <v>130989</v>
      </c>
      <c r="K1478" s="51">
        <v>19638</v>
      </c>
      <c r="L1478" s="52" t="s">
        <v>67</v>
      </c>
      <c r="M1478" s="51">
        <v>62216</v>
      </c>
      <c r="N1478" s="51">
        <v>0</v>
      </c>
      <c r="O1478" s="52" t="s">
        <v>15916</v>
      </c>
    </row>
    <row r="1479" spans="1:15" ht="14.4" x14ac:dyDescent="0.25">
      <c r="A1479" s="51">
        <v>18945</v>
      </c>
      <c r="B1479" s="52" t="s">
        <v>4698</v>
      </c>
      <c r="C1479" s="52" t="s">
        <v>4699</v>
      </c>
      <c r="D1479" s="51">
        <v>8572</v>
      </c>
      <c r="E1479" s="52" t="s">
        <v>4700</v>
      </c>
      <c r="F1479" s="52" t="s">
        <v>4701</v>
      </c>
      <c r="G1479" s="52" t="s">
        <v>7571</v>
      </c>
      <c r="H1479" s="52" t="s">
        <v>9997</v>
      </c>
      <c r="I1479" s="52" t="s">
        <v>14713</v>
      </c>
      <c r="J1479" s="51">
        <v>130989</v>
      </c>
      <c r="K1479" s="51">
        <v>19638</v>
      </c>
      <c r="L1479" s="52" t="s">
        <v>67</v>
      </c>
      <c r="M1479" s="51">
        <v>61119</v>
      </c>
      <c r="N1479" s="51">
        <v>0</v>
      </c>
      <c r="O1479" s="52" t="s">
        <v>15917</v>
      </c>
    </row>
    <row r="1480" spans="1:15" ht="14.4" x14ac:dyDescent="0.25">
      <c r="A1480" s="51">
        <v>18952</v>
      </c>
      <c r="B1480" s="52" t="s">
        <v>4702</v>
      </c>
      <c r="C1480" s="52" t="s">
        <v>4703</v>
      </c>
      <c r="D1480" s="51">
        <v>8573</v>
      </c>
      <c r="E1480" s="52" t="s">
        <v>4704</v>
      </c>
      <c r="F1480" s="52" t="s">
        <v>4705</v>
      </c>
      <c r="G1480" s="52" t="s">
        <v>7571</v>
      </c>
      <c r="H1480" s="52" t="s">
        <v>9998</v>
      </c>
      <c r="I1480" s="52" t="s">
        <v>14713</v>
      </c>
      <c r="J1480" s="51">
        <v>130989</v>
      </c>
      <c r="K1480" s="51">
        <v>19638</v>
      </c>
      <c r="L1480" s="52" t="s">
        <v>67</v>
      </c>
      <c r="M1480" s="51">
        <v>61119</v>
      </c>
      <c r="N1480" s="51">
        <v>0</v>
      </c>
      <c r="O1480" s="52" t="s">
        <v>15918</v>
      </c>
    </row>
    <row r="1481" spans="1:15" ht="14.4" x14ac:dyDescent="0.25">
      <c r="A1481" s="51">
        <v>18961</v>
      </c>
      <c r="B1481" s="52" t="s">
        <v>101</v>
      </c>
      <c r="C1481" s="52" t="s">
        <v>4706</v>
      </c>
      <c r="D1481" s="51">
        <v>8580</v>
      </c>
      <c r="E1481" s="52" t="s">
        <v>1473</v>
      </c>
      <c r="F1481" s="52" t="s">
        <v>4707</v>
      </c>
      <c r="G1481" s="52" t="s">
        <v>7571</v>
      </c>
      <c r="H1481" s="52" t="s">
        <v>9999</v>
      </c>
      <c r="I1481" s="52" t="s">
        <v>14713</v>
      </c>
      <c r="J1481" s="51">
        <v>119511</v>
      </c>
      <c r="K1481" s="51">
        <v>104372</v>
      </c>
      <c r="L1481" s="52" t="s">
        <v>728</v>
      </c>
      <c r="M1481" s="51">
        <v>967257</v>
      </c>
      <c r="N1481" s="51">
        <v>0</v>
      </c>
      <c r="O1481" s="52" t="s">
        <v>15919</v>
      </c>
    </row>
    <row r="1482" spans="1:15" ht="14.4" x14ac:dyDescent="0.25">
      <c r="A1482" s="51">
        <v>18978</v>
      </c>
      <c r="B1482" s="52" t="s">
        <v>4708</v>
      </c>
      <c r="C1482" s="52" t="s">
        <v>2715</v>
      </c>
      <c r="D1482" s="51">
        <v>8580</v>
      </c>
      <c r="E1482" s="52" t="s">
        <v>1473</v>
      </c>
      <c r="F1482" s="52" t="s">
        <v>4709</v>
      </c>
      <c r="G1482" s="52" t="s">
        <v>7571</v>
      </c>
      <c r="H1482" s="52" t="s">
        <v>10000</v>
      </c>
      <c r="I1482" s="52" t="s">
        <v>14713</v>
      </c>
      <c r="J1482" s="51">
        <v>119511</v>
      </c>
      <c r="K1482" s="51">
        <v>104372</v>
      </c>
      <c r="L1482" s="52" t="s">
        <v>728</v>
      </c>
      <c r="M1482" s="51">
        <v>967257</v>
      </c>
      <c r="N1482" s="51">
        <v>0</v>
      </c>
      <c r="O1482" s="52" t="s">
        <v>15920</v>
      </c>
    </row>
    <row r="1483" spans="1:15" ht="14.4" x14ac:dyDescent="0.25">
      <c r="A1483" s="51">
        <v>18994</v>
      </c>
      <c r="B1483" s="52" t="s">
        <v>101</v>
      </c>
      <c r="C1483" s="52" t="s">
        <v>4710</v>
      </c>
      <c r="D1483" s="51">
        <v>8583</v>
      </c>
      <c r="E1483" s="52" t="s">
        <v>4711</v>
      </c>
      <c r="F1483" s="52" t="s">
        <v>4712</v>
      </c>
      <c r="G1483" s="52" t="s">
        <v>7571</v>
      </c>
      <c r="H1483" s="52" t="s">
        <v>10001</v>
      </c>
      <c r="I1483" s="52" t="s">
        <v>14713</v>
      </c>
      <c r="J1483" s="51">
        <v>119511</v>
      </c>
      <c r="K1483" s="51">
        <v>104372</v>
      </c>
      <c r="L1483" s="52" t="s">
        <v>728</v>
      </c>
      <c r="M1483" s="51">
        <v>967257</v>
      </c>
      <c r="N1483" s="51">
        <v>0</v>
      </c>
      <c r="O1483" s="52" t="s">
        <v>15921</v>
      </c>
    </row>
    <row r="1484" spans="1:15" ht="14.4" x14ac:dyDescent="0.25">
      <c r="A1484" s="51">
        <v>19001</v>
      </c>
      <c r="B1484" s="52" t="s">
        <v>4713</v>
      </c>
      <c r="C1484" s="52" t="s">
        <v>4714</v>
      </c>
      <c r="D1484" s="51">
        <v>8587</v>
      </c>
      <c r="E1484" s="52" t="s">
        <v>4715</v>
      </c>
      <c r="F1484" s="52" t="s">
        <v>4716</v>
      </c>
      <c r="G1484" s="52" t="s">
        <v>7571</v>
      </c>
      <c r="H1484" s="52" t="s">
        <v>10002</v>
      </c>
      <c r="I1484" s="52" t="s">
        <v>14372</v>
      </c>
      <c r="J1484" s="51">
        <v>121061</v>
      </c>
      <c r="K1484" s="51">
        <v>3152</v>
      </c>
      <c r="L1484" s="52" t="s">
        <v>805</v>
      </c>
      <c r="M1484" s="51">
        <v>114009</v>
      </c>
      <c r="N1484" s="51">
        <v>114009</v>
      </c>
      <c r="O1484" s="52" t="s">
        <v>15922</v>
      </c>
    </row>
    <row r="1485" spans="1:15" ht="14.4" x14ac:dyDescent="0.25">
      <c r="A1485" s="51">
        <v>19026</v>
      </c>
      <c r="B1485" s="52" t="s">
        <v>67</v>
      </c>
      <c r="C1485" s="52" t="s">
        <v>4717</v>
      </c>
      <c r="D1485" s="51">
        <v>8552</v>
      </c>
      <c r="E1485" s="52" t="s">
        <v>4718</v>
      </c>
      <c r="F1485" s="52" t="s">
        <v>4719</v>
      </c>
      <c r="G1485" s="52" t="s">
        <v>7571</v>
      </c>
      <c r="H1485" s="52" t="s">
        <v>10003</v>
      </c>
      <c r="I1485" s="52" t="s">
        <v>14713</v>
      </c>
      <c r="J1485" s="51">
        <v>119561</v>
      </c>
      <c r="K1485" s="51">
        <v>18853</v>
      </c>
      <c r="L1485" s="52" t="s">
        <v>67</v>
      </c>
      <c r="M1485" s="51">
        <v>58347</v>
      </c>
      <c r="N1485" s="51">
        <v>0</v>
      </c>
      <c r="O1485" s="52" t="s">
        <v>15923</v>
      </c>
    </row>
    <row r="1486" spans="1:15" ht="14.4" x14ac:dyDescent="0.25">
      <c r="A1486" s="51">
        <v>19034</v>
      </c>
      <c r="B1486" s="52" t="s">
        <v>73</v>
      </c>
      <c r="C1486" s="52" t="s">
        <v>4720</v>
      </c>
      <c r="D1486" s="51">
        <v>8554</v>
      </c>
      <c r="E1486" s="52" t="s">
        <v>4721</v>
      </c>
      <c r="F1486" s="52" t="s">
        <v>4722</v>
      </c>
      <c r="G1486" s="52" t="s">
        <v>7571</v>
      </c>
      <c r="H1486" s="52" t="s">
        <v>10004</v>
      </c>
      <c r="I1486" s="52" t="s">
        <v>14715</v>
      </c>
      <c r="J1486" s="51">
        <v>119371</v>
      </c>
      <c r="K1486" s="51">
        <v>18887</v>
      </c>
      <c r="L1486" s="52" t="s">
        <v>152</v>
      </c>
      <c r="M1486" s="51">
        <v>975557</v>
      </c>
      <c r="N1486" s="51">
        <v>0</v>
      </c>
      <c r="O1486" s="52" t="s">
        <v>15924</v>
      </c>
    </row>
    <row r="1487" spans="1:15" ht="14.4" x14ac:dyDescent="0.25">
      <c r="A1487" s="51">
        <v>19042</v>
      </c>
      <c r="B1487" s="52" t="s">
        <v>599</v>
      </c>
      <c r="C1487" s="52" t="s">
        <v>14007</v>
      </c>
      <c r="D1487" s="51">
        <v>8551</v>
      </c>
      <c r="E1487" s="52" t="s">
        <v>4723</v>
      </c>
      <c r="F1487" s="52" t="s">
        <v>14008</v>
      </c>
      <c r="G1487" s="52" t="s">
        <v>7571</v>
      </c>
      <c r="H1487" s="52" t="s">
        <v>14009</v>
      </c>
      <c r="I1487" s="52" t="s">
        <v>14715</v>
      </c>
      <c r="J1487" s="51">
        <v>119371</v>
      </c>
      <c r="K1487" s="51">
        <v>18887</v>
      </c>
      <c r="L1487" s="52" t="s">
        <v>152</v>
      </c>
      <c r="M1487" s="51">
        <v>975557</v>
      </c>
      <c r="N1487" s="51">
        <v>0</v>
      </c>
      <c r="O1487" s="52" t="s">
        <v>15925</v>
      </c>
    </row>
    <row r="1488" spans="1:15" ht="14.4" x14ac:dyDescent="0.25">
      <c r="A1488" s="51">
        <v>19059</v>
      </c>
      <c r="B1488" s="52" t="s">
        <v>67</v>
      </c>
      <c r="C1488" s="52" t="s">
        <v>4724</v>
      </c>
      <c r="D1488" s="51">
        <v>8930</v>
      </c>
      <c r="E1488" s="52" t="s">
        <v>4725</v>
      </c>
      <c r="F1488" s="52" t="s">
        <v>4726</v>
      </c>
      <c r="G1488" s="52" t="s">
        <v>7571</v>
      </c>
      <c r="H1488" s="52" t="s">
        <v>10005</v>
      </c>
      <c r="I1488" s="52" t="s">
        <v>14713</v>
      </c>
      <c r="J1488" s="51">
        <v>120519</v>
      </c>
      <c r="K1488" s="51">
        <v>18812</v>
      </c>
      <c r="L1488" s="52" t="s">
        <v>22135</v>
      </c>
      <c r="M1488" s="51">
        <v>967315</v>
      </c>
      <c r="N1488" s="51">
        <v>0</v>
      </c>
      <c r="O1488" s="52" t="s">
        <v>15926</v>
      </c>
    </row>
    <row r="1489" spans="1:15" ht="14.4" x14ac:dyDescent="0.25">
      <c r="A1489" s="51">
        <v>19067</v>
      </c>
      <c r="B1489" s="52" t="s">
        <v>4727</v>
      </c>
      <c r="C1489" s="52" t="s">
        <v>4728</v>
      </c>
      <c r="D1489" s="51">
        <v>8930</v>
      </c>
      <c r="E1489" s="52" t="s">
        <v>4725</v>
      </c>
      <c r="F1489" s="52" t="s">
        <v>4729</v>
      </c>
      <c r="G1489" s="52" t="s">
        <v>7571</v>
      </c>
      <c r="H1489" s="52" t="s">
        <v>10006</v>
      </c>
      <c r="I1489" s="52" t="s">
        <v>14713</v>
      </c>
      <c r="J1489" s="51">
        <v>120519</v>
      </c>
      <c r="K1489" s="51">
        <v>18812</v>
      </c>
      <c r="L1489" s="52" t="s">
        <v>22135</v>
      </c>
      <c r="M1489" s="51">
        <v>967315</v>
      </c>
      <c r="N1489" s="51">
        <v>0</v>
      </c>
      <c r="O1489" s="52" t="s">
        <v>15927</v>
      </c>
    </row>
    <row r="1490" spans="1:15" ht="14.4" x14ac:dyDescent="0.25">
      <c r="A1490" s="51">
        <v>19083</v>
      </c>
      <c r="B1490" s="52" t="s">
        <v>1810</v>
      </c>
      <c r="C1490" s="52" t="s">
        <v>4730</v>
      </c>
      <c r="D1490" s="51">
        <v>8930</v>
      </c>
      <c r="E1490" s="52" t="s">
        <v>4725</v>
      </c>
      <c r="F1490" s="52" t="s">
        <v>4731</v>
      </c>
      <c r="G1490" s="52" t="s">
        <v>7571</v>
      </c>
      <c r="H1490" s="52" t="s">
        <v>10007</v>
      </c>
      <c r="I1490" s="52" t="s">
        <v>14713</v>
      </c>
      <c r="J1490" s="51">
        <v>120519</v>
      </c>
      <c r="K1490" s="51">
        <v>18812</v>
      </c>
      <c r="L1490" s="52" t="s">
        <v>22135</v>
      </c>
      <c r="M1490" s="51">
        <v>967315</v>
      </c>
      <c r="N1490" s="51">
        <v>0</v>
      </c>
      <c r="O1490" s="52" t="s">
        <v>15928</v>
      </c>
    </row>
    <row r="1491" spans="1:15" ht="14.4" x14ac:dyDescent="0.25">
      <c r="A1491" s="51">
        <v>19091</v>
      </c>
      <c r="B1491" s="52" t="s">
        <v>4732</v>
      </c>
      <c r="C1491" s="52" t="s">
        <v>4733</v>
      </c>
      <c r="D1491" s="51">
        <v>8930</v>
      </c>
      <c r="E1491" s="52" t="s">
        <v>4725</v>
      </c>
      <c r="F1491" s="52" t="s">
        <v>4734</v>
      </c>
      <c r="G1491" s="52" t="s">
        <v>7571</v>
      </c>
      <c r="H1491" s="52" t="s">
        <v>10008</v>
      </c>
      <c r="I1491" s="52" t="s">
        <v>14713</v>
      </c>
      <c r="J1491" s="51">
        <v>120519</v>
      </c>
      <c r="K1491" s="51">
        <v>18812</v>
      </c>
      <c r="L1491" s="52" t="s">
        <v>22135</v>
      </c>
      <c r="M1491" s="51">
        <v>967315</v>
      </c>
      <c r="N1491" s="51">
        <v>0</v>
      </c>
      <c r="O1491" s="52" t="s">
        <v>15929</v>
      </c>
    </row>
    <row r="1492" spans="1:15" ht="14.4" x14ac:dyDescent="0.25">
      <c r="A1492" s="51">
        <v>19109</v>
      </c>
      <c r="B1492" s="52" t="s">
        <v>4735</v>
      </c>
      <c r="C1492" s="52" t="s">
        <v>4736</v>
      </c>
      <c r="D1492" s="51">
        <v>8930</v>
      </c>
      <c r="E1492" s="52" t="s">
        <v>4725</v>
      </c>
      <c r="F1492" s="52" t="s">
        <v>4737</v>
      </c>
      <c r="G1492" s="52" t="s">
        <v>7571</v>
      </c>
      <c r="H1492" s="52" t="s">
        <v>10009</v>
      </c>
      <c r="I1492" s="52" t="s">
        <v>14713</v>
      </c>
      <c r="J1492" s="51">
        <v>120519</v>
      </c>
      <c r="K1492" s="51">
        <v>18812</v>
      </c>
      <c r="L1492" s="52" t="s">
        <v>22135</v>
      </c>
      <c r="M1492" s="51">
        <v>967315</v>
      </c>
      <c r="N1492" s="51">
        <v>0</v>
      </c>
      <c r="O1492" s="52" t="s">
        <v>15930</v>
      </c>
    </row>
    <row r="1493" spans="1:15" ht="14.4" x14ac:dyDescent="0.25">
      <c r="A1493" s="51">
        <v>19117</v>
      </c>
      <c r="B1493" s="52" t="s">
        <v>4738</v>
      </c>
      <c r="C1493" s="52" t="s">
        <v>4739</v>
      </c>
      <c r="D1493" s="51">
        <v>8560</v>
      </c>
      <c r="E1493" s="52" t="s">
        <v>209</v>
      </c>
      <c r="F1493" s="52" t="s">
        <v>4740</v>
      </c>
      <c r="G1493" s="52" t="s">
        <v>7571</v>
      </c>
      <c r="H1493" s="52" t="s">
        <v>10010</v>
      </c>
      <c r="I1493" s="52" t="s">
        <v>14713</v>
      </c>
      <c r="J1493" s="51">
        <v>119818</v>
      </c>
      <c r="K1493" s="51">
        <v>19216</v>
      </c>
      <c r="L1493" s="52" t="s">
        <v>67</v>
      </c>
      <c r="M1493" s="51">
        <v>138156</v>
      </c>
      <c r="N1493" s="51">
        <v>0</v>
      </c>
      <c r="O1493" s="52" t="s">
        <v>15931</v>
      </c>
    </row>
    <row r="1494" spans="1:15" ht="14.4" x14ac:dyDescent="0.25">
      <c r="A1494" s="51">
        <v>19125</v>
      </c>
      <c r="B1494" s="52" t="s">
        <v>4741</v>
      </c>
      <c r="C1494" s="52" t="s">
        <v>1519</v>
      </c>
      <c r="D1494" s="51">
        <v>8560</v>
      </c>
      <c r="E1494" s="52" t="s">
        <v>209</v>
      </c>
      <c r="F1494" s="52" t="s">
        <v>4742</v>
      </c>
      <c r="G1494" s="52" t="s">
        <v>7571</v>
      </c>
      <c r="H1494" s="52" t="s">
        <v>14010</v>
      </c>
      <c r="I1494" s="52" t="s">
        <v>14713</v>
      </c>
      <c r="J1494" s="51">
        <v>119818</v>
      </c>
      <c r="K1494" s="51">
        <v>19216</v>
      </c>
      <c r="L1494" s="52" t="s">
        <v>67</v>
      </c>
      <c r="M1494" s="51">
        <v>138156</v>
      </c>
      <c r="N1494" s="51">
        <v>0</v>
      </c>
      <c r="O1494" s="52" t="s">
        <v>15932</v>
      </c>
    </row>
    <row r="1495" spans="1:15" ht="14.4" x14ac:dyDescent="0.25">
      <c r="A1495" s="51">
        <v>19133</v>
      </c>
      <c r="B1495" s="52" t="s">
        <v>67</v>
      </c>
      <c r="C1495" s="52" t="s">
        <v>4743</v>
      </c>
      <c r="D1495" s="51">
        <v>8560</v>
      </c>
      <c r="E1495" s="52" t="s">
        <v>209</v>
      </c>
      <c r="F1495" s="52" t="s">
        <v>4744</v>
      </c>
      <c r="G1495" s="52" t="s">
        <v>7571</v>
      </c>
      <c r="H1495" s="52" t="s">
        <v>14011</v>
      </c>
      <c r="I1495" s="52" t="s">
        <v>14713</v>
      </c>
      <c r="J1495" s="51">
        <v>119818</v>
      </c>
      <c r="K1495" s="51">
        <v>19216</v>
      </c>
      <c r="L1495" s="52" t="s">
        <v>67</v>
      </c>
      <c r="M1495" s="51">
        <v>138156</v>
      </c>
      <c r="N1495" s="51">
        <v>0</v>
      </c>
      <c r="O1495" s="52" t="s">
        <v>15933</v>
      </c>
    </row>
    <row r="1496" spans="1:15" ht="14.4" x14ac:dyDescent="0.25">
      <c r="A1496" s="51">
        <v>19141</v>
      </c>
      <c r="B1496" s="52" t="s">
        <v>73</v>
      </c>
      <c r="C1496" s="52" t="s">
        <v>4745</v>
      </c>
      <c r="D1496" s="51">
        <v>8560</v>
      </c>
      <c r="E1496" s="52" t="s">
        <v>209</v>
      </c>
      <c r="F1496" s="52" t="s">
        <v>4746</v>
      </c>
      <c r="G1496" s="52" t="s">
        <v>7571</v>
      </c>
      <c r="H1496" s="52" t="s">
        <v>10011</v>
      </c>
      <c r="I1496" s="52" t="s">
        <v>14715</v>
      </c>
      <c r="J1496" s="51">
        <v>119412</v>
      </c>
      <c r="K1496" s="51">
        <v>19141</v>
      </c>
      <c r="L1496" s="52" t="s">
        <v>73</v>
      </c>
      <c r="M1496" s="51">
        <v>975599</v>
      </c>
      <c r="N1496" s="51">
        <v>0</v>
      </c>
      <c r="O1496" s="52" t="s">
        <v>15934</v>
      </c>
    </row>
    <row r="1497" spans="1:15" ht="14.4" x14ac:dyDescent="0.25">
      <c r="A1497" s="51">
        <v>19158</v>
      </c>
      <c r="B1497" s="52" t="s">
        <v>4747</v>
      </c>
      <c r="C1497" s="52" t="s">
        <v>4748</v>
      </c>
      <c r="D1497" s="51">
        <v>8501</v>
      </c>
      <c r="E1497" s="52" t="s">
        <v>4749</v>
      </c>
      <c r="F1497" s="52" t="s">
        <v>4752</v>
      </c>
      <c r="G1497" s="52" t="s">
        <v>7571</v>
      </c>
      <c r="H1497" s="52" t="s">
        <v>10012</v>
      </c>
      <c r="I1497" s="52" t="s">
        <v>14713</v>
      </c>
      <c r="J1497" s="51">
        <v>120451</v>
      </c>
      <c r="K1497" s="51">
        <v>18788</v>
      </c>
      <c r="L1497" s="52" t="s">
        <v>608</v>
      </c>
      <c r="M1497" s="51">
        <v>132886</v>
      </c>
      <c r="N1497" s="51">
        <v>0</v>
      </c>
      <c r="O1497" s="52" t="s">
        <v>15935</v>
      </c>
    </row>
    <row r="1498" spans="1:15" ht="14.4" x14ac:dyDescent="0.25">
      <c r="A1498" s="51">
        <v>19166</v>
      </c>
      <c r="B1498" s="52" t="s">
        <v>4750</v>
      </c>
      <c r="C1498" s="52" t="s">
        <v>4751</v>
      </c>
      <c r="D1498" s="51">
        <v>8501</v>
      </c>
      <c r="E1498" s="52" t="s">
        <v>4749</v>
      </c>
      <c r="F1498" s="52" t="s">
        <v>4752</v>
      </c>
      <c r="G1498" s="52" t="s">
        <v>7571</v>
      </c>
      <c r="H1498" s="52" t="s">
        <v>10012</v>
      </c>
      <c r="I1498" s="52" t="s">
        <v>14713</v>
      </c>
      <c r="J1498" s="51">
        <v>120451</v>
      </c>
      <c r="K1498" s="51">
        <v>18788</v>
      </c>
      <c r="L1498" s="52" t="s">
        <v>608</v>
      </c>
      <c r="M1498" s="51">
        <v>132886</v>
      </c>
      <c r="N1498" s="51">
        <v>0</v>
      </c>
      <c r="O1498" s="52" t="s">
        <v>15936</v>
      </c>
    </row>
    <row r="1499" spans="1:15" ht="14.4" x14ac:dyDescent="0.25">
      <c r="A1499" s="51">
        <v>19174</v>
      </c>
      <c r="B1499" s="52" t="s">
        <v>101</v>
      </c>
      <c r="C1499" s="52" t="s">
        <v>4753</v>
      </c>
      <c r="D1499" s="51">
        <v>8560</v>
      </c>
      <c r="E1499" s="52" t="s">
        <v>4754</v>
      </c>
      <c r="F1499" s="52" t="s">
        <v>4755</v>
      </c>
      <c r="G1499" s="52" t="s">
        <v>7571</v>
      </c>
      <c r="H1499" s="52" t="s">
        <v>10013</v>
      </c>
      <c r="I1499" s="52" t="s">
        <v>14713</v>
      </c>
      <c r="J1499" s="51">
        <v>119818</v>
      </c>
      <c r="K1499" s="51">
        <v>19216</v>
      </c>
      <c r="L1499" s="52" t="s">
        <v>67</v>
      </c>
      <c r="M1499" s="51">
        <v>138156</v>
      </c>
      <c r="N1499" s="51">
        <v>0</v>
      </c>
      <c r="O1499" s="52" t="s">
        <v>15937</v>
      </c>
    </row>
    <row r="1500" spans="1:15" ht="14.4" x14ac:dyDescent="0.25">
      <c r="A1500" s="51">
        <v>19182</v>
      </c>
      <c r="B1500" s="52" t="s">
        <v>4756</v>
      </c>
      <c r="C1500" s="52" t="s">
        <v>4757</v>
      </c>
      <c r="D1500" s="51">
        <v>8560</v>
      </c>
      <c r="E1500" s="52" t="s">
        <v>4754</v>
      </c>
      <c r="F1500" s="52" t="s">
        <v>4758</v>
      </c>
      <c r="G1500" s="52" t="s">
        <v>7571</v>
      </c>
      <c r="H1500" s="52" t="s">
        <v>10014</v>
      </c>
      <c r="I1500" s="52" t="s">
        <v>14713</v>
      </c>
      <c r="J1500" s="51">
        <v>119818</v>
      </c>
      <c r="K1500" s="51">
        <v>19216</v>
      </c>
      <c r="L1500" s="52" t="s">
        <v>67</v>
      </c>
      <c r="M1500" s="51">
        <v>138156</v>
      </c>
      <c r="N1500" s="51">
        <v>0</v>
      </c>
      <c r="O1500" s="52" t="s">
        <v>15938</v>
      </c>
    </row>
    <row r="1501" spans="1:15" ht="14.4" x14ac:dyDescent="0.25">
      <c r="A1501" s="51">
        <v>19191</v>
      </c>
      <c r="B1501" s="52" t="s">
        <v>4756</v>
      </c>
      <c r="C1501" s="52" t="s">
        <v>4759</v>
      </c>
      <c r="D1501" s="51">
        <v>8560</v>
      </c>
      <c r="E1501" s="52" t="s">
        <v>4754</v>
      </c>
      <c r="F1501" s="52" t="s">
        <v>4760</v>
      </c>
      <c r="G1501" s="52" t="s">
        <v>7571</v>
      </c>
      <c r="H1501" s="52" t="s">
        <v>10015</v>
      </c>
      <c r="I1501" s="52" t="s">
        <v>14713</v>
      </c>
      <c r="J1501" s="51">
        <v>119818</v>
      </c>
      <c r="K1501" s="51">
        <v>19216</v>
      </c>
      <c r="L1501" s="52" t="s">
        <v>67</v>
      </c>
      <c r="M1501" s="51">
        <v>138156</v>
      </c>
      <c r="N1501" s="51">
        <v>0</v>
      </c>
      <c r="O1501" s="52" t="s">
        <v>15939</v>
      </c>
    </row>
    <row r="1502" spans="1:15" ht="14.4" x14ac:dyDescent="0.25">
      <c r="A1502" s="51">
        <v>19208</v>
      </c>
      <c r="B1502" s="52" t="s">
        <v>4761</v>
      </c>
      <c r="C1502" s="52" t="s">
        <v>4762</v>
      </c>
      <c r="D1502" s="51">
        <v>8560</v>
      </c>
      <c r="E1502" s="52" t="s">
        <v>838</v>
      </c>
      <c r="F1502" s="52" t="s">
        <v>839</v>
      </c>
      <c r="G1502" s="52" t="s">
        <v>7571</v>
      </c>
      <c r="H1502" s="52" t="s">
        <v>10016</v>
      </c>
      <c r="I1502" s="52" t="s">
        <v>14713</v>
      </c>
      <c r="J1502" s="51">
        <v>119818</v>
      </c>
      <c r="K1502" s="51">
        <v>19216</v>
      </c>
      <c r="L1502" s="52" t="s">
        <v>67</v>
      </c>
      <c r="M1502" s="51">
        <v>138156</v>
      </c>
      <c r="N1502" s="51">
        <v>0</v>
      </c>
      <c r="O1502" s="52" t="s">
        <v>15940</v>
      </c>
    </row>
    <row r="1503" spans="1:15" ht="14.4" x14ac:dyDescent="0.25">
      <c r="A1503" s="51">
        <v>19216</v>
      </c>
      <c r="B1503" s="52" t="s">
        <v>67</v>
      </c>
      <c r="C1503" s="52" t="s">
        <v>4763</v>
      </c>
      <c r="D1503" s="51">
        <v>8560</v>
      </c>
      <c r="E1503" s="52" t="s">
        <v>838</v>
      </c>
      <c r="F1503" s="52" t="s">
        <v>839</v>
      </c>
      <c r="G1503" s="52" t="s">
        <v>7571</v>
      </c>
      <c r="H1503" s="52" t="s">
        <v>8180</v>
      </c>
      <c r="I1503" s="52" t="s">
        <v>14713</v>
      </c>
      <c r="J1503" s="51">
        <v>119818</v>
      </c>
      <c r="K1503" s="51">
        <v>19216</v>
      </c>
      <c r="L1503" s="52" t="s">
        <v>67</v>
      </c>
      <c r="M1503" s="51">
        <v>138156</v>
      </c>
      <c r="N1503" s="51">
        <v>0</v>
      </c>
      <c r="O1503" s="52" t="s">
        <v>15941</v>
      </c>
    </row>
    <row r="1504" spans="1:15" ht="14.4" x14ac:dyDescent="0.25">
      <c r="A1504" s="51">
        <v>19224</v>
      </c>
      <c r="B1504" s="52" t="s">
        <v>4764</v>
      </c>
      <c r="C1504" s="52" t="s">
        <v>4765</v>
      </c>
      <c r="D1504" s="51">
        <v>8880</v>
      </c>
      <c r="E1504" s="52" t="s">
        <v>1485</v>
      </c>
      <c r="F1504" s="52" t="s">
        <v>4766</v>
      </c>
      <c r="G1504" s="52" t="s">
        <v>7571</v>
      </c>
      <c r="H1504" s="52" t="s">
        <v>10017</v>
      </c>
      <c r="I1504" s="52" t="s">
        <v>14713</v>
      </c>
      <c r="J1504" s="51">
        <v>120493</v>
      </c>
      <c r="K1504" s="51">
        <v>19241</v>
      </c>
      <c r="L1504" s="52" t="s">
        <v>744</v>
      </c>
      <c r="M1504" s="51">
        <v>124719</v>
      </c>
      <c r="N1504" s="51">
        <v>0</v>
      </c>
      <c r="O1504" s="52" t="s">
        <v>15942</v>
      </c>
    </row>
    <row r="1505" spans="1:15" ht="28.8" x14ac:dyDescent="0.25">
      <c r="A1505" s="51">
        <v>19232</v>
      </c>
      <c r="B1505" s="52" t="s">
        <v>4221</v>
      </c>
      <c r="C1505" s="52" t="s">
        <v>4767</v>
      </c>
      <c r="D1505" s="51">
        <v>8880</v>
      </c>
      <c r="E1505" s="52" t="s">
        <v>4768</v>
      </c>
      <c r="F1505" s="52" t="s">
        <v>22136</v>
      </c>
      <c r="G1505" s="52" t="s">
        <v>7571</v>
      </c>
      <c r="H1505" s="52" t="s">
        <v>10018</v>
      </c>
      <c r="I1505" s="52" t="s">
        <v>14713</v>
      </c>
      <c r="J1505" s="51">
        <v>120493</v>
      </c>
      <c r="K1505" s="51">
        <v>19241</v>
      </c>
      <c r="L1505" s="52" t="s">
        <v>744</v>
      </c>
      <c r="M1505" s="51">
        <v>124719</v>
      </c>
      <c r="N1505" s="51">
        <v>0</v>
      </c>
      <c r="O1505" s="52" t="s">
        <v>15943</v>
      </c>
    </row>
    <row r="1506" spans="1:15" ht="14.4" x14ac:dyDescent="0.25">
      <c r="A1506" s="51">
        <v>19241</v>
      </c>
      <c r="B1506" s="52" t="s">
        <v>744</v>
      </c>
      <c r="C1506" s="52" t="s">
        <v>4769</v>
      </c>
      <c r="D1506" s="51">
        <v>8890</v>
      </c>
      <c r="E1506" s="52" t="s">
        <v>684</v>
      </c>
      <c r="F1506" s="52" t="s">
        <v>685</v>
      </c>
      <c r="G1506" s="52" t="s">
        <v>7571</v>
      </c>
      <c r="H1506" s="52" t="s">
        <v>8419</v>
      </c>
      <c r="I1506" s="52" t="s">
        <v>14713</v>
      </c>
      <c r="J1506" s="51">
        <v>120493</v>
      </c>
      <c r="K1506" s="51">
        <v>19241</v>
      </c>
      <c r="L1506" s="52" t="s">
        <v>744</v>
      </c>
      <c r="M1506" s="51">
        <v>124719</v>
      </c>
      <c r="N1506" s="51">
        <v>0</v>
      </c>
      <c r="O1506" s="52" t="s">
        <v>15944</v>
      </c>
    </row>
    <row r="1507" spans="1:15" ht="14.4" x14ac:dyDescent="0.25">
      <c r="A1507" s="51">
        <v>19265</v>
      </c>
      <c r="B1507" s="52" t="s">
        <v>4770</v>
      </c>
      <c r="C1507" s="52" t="s">
        <v>4771</v>
      </c>
      <c r="D1507" s="51">
        <v>8890</v>
      </c>
      <c r="E1507" s="52" t="s">
        <v>4772</v>
      </c>
      <c r="F1507" s="52" t="s">
        <v>4773</v>
      </c>
      <c r="G1507" s="52" t="s">
        <v>7571</v>
      </c>
      <c r="H1507" s="52" t="s">
        <v>10019</v>
      </c>
      <c r="I1507" s="52" t="s">
        <v>14713</v>
      </c>
      <c r="J1507" s="51">
        <v>120493</v>
      </c>
      <c r="K1507" s="51">
        <v>19241</v>
      </c>
      <c r="L1507" s="52" t="s">
        <v>744</v>
      </c>
      <c r="M1507" s="51">
        <v>124719</v>
      </c>
      <c r="N1507" s="51">
        <v>0</v>
      </c>
      <c r="O1507" s="52" t="s">
        <v>15945</v>
      </c>
    </row>
    <row r="1508" spans="1:15" ht="14.4" x14ac:dyDescent="0.25">
      <c r="A1508" s="51">
        <v>19323</v>
      </c>
      <c r="B1508" s="52" t="s">
        <v>10020</v>
      </c>
      <c r="C1508" s="52" t="s">
        <v>4774</v>
      </c>
      <c r="D1508" s="51">
        <v>8980</v>
      </c>
      <c r="E1508" s="52" t="s">
        <v>4775</v>
      </c>
      <c r="F1508" s="52" t="s">
        <v>4776</v>
      </c>
      <c r="G1508" s="52" t="s">
        <v>7571</v>
      </c>
      <c r="H1508" s="52" t="s">
        <v>10021</v>
      </c>
      <c r="I1508" s="52" t="s">
        <v>14715</v>
      </c>
      <c r="J1508" s="51">
        <v>138859</v>
      </c>
      <c r="K1508" s="51">
        <v>19364</v>
      </c>
      <c r="L1508" s="52" t="s">
        <v>10023</v>
      </c>
      <c r="M1508" s="51">
        <v>975607</v>
      </c>
      <c r="N1508" s="51">
        <v>0</v>
      </c>
      <c r="O1508" s="52" t="s">
        <v>15946</v>
      </c>
    </row>
    <row r="1509" spans="1:15" ht="14.4" x14ac:dyDescent="0.25">
      <c r="A1509" s="51">
        <v>19331</v>
      </c>
      <c r="B1509" s="52" t="s">
        <v>4777</v>
      </c>
      <c r="C1509" s="52" t="s">
        <v>4778</v>
      </c>
      <c r="D1509" s="51">
        <v>8980</v>
      </c>
      <c r="E1509" s="52" t="s">
        <v>4779</v>
      </c>
      <c r="F1509" s="52" t="s">
        <v>4780</v>
      </c>
      <c r="G1509" s="52" t="s">
        <v>7571</v>
      </c>
      <c r="H1509" s="52" t="s">
        <v>10022</v>
      </c>
      <c r="I1509" s="52" t="s">
        <v>14713</v>
      </c>
      <c r="J1509" s="51">
        <v>120683</v>
      </c>
      <c r="K1509" s="51">
        <v>20511</v>
      </c>
      <c r="L1509" s="52" t="s">
        <v>67</v>
      </c>
      <c r="M1509" s="51">
        <v>56192</v>
      </c>
      <c r="N1509" s="51">
        <v>0</v>
      </c>
      <c r="O1509" s="52" t="s">
        <v>15947</v>
      </c>
    </row>
    <row r="1510" spans="1:15" ht="14.4" x14ac:dyDescent="0.25">
      <c r="A1510" s="51">
        <v>19364</v>
      </c>
      <c r="B1510" s="52" t="s">
        <v>10023</v>
      </c>
      <c r="C1510" s="52" t="s">
        <v>4781</v>
      </c>
      <c r="D1510" s="51">
        <v>8980</v>
      </c>
      <c r="E1510" s="52" t="s">
        <v>111</v>
      </c>
      <c r="F1510" s="52" t="s">
        <v>112</v>
      </c>
      <c r="G1510" s="52" t="s">
        <v>7571</v>
      </c>
      <c r="H1510" s="52" t="s">
        <v>10024</v>
      </c>
      <c r="I1510" s="52" t="s">
        <v>14715</v>
      </c>
      <c r="J1510" s="51">
        <v>138859</v>
      </c>
      <c r="K1510" s="51">
        <v>19364</v>
      </c>
      <c r="L1510" s="52" t="s">
        <v>10023</v>
      </c>
      <c r="M1510" s="51">
        <v>975607</v>
      </c>
      <c r="N1510" s="51">
        <v>0</v>
      </c>
      <c r="O1510" s="52" t="s">
        <v>15948</v>
      </c>
    </row>
    <row r="1511" spans="1:15" ht="14.4" x14ac:dyDescent="0.25">
      <c r="A1511" s="51">
        <v>19372</v>
      </c>
      <c r="B1511" s="52" t="s">
        <v>4782</v>
      </c>
      <c r="C1511" s="52" t="s">
        <v>4783</v>
      </c>
      <c r="D1511" s="51">
        <v>8980</v>
      </c>
      <c r="E1511" s="52" t="s">
        <v>111</v>
      </c>
      <c r="F1511" s="52" t="s">
        <v>4784</v>
      </c>
      <c r="G1511" s="52" t="s">
        <v>7571</v>
      </c>
      <c r="H1511" s="52" t="s">
        <v>10025</v>
      </c>
      <c r="I1511" s="52" t="s">
        <v>14713</v>
      </c>
      <c r="J1511" s="51">
        <v>120683</v>
      </c>
      <c r="K1511" s="51">
        <v>20511</v>
      </c>
      <c r="L1511" s="52" t="s">
        <v>67</v>
      </c>
      <c r="M1511" s="51">
        <v>56192</v>
      </c>
      <c r="N1511" s="51">
        <v>0</v>
      </c>
      <c r="O1511" s="52" t="s">
        <v>15949</v>
      </c>
    </row>
    <row r="1512" spans="1:15" ht="14.4" x14ac:dyDescent="0.25">
      <c r="A1512" s="51">
        <v>19381</v>
      </c>
      <c r="B1512" s="52" t="s">
        <v>4785</v>
      </c>
      <c r="C1512" s="52" t="s">
        <v>4786</v>
      </c>
      <c r="D1512" s="51">
        <v>8890</v>
      </c>
      <c r="E1512" s="52" t="s">
        <v>4772</v>
      </c>
      <c r="F1512" s="52" t="s">
        <v>4787</v>
      </c>
      <c r="G1512" s="52" t="s">
        <v>7571</v>
      </c>
      <c r="H1512" s="52" t="s">
        <v>10026</v>
      </c>
      <c r="I1512" s="52" t="s">
        <v>14713</v>
      </c>
      <c r="J1512" s="51">
        <v>120493</v>
      </c>
      <c r="K1512" s="51">
        <v>19241</v>
      </c>
      <c r="L1512" s="52" t="s">
        <v>744</v>
      </c>
      <c r="M1512" s="51">
        <v>124719</v>
      </c>
      <c r="N1512" s="51">
        <v>0</v>
      </c>
      <c r="O1512" s="52" t="s">
        <v>15950</v>
      </c>
    </row>
    <row r="1513" spans="1:15" ht="14.4" x14ac:dyDescent="0.25">
      <c r="A1513" s="51">
        <v>19398</v>
      </c>
      <c r="B1513" s="52" t="s">
        <v>1804</v>
      </c>
      <c r="C1513" s="52" t="s">
        <v>4788</v>
      </c>
      <c r="D1513" s="51">
        <v>8890</v>
      </c>
      <c r="E1513" s="52" t="s">
        <v>4772</v>
      </c>
      <c r="F1513" s="52" t="s">
        <v>4789</v>
      </c>
      <c r="G1513" s="52" t="s">
        <v>7571</v>
      </c>
      <c r="H1513" s="52" t="s">
        <v>10027</v>
      </c>
      <c r="I1513" s="52" t="s">
        <v>14715</v>
      </c>
      <c r="J1513" s="51">
        <v>138859</v>
      </c>
      <c r="K1513" s="51">
        <v>19364</v>
      </c>
      <c r="L1513" s="52" t="s">
        <v>10023</v>
      </c>
      <c r="M1513" s="51">
        <v>975615</v>
      </c>
      <c r="N1513" s="51">
        <v>0</v>
      </c>
      <c r="O1513" s="52" t="s">
        <v>15951</v>
      </c>
    </row>
    <row r="1514" spans="1:15" ht="14.4" x14ac:dyDescent="0.25">
      <c r="A1514" s="51">
        <v>19431</v>
      </c>
      <c r="B1514" s="52" t="s">
        <v>4790</v>
      </c>
      <c r="C1514" s="52" t="s">
        <v>4791</v>
      </c>
      <c r="D1514" s="51">
        <v>8870</v>
      </c>
      <c r="E1514" s="52" t="s">
        <v>160</v>
      </c>
      <c r="F1514" s="52" t="s">
        <v>4792</v>
      </c>
      <c r="G1514" s="52" t="s">
        <v>7571</v>
      </c>
      <c r="H1514" s="52" t="s">
        <v>14012</v>
      </c>
      <c r="I1514" s="52" t="s">
        <v>14713</v>
      </c>
      <c r="J1514" s="51">
        <v>119421</v>
      </c>
      <c r="K1514" s="51">
        <v>19745</v>
      </c>
      <c r="L1514" s="52" t="s">
        <v>4856</v>
      </c>
      <c r="M1514" s="51">
        <v>967414</v>
      </c>
      <c r="N1514" s="51">
        <v>0</v>
      </c>
      <c r="O1514" s="52" t="s">
        <v>15952</v>
      </c>
    </row>
    <row r="1515" spans="1:15" ht="14.4" x14ac:dyDescent="0.25">
      <c r="A1515" s="51">
        <v>19448</v>
      </c>
      <c r="B1515" s="52" t="s">
        <v>4793</v>
      </c>
      <c r="C1515" s="52" t="s">
        <v>4794</v>
      </c>
      <c r="D1515" s="51">
        <v>8870</v>
      </c>
      <c r="E1515" s="52" t="s">
        <v>160</v>
      </c>
      <c r="F1515" s="52" t="s">
        <v>4795</v>
      </c>
      <c r="G1515" s="52" t="s">
        <v>7571</v>
      </c>
      <c r="H1515" s="52" t="s">
        <v>14013</v>
      </c>
      <c r="I1515" s="52" t="s">
        <v>14713</v>
      </c>
      <c r="J1515" s="51">
        <v>119421</v>
      </c>
      <c r="K1515" s="51">
        <v>19745</v>
      </c>
      <c r="L1515" s="52" t="s">
        <v>4856</v>
      </c>
      <c r="M1515" s="51">
        <v>967414</v>
      </c>
      <c r="N1515" s="51">
        <v>0</v>
      </c>
      <c r="O1515" s="52" t="s">
        <v>15953</v>
      </c>
    </row>
    <row r="1516" spans="1:15" ht="14.4" x14ac:dyDescent="0.25">
      <c r="A1516" s="51">
        <v>19463</v>
      </c>
      <c r="B1516" s="52" t="s">
        <v>668</v>
      </c>
      <c r="C1516" s="52" t="s">
        <v>4796</v>
      </c>
      <c r="D1516" s="51">
        <v>8870</v>
      </c>
      <c r="E1516" s="52" t="s">
        <v>160</v>
      </c>
      <c r="F1516" s="52" t="s">
        <v>161</v>
      </c>
      <c r="G1516" s="52" t="s">
        <v>7571</v>
      </c>
      <c r="H1516" s="52" t="s">
        <v>22137</v>
      </c>
      <c r="I1516" s="52" t="s">
        <v>14713</v>
      </c>
      <c r="J1516" s="51">
        <v>119421</v>
      </c>
      <c r="K1516" s="51">
        <v>19745</v>
      </c>
      <c r="L1516" s="52" t="s">
        <v>4856</v>
      </c>
      <c r="M1516" s="51">
        <v>967414</v>
      </c>
      <c r="N1516" s="51">
        <v>0</v>
      </c>
      <c r="O1516" s="52" t="s">
        <v>15954</v>
      </c>
    </row>
    <row r="1517" spans="1:15" ht="14.4" x14ac:dyDescent="0.25">
      <c r="A1517" s="51">
        <v>19489</v>
      </c>
      <c r="B1517" s="52" t="s">
        <v>558</v>
      </c>
      <c r="C1517" s="52" t="s">
        <v>4797</v>
      </c>
      <c r="D1517" s="51">
        <v>8870</v>
      </c>
      <c r="E1517" s="52" t="s">
        <v>160</v>
      </c>
      <c r="F1517" s="52" t="s">
        <v>4798</v>
      </c>
      <c r="G1517" s="52" t="s">
        <v>7571</v>
      </c>
      <c r="H1517" s="52" t="s">
        <v>10028</v>
      </c>
      <c r="I1517" s="52" t="s">
        <v>14713</v>
      </c>
      <c r="J1517" s="51">
        <v>119421</v>
      </c>
      <c r="K1517" s="51">
        <v>19745</v>
      </c>
      <c r="L1517" s="52" t="s">
        <v>4856</v>
      </c>
      <c r="M1517" s="51">
        <v>967414</v>
      </c>
      <c r="N1517" s="51">
        <v>0</v>
      </c>
      <c r="O1517" s="52" t="s">
        <v>15955</v>
      </c>
    </row>
    <row r="1518" spans="1:15" ht="14.4" x14ac:dyDescent="0.25">
      <c r="A1518" s="51">
        <v>19497</v>
      </c>
      <c r="B1518" s="52" t="s">
        <v>704</v>
      </c>
      <c r="C1518" s="52" t="s">
        <v>4799</v>
      </c>
      <c r="D1518" s="51">
        <v>8870</v>
      </c>
      <c r="E1518" s="52" t="s">
        <v>4800</v>
      </c>
      <c r="F1518" s="52" t="s">
        <v>4801</v>
      </c>
      <c r="G1518" s="52" t="s">
        <v>7571</v>
      </c>
      <c r="H1518" s="52" t="s">
        <v>10029</v>
      </c>
      <c r="I1518" s="52" t="s">
        <v>14713</v>
      </c>
      <c r="J1518" s="51">
        <v>130989</v>
      </c>
      <c r="K1518" s="51">
        <v>19638</v>
      </c>
      <c r="L1518" s="52" t="s">
        <v>67</v>
      </c>
      <c r="M1518" s="51">
        <v>967422</v>
      </c>
      <c r="N1518" s="51">
        <v>0</v>
      </c>
      <c r="O1518" s="52" t="s">
        <v>15956</v>
      </c>
    </row>
    <row r="1519" spans="1:15" ht="14.4" x14ac:dyDescent="0.25">
      <c r="A1519" s="51">
        <v>19505</v>
      </c>
      <c r="B1519" s="52" t="s">
        <v>4802</v>
      </c>
      <c r="C1519" s="52" t="s">
        <v>4803</v>
      </c>
      <c r="D1519" s="51">
        <v>8501</v>
      </c>
      <c r="E1519" s="52" t="s">
        <v>1491</v>
      </c>
      <c r="F1519" s="52" t="s">
        <v>4804</v>
      </c>
      <c r="G1519" s="52" t="s">
        <v>7571</v>
      </c>
      <c r="H1519" s="52" t="s">
        <v>10030</v>
      </c>
      <c r="I1519" s="52" t="s">
        <v>14713</v>
      </c>
      <c r="J1519" s="51">
        <v>119362</v>
      </c>
      <c r="K1519" s="51">
        <v>108225</v>
      </c>
      <c r="L1519" s="52" t="s">
        <v>6698</v>
      </c>
      <c r="M1519" s="51">
        <v>974048</v>
      </c>
      <c r="N1519" s="51">
        <v>0</v>
      </c>
      <c r="O1519" s="52" t="s">
        <v>15957</v>
      </c>
    </row>
    <row r="1520" spans="1:15" ht="14.4" x14ac:dyDescent="0.25">
      <c r="A1520" s="51">
        <v>19513</v>
      </c>
      <c r="B1520" s="52" t="s">
        <v>10031</v>
      </c>
      <c r="C1520" s="52" t="s">
        <v>4805</v>
      </c>
      <c r="D1520" s="51">
        <v>8501</v>
      </c>
      <c r="E1520" s="52" t="s">
        <v>1491</v>
      </c>
      <c r="F1520" s="52" t="s">
        <v>4806</v>
      </c>
      <c r="G1520" s="52" t="s">
        <v>7571</v>
      </c>
      <c r="H1520" s="52" t="s">
        <v>10032</v>
      </c>
      <c r="I1520" s="52" t="s">
        <v>14713</v>
      </c>
      <c r="J1520" s="51">
        <v>119362</v>
      </c>
      <c r="K1520" s="51">
        <v>108225</v>
      </c>
      <c r="L1520" s="52" t="s">
        <v>6698</v>
      </c>
      <c r="M1520" s="51">
        <v>974048</v>
      </c>
      <c r="N1520" s="51">
        <v>0</v>
      </c>
      <c r="O1520" s="52" t="s">
        <v>15958</v>
      </c>
    </row>
    <row r="1521" spans="1:15" ht="14.4" x14ac:dyDescent="0.25">
      <c r="A1521" s="51">
        <v>19521</v>
      </c>
      <c r="B1521" s="52" t="s">
        <v>4802</v>
      </c>
      <c r="C1521" s="52" t="s">
        <v>1215</v>
      </c>
      <c r="D1521" s="51">
        <v>8501</v>
      </c>
      <c r="E1521" s="52" t="s">
        <v>1491</v>
      </c>
      <c r="F1521" s="52" t="s">
        <v>4807</v>
      </c>
      <c r="G1521" s="52" t="s">
        <v>7571</v>
      </c>
      <c r="H1521" s="52" t="s">
        <v>10033</v>
      </c>
      <c r="I1521" s="52" t="s">
        <v>14713</v>
      </c>
      <c r="J1521" s="51">
        <v>119362</v>
      </c>
      <c r="K1521" s="51">
        <v>108225</v>
      </c>
      <c r="L1521" s="52" t="s">
        <v>6698</v>
      </c>
      <c r="M1521" s="51">
        <v>974048</v>
      </c>
      <c r="N1521" s="51">
        <v>0</v>
      </c>
      <c r="O1521" s="52" t="s">
        <v>15959</v>
      </c>
    </row>
    <row r="1522" spans="1:15" ht="14.4" x14ac:dyDescent="0.25">
      <c r="A1522" s="51">
        <v>19539</v>
      </c>
      <c r="B1522" s="52" t="s">
        <v>4808</v>
      </c>
      <c r="C1522" s="52" t="s">
        <v>4809</v>
      </c>
      <c r="D1522" s="51">
        <v>8501</v>
      </c>
      <c r="E1522" s="52" t="s">
        <v>1491</v>
      </c>
      <c r="F1522" s="52" t="s">
        <v>4804</v>
      </c>
      <c r="G1522" s="52" t="s">
        <v>7571</v>
      </c>
      <c r="H1522" s="52" t="s">
        <v>10034</v>
      </c>
      <c r="I1522" s="52" t="s">
        <v>14713</v>
      </c>
      <c r="J1522" s="51">
        <v>119362</v>
      </c>
      <c r="K1522" s="51">
        <v>108225</v>
      </c>
      <c r="L1522" s="52" t="s">
        <v>6698</v>
      </c>
      <c r="M1522" s="51">
        <v>974048</v>
      </c>
      <c r="N1522" s="51">
        <v>0</v>
      </c>
      <c r="O1522" s="52" t="s">
        <v>15960</v>
      </c>
    </row>
    <row r="1523" spans="1:15" ht="14.4" x14ac:dyDescent="0.25">
      <c r="A1523" s="51">
        <v>19547</v>
      </c>
      <c r="B1523" s="52" t="s">
        <v>4810</v>
      </c>
      <c r="C1523" s="52" t="s">
        <v>4811</v>
      </c>
      <c r="D1523" s="51">
        <v>8520</v>
      </c>
      <c r="E1523" s="52" t="s">
        <v>150</v>
      </c>
      <c r="F1523" s="52" t="s">
        <v>4812</v>
      </c>
      <c r="G1523" s="52" t="s">
        <v>7571</v>
      </c>
      <c r="H1523" s="52" t="s">
        <v>10035</v>
      </c>
      <c r="I1523" s="52" t="s">
        <v>14715</v>
      </c>
      <c r="J1523" s="51">
        <v>119438</v>
      </c>
      <c r="K1523" s="51">
        <v>115857</v>
      </c>
      <c r="L1523" s="52" t="s">
        <v>669</v>
      </c>
      <c r="M1523" s="51">
        <v>975631</v>
      </c>
      <c r="N1523" s="51">
        <v>0</v>
      </c>
      <c r="O1523" s="52" t="s">
        <v>15961</v>
      </c>
    </row>
    <row r="1524" spans="1:15" ht="14.4" x14ac:dyDescent="0.25">
      <c r="A1524" s="51">
        <v>19554</v>
      </c>
      <c r="B1524" s="52" t="s">
        <v>22138</v>
      </c>
      <c r="C1524" s="52" t="s">
        <v>4813</v>
      </c>
      <c r="D1524" s="51">
        <v>8520</v>
      </c>
      <c r="E1524" s="52" t="s">
        <v>150</v>
      </c>
      <c r="F1524" s="52" t="s">
        <v>4814</v>
      </c>
      <c r="G1524" s="52" t="s">
        <v>7571</v>
      </c>
      <c r="H1524" s="52" t="s">
        <v>22139</v>
      </c>
      <c r="I1524" s="52" t="s">
        <v>14715</v>
      </c>
      <c r="J1524" s="51">
        <v>119438</v>
      </c>
      <c r="K1524" s="51">
        <v>115857</v>
      </c>
      <c r="L1524" s="52" t="s">
        <v>669</v>
      </c>
      <c r="M1524" s="51">
        <v>975631</v>
      </c>
      <c r="N1524" s="51">
        <v>0</v>
      </c>
      <c r="O1524" s="52" t="s">
        <v>22140</v>
      </c>
    </row>
    <row r="1525" spans="1:15" ht="14.4" x14ac:dyDescent="0.25">
      <c r="A1525" s="51">
        <v>19562</v>
      </c>
      <c r="B1525" s="52" t="s">
        <v>537</v>
      </c>
      <c r="C1525" s="52" t="s">
        <v>4815</v>
      </c>
      <c r="D1525" s="51">
        <v>8520</v>
      </c>
      <c r="E1525" s="52" t="s">
        <v>150</v>
      </c>
      <c r="F1525" s="52" t="s">
        <v>151</v>
      </c>
      <c r="G1525" s="52" t="s">
        <v>7571</v>
      </c>
      <c r="H1525" s="52" t="s">
        <v>10036</v>
      </c>
      <c r="I1525" s="52" t="s">
        <v>14713</v>
      </c>
      <c r="J1525" s="51">
        <v>119362</v>
      </c>
      <c r="K1525" s="51">
        <v>108225</v>
      </c>
      <c r="L1525" s="52" t="s">
        <v>6698</v>
      </c>
      <c r="M1525" s="51">
        <v>107425</v>
      </c>
      <c r="N1525" s="51">
        <v>0</v>
      </c>
      <c r="O1525" s="52" t="s">
        <v>15962</v>
      </c>
    </row>
    <row r="1526" spans="1:15" ht="14.4" x14ac:dyDescent="0.25">
      <c r="A1526" s="51">
        <v>19571</v>
      </c>
      <c r="B1526" s="52" t="s">
        <v>101</v>
      </c>
      <c r="C1526" s="52" t="s">
        <v>4816</v>
      </c>
      <c r="D1526" s="51">
        <v>8520</v>
      </c>
      <c r="E1526" s="52" t="s">
        <v>150</v>
      </c>
      <c r="F1526" s="52" t="s">
        <v>151</v>
      </c>
      <c r="G1526" s="52" t="s">
        <v>7571</v>
      </c>
      <c r="H1526" s="52" t="s">
        <v>14014</v>
      </c>
      <c r="I1526" s="52" t="s">
        <v>14713</v>
      </c>
      <c r="J1526" s="51">
        <v>119362</v>
      </c>
      <c r="K1526" s="51">
        <v>108225</v>
      </c>
      <c r="L1526" s="52" t="s">
        <v>6698</v>
      </c>
      <c r="M1526" s="51">
        <v>107425</v>
      </c>
      <c r="N1526" s="51">
        <v>0</v>
      </c>
      <c r="O1526" s="52" t="s">
        <v>15963</v>
      </c>
    </row>
    <row r="1527" spans="1:15" ht="14.4" x14ac:dyDescent="0.25">
      <c r="A1527" s="51">
        <v>19588</v>
      </c>
      <c r="B1527" s="52" t="s">
        <v>558</v>
      </c>
      <c r="C1527" s="52" t="s">
        <v>4817</v>
      </c>
      <c r="D1527" s="51">
        <v>8520</v>
      </c>
      <c r="E1527" s="52" t="s">
        <v>150</v>
      </c>
      <c r="F1527" s="52" t="s">
        <v>4818</v>
      </c>
      <c r="G1527" s="52" t="s">
        <v>7571</v>
      </c>
      <c r="H1527" s="52" t="s">
        <v>10037</v>
      </c>
      <c r="I1527" s="52" t="s">
        <v>14713</v>
      </c>
      <c r="J1527" s="51">
        <v>119362</v>
      </c>
      <c r="K1527" s="51">
        <v>108225</v>
      </c>
      <c r="L1527" s="52" t="s">
        <v>6698</v>
      </c>
      <c r="M1527" s="51">
        <v>107425</v>
      </c>
      <c r="N1527" s="51">
        <v>0</v>
      </c>
      <c r="O1527" s="52" t="s">
        <v>15964</v>
      </c>
    </row>
    <row r="1528" spans="1:15" ht="14.4" x14ac:dyDescent="0.25">
      <c r="A1528" s="51">
        <v>19596</v>
      </c>
      <c r="B1528" s="52" t="s">
        <v>4819</v>
      </c>
      <c r="C1528" s="52" t="s">
        <v>4820</v>
      </c>
      <c r="D1528" s="51">
        <v>8531</v>
      </c>
      <c r="E1528" s="52" t="s">
        <v>4821</v>
      </c>
      <c r="F1528" s="52" t="s">
        <v>4822</v>
      </c>
      <c r="G1528" s="52" t="s">
        <v>7571</v>
      </c>
      <c r="H1528" s="52" t="s">
        <v>10038</v>
      </c>
      <c r="I1528" s="52" t="s">
        <v>14715</v>
      </c>
      <c r="J1528" s="51">
        <v>119438</v>
      </c>
      <c r="K1528" s="51">
        <v>115857</v>
      </c>
      <c r="L1528" s="52" t="s">
        <v>669</v>
      </c>
      <c r="M1528" s="51">
        <v>975649</v>
      </c>
      <c r="N1528" s="51">
        <v>0</v>
      </c>
      <c r="O1528" s="52" t="s">
        <v>15965</v>
      </c>
    </row>
    <row r="1529" spans="1:15" ht="14.4" x14ac:dyDescent="0.25">
      <c r="A1529" s="51">
        <v>19604</v>
      </c>
      <c r="B1529" s="52" t="s">
        <v>4823</v>
      </c>
      <c r="C1529" s="52" t="s">
        <v>4824</v>
      </c>
      <c r="D1529" s="51">
        <v>8530</v>
      </c>
      <c r="E1529" s="52" t="s">
        <v>166</v>
      </c>
      <c r="F1529" s="52" t="s">
        <v>4825</v>
      </c>
      <c r="G1529" s="52" t="s">
        <v>7571</v>
      </c>
      <c r="H1529" s="52" t="s">
        <v>10039</v>
      </c>
      <c r="I1529" s="52" t="s">
        <v>14715</v>
      </c>
      <c r="J1529" s="51">
        <v>119438</v>
      </c>
      <c r="K1529" s="51">
        <v>115857</v>
      </c>
      <c r="L1529" s="52" t="s">
        <v>669</v>
      </c>
      <c r="M1529" s="51">
        <v>975649</v>
      </c>
      <c r="N1529" s="51">
        <v>0</v>
      </c>
      <c r="O1529" s="52" t="s">
        <v>15966</v>
      </c>
    </row>
    <row r="1530" spans="1:15" ht="14.4" x14ac:dyDescent="0.25">
      <c r="A1530" s="51">
        <v>19612</v>
      </c>
      <c r="B1530" s="52" t="s">
        <v>540</v>
      </c>
      <c r="C1530" s="52" t="s">
        <v>4826</v>
      </c>
      <c r="D1530" s="51">
        <v>8530</v>
      </c>
      <c r="E1530" s="52" t="s">
        <v>166</v>
      </c>
      <c r="F1530" s="52" t="s">
        <v>482</v>
      </c>
      <c r="G1530" s="52" t="s">
        <v>7571</v>
      </c>
      <c r="H1530" s="52" t="s">
        <v>7879</v>
      </c>
      <c r="I1530" s="52" t="s">
        <v>14713</v>
      </c>
      <c r="J1530" s="51">
        <v>119461</v>
      </c>
      <c r="K1530" s="51">
        <v>19612</v>
      </c>
      <c r="L1530" s="52" t="s">
        <v>540</v>
      </c>
      <c r="M1530" s="51">
        <v>974031</v>
      </c>
      <c r="N1530" s="51">
        <v>0</v>
      </c>
      <c r="O1530" s="52" t="s">
        <v>15967</v>
      </c>
    </row>
    <row r="1531" spans="1:15" ht="14.4" x14ac:dyDescent="0.25">
      <c r="A1531" s="51">
        <v>19621</v>
      </c>
      <c r="B1531" s="52" t="s">
        <v>4827</v>
      </c>
      <c r="C1531" s="52" t="s">
        <v>4828</v>
      </c>
      <c r="D1531" s="51">
        <v>8530</v>
      </c>
      <c r="E1531" s="52" t="s">
        <v>166</v>
      </c>
      <c r="F1531" s="52" t="s">
        <v>4829</v>
      </c>
      <c r="G1531" s="52" t="s">
        <v>7571</v>
      </c>
      <c r="H1531" s="52" t="s">
        <v>10040</v>
      </c>
      <c r="I1531" s="52" t="s">
        <v>14713</v>
      </c>
      <c r="J1531" s="51">
        <v>119461</v>
      </c>
      <c r="K1531" s="51">
        <v>19612</v>
      </c>
      <c r="L1531" s="52" t="s">
        <v>540</v>
      </c>
      <c r="M1531" s="51">
        <v>974031</v>
      </c>
      <c r="N1531" s="51">
        <v>0</v>
      </c>
      <c r="O1531" s="52" t="s">
        <v>15968</v>
      </c>
    </row>
    <row r="1532" spans="1:15" ht="14.4" x14ac:dyDescent="0.25">
      <c r="A1532" s="51">
        <v>19638</v>
      </c>
      <c r="B1532" s="52" t="s">
        <v>67</v>
      </c>
      <c r="C1532" s="52" t="s">
        <v>4830</v>
      </c>
      <c r="D1532" s="51">
        <v>8540</v>
      </c>
      <c r="E1532" s="52" t="s">
        <v>500</v>
      </c>
      <c r="F1532" s="52" t="s">
        <v>501</v>
      </c>
      <c r="G1532" s="52" t="s">
        <v>7571</v>
      </c>
      <c r="H1532" s="52" t="s">
        <v>8062</v>
      </c>
      <c r="I1532" s="52" t="s">
        <v>14713</v>
      </c>
      <c r="J1532" s="51">
        <v>130989</v>
      </c>
      <c r="K1532" s="51">
        <v>19638</v>
      </c>
      <c r="L1532" s="52" t="s">
        <v>67</v>
      </c>
      <c r="M1532" s="51">
        <v>61333</v>
      </c>
      <c r="N1532" s="51">
        <v>0</v>
      </c>
      <c r="O1532" s="52" t="s">
        <v>15969</v>
      </c>
    </row>
    <row r="1533" spans="1:15" ht="14.4" x14ac:dyDescent="0.25">
      <c r="A1533" s="51">
        <v>19653</v>
      </c>
      <c r="B1533" s="52" t="s">
        <v>67</v>
      </c>
      <c r="C1533" s="52" t="s">
        <v>4831</v>
      </c>
      <c r="D1533" s="51">
        <v>8540</v>
      </c>
      <c r="E1533" s="52" t="s">
        <v>500</v>
      </c>
      <c r="F1533" s="52" t="s">
        <v>4832</v>
      </c>
      <c r="G1533" s="52" t="s">
        <v>7571</v>
      </c>
      <c r="H1533" s="52" t="s">
        <v>10041</v>
      </c>
      <c r="I1533" s="52" t="s">
        <v>14713</v>
      </c>
      <c r="J1533" s="51">
        <v>130989</v>
      </c>
      <c r="K1533" s="51">
        <v>19638</v>
      </c>
      <c r="L1533" s="52" t="s">
        <v>67</v>
      </c>
      <c r="M1533" s="51">
        <v>61333</v>
      </c>
      <c r="N1533" s="51">
        <v>0</v>
      </c>
      <c r="O1533" s="52" t="s">
        <v>15970</v>
      </c>
    </row>
    <row r="1534" spans="1:15" ht="14.4" x14ac:dyDescent="0.25">
      <c r="A1534" s="51">
        <v>19661</v>
      </c>
      <c r="B1534" s="52" t="s">
        <v>4833</v>
      </c>
      <c r="C1534" s="52" t="s">
        <v>4834</v>
      </c>
      <c r="D1534" s="51">
        <v>8540</v>
      </c>
      <c r="E1534" s="52" t="s">
        <v>500</v>
      </c>
      <c r="F1534" s="52" t="s">
        <v>4835</v>
      </c>
      <c r="G1534" s="52" t="s">
        <v>7571</v>
      </c>
      <c r="H1534" s="52" t="s">
        <v>10042</v>
      </c>
      <c r="I1534" s="52" t="s">
        <v>14713</v>
      </c>
      <c r="J1534" s="51">
        <v>119561</v>
      </c>
      <c r="K1534" s="51">
        <v>18853</v>
      </c>
      <c r="L1534" s="52" t="s">
        <v>67</v>
      </c>
      <c r="M1534" s="51">
        <v>58347</v>
      </c>
      <c r="N1534" s="51">
        <v>0</v>
      </c>
      <c r="O1534" s="52" t="s">
        <v>15971</v>
      </c>
    </row>
    <row r="1535" spans="1:15" ht="14.4" x14ac:dyDescent="0.25">
      <c r="A1535" s="51">
        <v>19679</v>
      </c>
      <c r="B1535" s="52" t="s">
        <v>65</v>
      </c>
      <c r="C1535" s="52" t="s">
        <v>4836</v>
      </c>
      <c r="D1535" s="51">
        <v>8540</v>
      </c>
      <c r="E1535" s="52" t="s">
        <v>500</v>
      </c>
      <c r="F1535" s="52" t="s">
        <v>4837</v>
      </c>
      <c r="G1535" s="52" t="s">
        <v>7571</v>
      </c>
      <c r="H1535" s="52" t="s">
        <v>10043</v>
      </c>
      <c r="I1535" s="52" t="s">
        <v>14715</v>
      </c>
      <c r="J1535" s="51">
        <v>130989</v>
      </c>
      <c r="K1535" s="51">
        <v>19638</v>
      </c>
      <c r="L1535" s="52" t="s">
        <v>67</v>
      </c>
      <c r="M1535" s="51">
        <v>975656</v>
      </c>
      <c r="N1535" s="51">
        <v>0</v>
      </c>
      <c r="O1535" s="52" t="s">
        <v>15972</v>
      </c>
    </row>
    <row r="1536" spans="1:15" ht="14.4" x14ac:dyDescent="0.25">
      <c r="A1536" s="51">
        <v>19687</v>
      </c>
      <c r="B1536" s="52" t="s">
        <v>4838</v>
      </c>
      <c r="C1536" s="52" t="s">
        <v>4839</v>
      </c>
      <c r="D1536" s="51">
        <v>8792</v>
      </c>
      <c r="E1536" s="52" t="s">
        <v>4840</v>
      </c>
      <c r="F1536" s="52" t="s">
        <v>4841</v>
      </c>
      <c r="G1536" s="52" t="s">
        <v>7571</v>
      </c>
      <c r="H1536" s="52" t="s">
        <v>10044</v>
      </c>
      <c r="I1536" s="52" t="s">
        <v>14713</v>
      </c>
      <c r="J1536" s="51">
        <v>120361</v>
      </c>
      <c r="K1536" s="51">
        <v>19869</v>
      </c>
      <c r="L1536" s="52" t="s">
        <v>680</v>
      </c>
      <c r="M1536" s="51">
        <v>967588</v>
      </c>
      <c r="N1536" s="51">
        <v>0</v>
      </c>
      <c r="O1536" s="52" t="s">
        <v>15973</v>
      </c>
    </row>
    <row r="1537" spans="1:15" ht="14.4" x14ac:dyDescent="0.25">
      <c r="A1537" s="51">
        <v>19695</v>
      </c>
      <c r="B1537" s="52" t="s">
        <v>173</v>
      </c>
      <c r="C1537" s="52" t="s">
        <v>4842</v>
      </c>
      <c r="D1537" s="51">
        <v>8793</v>
      </c>
      <c r="E1537" s="52" t="s">
        <v>4843</v>
      </c>
      <c r="F1537" s="52" t="s">
        <v>4844</v>
      </c>
      <c r="G1537" s="52" t="s">
        <v>7571</v>
      </c>
      <c r="H1537" s="52" t="s">
        <v>10045</v>
      </c>
      <c r="I1537" s="52" t="s">
        <v>14715</v>
      </c>
      <c r="J1537" s="51">
        <v>122135</v>
      </c>
      <c r="K1537" s="51">
        <v>19919</v>
      </c>
      <c r="L1537" s="52" t="s">
        <v>14018</v>
      </c>
      <c r="M1537" s="51">
        <v>975672</v>
      </c>
      <c r="N1537" s="51">
        <v>0</v>
      </c>
      <c r="O1537" s="52" t="s">
        <v>15974</v>
      </c>
    </row>
    <row r="1538" spans="1:15" ht="14.4" x14ac:dyDescent="0.25">
      <c r="A1538" s="51">
        <v>19703</v>
      </c>
      <c r="B1538" s="52" t="s">
        <v>173</v>
      </c>
      <c r="C1538" s="52" t="s">
        <v>4845</v>
      </c>
      <c r="D1538" s="51">
        <v>8791</v>
      </c>
      <c r="E1538" s="52" t="s">
        <v>4846</v>
      </c>
      <c r="F1538" s="52" t="s">
        <v>4847</v>
      </c>
      <c r="G1538" s="52" t="s">
        <v>7571</v>
      </c>
      <c r="H1538" s="52" t="s">
        <v>10046</v>
      </c>
      <c r="I1538" s="52" t="s">
        <v>14715</v>
      </c>
      <c r="J1538" s="51">
        <v>122135</v>
      </c>
      <c r="K1538" s="51">
        <v>19919</v>
      </c>
      <c r="L1538" s="52" t="s">
        <v>14018</v>
      </c>
      <c r="M1538" s="51">
        <v>975672</v>
      </c>
      <c r="N1538" s="51">
        <v>0</v>
      </c>
      <c r="O1538" s="52" t="s">
        <v>15975</v>
      </c>
    </row>
    <row r="1539" spans="1:15" ht="14.4" x14ac:dyDescent="0.25">
      <c r="A1539" s="51">
        <v>19711</v>
      </c>
      <c r="B1539" s="52" t="s">
        <v>67</v>
      </c>
      <c r="C1539" s="52" t="s">
        <v>4848</v>
      </c>
      <c r="D1539" s="51">
        <v>8791</v>
      </c>
      <c r="E1539" s="52" t="s">
        <v>4846</v>
      </c>
      <c r="F1539" s="52" t="s">
        <v>4849</v>
      </c>
      <c r="G1539" s="52" t="s">
        <v>7571</v>
      </c>
      <c r="H1539" s="52" t="s">
        <v>10047</v>
      </c>
      <c r="I1539" s="52" t="s">
        <v>14713</v>
      </c>
      <c r="J1539" s="51">
        <v>120361</v>
      </c>
      <c r="K1539" s="51">
        <v>19869</v>
      </c>
      <c r="L1539" s="52" t="s">
        <v>680</v>
      </c>
      <c r="M1539" s="51">
        <v>967588</v>
      </c>
      <c r="N1539" s="51">
        <v>0</v>
      </c>
      <c r="O1539" s="52" t="s">
        <v>15976</v>
      </c>
    </row>
    <row r="1540" spans="1:15" ht="14.4" x14ac:dyDescent="0.25">
      <c r="A1540" s="51">
        <v>19729</v>
      </c>
      <c r="B1540" s="52" t="s">
        <v>10048</v>
      </c>
      <c r="C1540" s="52" t="s">
        <v>4850</v>
      </c>
      <c r="D1540" s="51">
        <v>8710</v>
      </c>
      <c r="E1540" s="52" t="s">
        <v>4851</v>
      </c>
      <c r="F1540" s="52" t="s">
        <v>4852</v>
      </c>
      <c r="G1540" s="52" t="s">
        <v>7571</v>
      </c>
      <c r="H1540" s="52" t="s">
        <v>10049</v>
      </c>
      <c r="I1540" s="52" t="s">
        <v>14713</v>
      </c>
      <c r="J1540" s="51">
        <v>118745</v>
      </c>
      <c r="K1540" s="51">
        <v>19811</v>
      </c>
      <c r="L1540" s="52" t="s">
        <v>782</v>
      </c>
      <c r="M1540" s="51">
        <v>967497</v>
      </c>
      <c r="N1540" s="51">
        <v>0</v>
      </c>
      <c r="O1540" s="52" t="s">
        <v>15977</v>
      </c>
    </row>
    <row r="1541" spans="1:15" ht="14.4" x14ac:dyDescent="0.25">
      <c r="A1541" s="51">
        <v>19737</v>
      </c>
      <c r="B1541" s="52" t="s">
        <v>2853</v>
      </c>
      <c r="C1541" s="52" t="s">
        <v>4853</v>
      </c>
      <c r="D1541" s="51">
        <v>8531</v>
      </c>
      <c r="E1541" s="52" t="s">
        <v>4854</v>
      </c>
      <c r="F1541" s="52" t="s">
        <v>4855</v>
      </c>
      <c r="G1541" s="52" t="s">
        <v>7571</v>
      </c>
      <c r="H1541" s="52" t="s">
        <v>10050</v>
      </c>
      <c r="I1541" s="52" t="s">
        <v>14713</v>
      </c>
      <c r="J1541" s="51">
        <v>119461</v>
      </c>
      <c r="K1541" s="51">
        <v>19612</v>
      </c>
      <c r="L1541" s="52" t="s">
        <v>540</v>
      </c>
      <c r="M1541" s="51">
        <v>974031</v>
      </c>
      <c r="N1541" s="51">
        <v>0</v>
      </c>
      <c r="O1541" s="52" t="s">
        <v>15978</v>
      </c>
    </row>
    <row r="1542" spans="1:15" ht="14.4" x14ac:dyDescent="0.25">
      <c r="A1542" s="51">
        <v>19745</v>
      </c>
      <c r="B1542" s="52" t="s">
        <v>4856</v>
      </c>
      <c r="C1542" s="52" t="s">
        <v>4857</v>
      </c>
      <c r="D1542" s="51">
        <v>8860</v>
      </c>
      <c r="E1542" s="52" t="s">
        <v>4858</v>
      </c>
      <c r="F1542" s="52" t="s">
        <v>4859</v>
      </c>
      <c r="G1542" s="52" t="s">
        <v>7571</v>
      </c>
      <c r="H1542" s="52" t="s">
        <v>14015</v>
      </c>
      <c r="I1542" s="52" t="s">
        <v>14713</v>
      </c>
      <c r="J1542" s="51">
        <v>119421</v>
      </c>
      <c r="K1542" s="51">
        <v>19745</v>
      </c>
      <c r="L1542" s="52" t="s">
        <v>4856</v>
      </c>
      <c r="M1542" s="51">
        <v>967414</v>
      </c>
      <c r="N1542" s="51">
        <v>0</v>
      </c>
      <c r="O1542" s="52" t="s">
        <v>15979</v>
      </c>
    </row>
    <row r="1543" spans="1:15" ht="28.8" x14ac:dyDescent="0.25">
      <c r="A1543" s="51">
        <v>19752</v>
      </c>
      <c r="B1543" s="52" t="s">
        <v>67</v>
      </c>
      <c r="C1543" s="52" t="s">
        <v>2715</v>
      </c>
      <c r="D1543" s="51">
        <v>8880</v>
      </c>
      <c r="E1543" s="52" t="s">
        <v>4860</v>
      </c>
      <c r="F1543" s="52" t="s">
        <v>10051</v>
      </c>
      <c r="G1543" s="52" t="s">
        <v>7571</v>
      </c>
      <c r="H1543" s="52" t="s">
        <v>10052</v>
      </c>
      <c r="I1543" s="52" t="s">
        <v>14713</v>
      </c>
      <c r="J1543" s="51">
        <v>120493</v>
      </c>
      <c r="K1543" s="51">
        <v>19241</v>
      </c>
      <c r="L1543" s="52" t="s">
        <v>744</v>
      </c>
      <c r="M1543" s="51">
        <v>124719</v>
      </c>
      <c r="N1543" s="51">
        <v>0</v>
      </c>
      <c r="O1543" s="52" t="s">
        <v>15980</v>
      </c>
    </row>
    <row r="1544" spans="1:15" ht="14.4" x14ac:dyDescent="0.25">
      <c r="A1544" s="51">
        <v>19761</v>
      </c>
      <c r="B1544" s="52" t="s">
        <v>10053</v>
      </c>
      <c r="C1544" s="52" t="s">
        <v>4153</v>
      </c>
      <c r="D1544" s="51">
        <v>8770</v>
      </c>
      <c r="E1544" s="52" t="s">
        <v>1500</v>
      </c>
      <c r="F1544" s="52" t="s">
        <v>4861</v>
      </c>
      <c r="G1544" s="52" t="s">
        <v>7571</v>
      </c>
      <c r="H1544" s="52" t="s">
        <v>14016</v>
      </c>
      <c r="I1544" s="52" t="s">
        <v>14713</v>
      </c>
      <c r="J1544" s="51">
        <v>119421</v>
      </c>
      <c r="K1544" s="51">
        <v>19745</v>
      </c>
      <c r="L1544" s="52" t="s">
        <v>4856</v>
      </c>
      <c r="M1544" s="51">
        <v>967414</v>
      </c>
      <c r="N1544" s="51">
        <v>0</v>
      </c>
      <c r="O1544" s="52" t="s">
        <v>15981</v>
      </c>
    </row>
    <row r="1545" spans="1:15" ht="14.4" x14ac:dyDescent="0.25">
      <c r="A1545" s="51">
        <v>19794</v>
      </c>
      <c r="B1545" s="52" t="s">
        <v>4862</v>
      </c>
      <c r="C1545" s="52" t="s">
        <v>4863</v>
      </c>
      <c r="D1545" s="51">
        <v>8770</v>
      </c>
      <c r="E1545" s="52" t="s">
        <v>1500</v>
      </c>
      <c r="F1545" s="52" t="s">
        <v>4864</v>
      </c>
      <c r="G1545" s="52" t="s">
        <v>7571</v>
      </c>
      <c r="H1545" s="52" t="s">
        <v>10054</v>
      </c>
      <c r="I1545" s="52" t="s">
        <v>14715</v>
      </c>
      <c r="J1545" s="51">
        <v>121582</v>
      </c>
      <c r="K1545" s="51">
        <v>17186</v>
      </c>
      <c r="L1545" s="52" t="s">
        <v>575</v>
      </c>
      <c r="M1545" s="51">
        <v>975664</v>
      </c>
      <c r="N1545" s="51">
        <v>0</v>
      </c>
      <c r="O1545" s="52" t="s">
        <v>15982</v>
      </c>
    </row>
    <row r="1546" spans="1:15" ht="14.4" x14ac:dyDescent="0.25">
      <c r="A1546" s="51">
        <v>19811</v>
      </c>
      <c r="B1546" s="52" t="s">
        <v>782</v>
      </c>
      <c r="C1546" s="52" t="s">
        <v>4865</v>
      </c>
      <c r="D1546" s="51">
        <v>8780</v>
      </c>
      <c r="E1546" s="52" t="s">
        <v>478</v>
      </c>
      <c r="F1546" s="52" t="s">
        <v>479</v>
      </c>
      <c r="G1546" s="52" t="s">
        <v>7571</v>
      </c>
      <c r="H1546" s="52" t="s">
        <v>10055</v>
      </c>
      <c r="I1546" s="52" t="s">
        <v>14713</v>
      </c>
      <c r="J1546" s="51">
        <v>118745</v>
      </c>
      <c r="K1546" s="51">
        <v>19811</v>
      </c>
      <c r="L1546" s="52" t="s">
        <v>782</v>
      </c>
      <c r="M1546" s="51">
        <v>53652</v>
      </c>
      <c r="N1546" s="51">
        <v>0</v>
      </c>
      <c r="O1546" s="52" t="s">
        <v>15983</v>
      </c>
    </row>
    <row r="1547" spans="1:15" ht="14.4" x14ac:dyDescent="0.25">
      <c r="A1547" s="51">
        <v>19828</v>
      </c>
      <c r="B1547" s="52" t="s">
        <v>4866</v>
      </c>
      <c r="C1547" s="52" t="s">
        <v>4867</v>
      </c>
      <c r="D1547" s="51">
        <v>8780</v>
      </c>
      <c r="E1547" s="52" t="s">
        <v>478</v>
      </c>
      <c r="F1547" s="52" t="s">
        <v>4868</v>
      </c>
      <c r="G1547" s="52" t="s">
        <v>7571</v>
      </c>
      <c r="H1547" s="52" t="s">
        <v>14017</v>
      </c>
      <c r="I1547" s="52" t="s">
        <v>14713</v>
      </c>
      <c r="J1547" s="51">
        <v>118745</v>
      </c>
      <c r="K1547" s="51">
        <v>19811</v>
      </c>
      <c r="L1547" s="52" t="s">
        <v>782</v>
      </c>
      <c r="M1547" s="51">
        <v>967547</v>
      </c>
      <c r="N1547" s="51">
        <v>0</v>
      </c>
      <c r="O1547" s="52" t="s">
        <v>15984</v>
      </c>
    </row>
    <row r="1548" spans="1:15" ht="14.4" x14ac:dyDescent="0.25">
      <c r="A1548" s="51">
        <v>19836</v>
      </c>
      <c r="B1548" s="52" t="s">
        <v>4869</v>
      </c>
      <c r="C1548" s="52" t="s">
        <v>4870</v>
      </c>
      <c r="D1548" s="51">
        <v>8710</v>
      </c>
      <c r="E1548" s="52" t="s">
        <v>4871</v>
      </c>
      <c r="F1548" s="52" t="s">
        <v>4872</v>
      </c>
      <c r="G1548" s="52" t="s">
        <v>7571</v>
      </c>
      <c r="H1548" s="52" t="s">
        <v>10056</v>
      </c>
      <c r="I1548" s="52" t="s">
        <v>14713</v>
      </c>
      <c r="J1548" s="51">
        <v>118745</v>
      </c>
      <c r="K1548" s="51">
        <v>19811</v>
      </c>
      <c r="L1548" s="52" t="s">
        <v>782</v>
      </c>
      <c r="M1548" s="51">
        <v>61135</v>
      </c>
      <c r="N1548" s="51">
        <v>0</v>
      </c>
      <c r="O1548" s="52" t="s">
        <v>15985</v>
      </c>
    </row>
    <row r="1549" spans="1:15" ht="14.4" x14ac:dyDescent="0.25">
      <c r="A1549" s="51">
        <v>19844</v>
      </c>
      <c r="B1549" s="52" t="s">
        <v>10057</v>
      </c>
      <c r="C1549" s="52" t="s">
        <v>4873</v>
      </c>
      <c r="D1549" s="51">
        <v>8720</v>
      </c>
      <c r="E1549" s="52" t="s">
        <v>4874</v>
      </c>
      <c r="F1549" s="52" t="s">
        <v>4875</v>
      </c>
      <c r="G1549" s="52" t="s">
        <v>7571</v>
      </c>
      <c r="H1549" s="52" t="s">
        <v>10058</v>
      </c>
      <c r="I1549" s="52" t="s">
        <v>14715</v>
      </c>
      <c r="J1549" s="51">
        <v>121582</v>
      </c>
      <c r="K1549" s="51">
        <v>17186</v>
      </c>
      <c r="L1549" s="52" t="s">
        <v>575</v>
      </c>
      <c r="M1549" s="51">
        <v>975731</v>
      </c>
      <c r="N1549" s="51">
        <v>0</v>
      </c>
      <c r="O1549" s="52" t="s">
        <v>15986</v>
      </c>
    </row>
    <row r="1550" spans="1:15" ht="14.4" x14ac:dyDescent="0.25">
      <c r="A1550" s="51">
        <v>19851</v>
      </c>
      <c r="B1550" s="52" t="s">
        <v>67</v>
      </c>
      <c r="C1550" s="52" t="s">
        <v>4876</v>
      </c>
      <c r="D1550" s="51">
        <v>8720</v>
      </c>
      <c r="E1550" s="52" t="s">
        <v>4877</v>
      </c>
      <c r="F1550" s="52" t="s">
        <v>4878</v>
      </c>
      <c r="G1550" s="52" t="s">
        <v>7571</v>
      </c>
      <c r="H1550" s="52" t="s">
        <v>10059</v>
      </c>
      <c r="I1550" s="52" t="s">
        <v>14713</v>
      </c>
      <c r="J1550" s="51">
        <v>120857</v>
      </c>
      <c r="K1550" s="51">
        <v>20305</v>
      </c>
      <c r="L1550" s="52" t="s">
        <v>4976</v>
      </c>
      <c r="M1550" s="51">
        <v>117929</v>
      </c>
      <c r="N1550" s="51">
        <v>0</v>
      </c>
      <c r="O1550" s="52" t="s">
        <v>15987</v>
      </c>
    </row>
    <row r="1551" spans="1:15" ht="14.4" x14ac:dyDescent="0.25">
      <c r="A1551" s="51">
        <v>19869</v>
      </c>
      <c r="B1551" s="52" t="s">
        <v>680</v>
      </c>
      <c r="C1551" s="52" t="s">
        <v>4879</v>
      </c>
      <c r="D1551" s="51">
        <v>8790</v>
      </c>
      <c r="E1551" s="52" t="s">
        <v>268</v>
      </c>
      <c r="F1551" s="52" t="s">
        <v>269</v>
      </c>
      <c r="G1551" s="52" t="s">
        <v>7571</v>
      </c>
      <c r="H1551" s="52" t="s">
        <v>10060</v>
      </c>
      <c r="I1551" s="52" t="s">
        <v>14713</v>
      </c>
      <c r="J1551" s="51">
        <v>120361</v>
      </c>
      <c r="K1551" s="51">
        <v>19869</v>
      </c>
      <c r="L1551" s="52" t="s">
        <v>680</v>
      </c>
      <c r="M1551" s="51">
        <v>967588</v>
      </c>
      <c r="N1551" s="51">
        <v>0</v>
      </c>
      <c r="O1551" s="52" t="s">
        <v>15988</v>
      </c>
    </row>
    <row r="1552" spans="1:15" ht="14.4" x14ac:dyDescent="0.25">
      <c r="A1552" s="51">
        <v>19877</v>
      </c>
      <c r="B1552" s="52" t="s">
        <v>4880</v>
      </c>
      <c r="C1552" s="52" t="s">
        <v>4881</v>
      </c>
      <c r="D1552" s="51">
        <v>8793</v>
      </c>
      <c r="E1552" s="52" t="s">
        <v>4843</v>
      </c>
      <c r="F1552" s="52" t="s">
        <v>4882</v>
      </c>
      <c r="G1552" s="52" t="s">
        <v>7571</v>
      </c>
      <c r="H1552" s="52" t="s">
        <v>10061</v>
      </c>
      <c r="I1552" s="52" t="s">
        <v>14713</v>
      </c>
      <c r="J1552" s="51">
        <v>120361</v>
      </c>
      <c r="K1552" s="51">
        <v>19869</v>
      </c>
      <c r="L1552" s="52" t="s">
        <v>680</v>
      </c>
      <c r="M1552" s="51">
        <v>967588</v>
      </c>
      <c r="N1552" s="51">
        <v>0</v>
      </c>
      <c r="O1552" s="52" t="s">
        <v>15989</v>
      </c>
    </row>
    <row r="1553" spans="1:15" ht="14.4" x14ac:dyDescent="0.25">
      <c r="A1553" s="51">
        <v>19885</v>
      </c>
      <c r="B1553" s="52" t="s">
        <v>67</v>
      </c>
      <c r="C1553" s="52" t="s">
        <v>4883</v>
      </c>
      <c r="D1553" s="51">
        <v>8790</v>
      </c>
      <c r="E1553" s="52" t="s">
        <v>268</v>
      </c>
      <c r="F1553" s="52" t="s">
        <v>4884</v>
      </c>
      <c r="G1553" s="52" t="s">
        <v>7571</v>
      </c>
      <c r="H1553" s="52" t="s">
        <v>10062</v>
      </c>
      <c r="I1553" s="52" t="s">
        <v>14713</v>
      </c>
      <c r="J1553" s="51">
        <v>120361</v>
      </c>
      <c r="K1553" s="51">
        <v>19869</v>
      </c>
      <c r="L1553" s="52" t="s">
        <v>680</v>
      </c>
      <c r="M1553" s="51">
        <v>967588</v>
      </c>
      <c r="N1553" s="51">
        <v>0</v>
      </c>
      <c r="O1553" s="52" t="s">
        <v>15990</v>
      </c>
    </row>
    <row r="1554" spans="1:15" ht="14.4" x14ac:dyDescent="0.25">
      <c r="A1554" s="51">
        <v>19893</v>
      </c>
      <c r="B1554" s="52" t="s">
        <v>67</v>
      </c>
      <c r="C1554" s="52" t="s">
        <v>4885</v>
      </c>
      <c r="D1554" s="51">
        <v>8790</v>
      </c>
      <c r="E1554" s="52" t="s">
        <v>268</v>
      </c>
      <c r="F1554" s="52" t="s">
        <v>4886</v>
      </c>
      <c r="G1554" s="52" t="s">
        <v>7571</v>
      </c>
      <c r="H1554" s="52" t="s">
        <v>10063</v>
      </c>
      <c r="I1554" s="52" t="s">
        <v>14713</v>
      </c>
      <c r="J1554" s="51">
        <v>120361</v>
      </c>
      <c r="K1554" s="51">
        <v>19869</v>
      </c>
      <c r="L1554" s="52" t="s">
        <v>680</v>
      </c>
      <c r="M1554" s="51">
        <v>967588</v>
      </c>
      <c r="N1554" s="51">
        <v>0</v>
      </c>
      <c r="O1554" s="52" t="s">
        <v>15991</v>
      </c>
    </row>
    <row r="1555" spans="1:15" ht="14.4" x14ac:dyDescent="0.25">
      <c r="A1555" s="51">
        <v>19901</v>
      </c>
      <c r="B1555" s="52" t="s">
        <v>67</v>
      </c>
      <c r="C1555" s="52" t="s">
        <v>4887</v>
      </c>
      <c r="D1555" s="51">
        <v>8790</v>
      </c>
      <c r="E1555" s="52" t="s">
        <v>268</v>
      </c>
      <c r="F1555" s="52" t="s">
        <v>4888</v>
      </c>
      <c r="G1555" s="52" t="s">
        <v>7571</v>
      </c>
      <c r="H1555" s="52" t="s">
        <v>10064</v>
      </c>
      <c r="I1555" s="52" t="s">
        <v>14713</v>
      </c>
      <c r="J1555" s="51">
        <v>120361</v>
      </c>
      <c r="K1555" s="51">
        <v>19869</v>
      </c>
      <c r="L1555" s="52" t="s">
        <v>680</v>
      </c>
      <c r="M1555" s="51">
        <v>967588</v>
      </c>
      <c r="N1555" s="51">
        <v>0</v>
      </c>
      <c r="O1555" s="52" t="s">
        <v>15992</v>
      </c>
    </row>
    <row r="1556" spans="1:15" ht="14.4" x14ac:dyDescent="0.25">
      <c r="A1556" s="51">
        <v>19919</v>
      </c>
      <c r="B1556" s="52" t="s">
        <v>14018</v>
      </c>
      <c r="C1556" s="52" t="s">
        <v>4889</v>
      </c>
      <c r="D1556" s="51">
        <v>8790</v>
      </c>
      <c r="E1556" s="52" t="s">
        <v>268</v>
      </c>
      <c r="F1556" s="52" t="s">
        <v>716</v>
      </c>
      <c r="G1556" s="52" t="s">
        <v>7571</v>
      </c>
      <c r="H1556" s="52" t="s">
        <v>7859</v>
      </c>
      <c r="I1556" s="52" t="s">
        <v>14715</v>
      </c>
      <c r="J1556" s="51">
        <v>122135</v>
      </c>
      <c r="K1556" s="51">
        <v>19919</v>
      </c>
      <c r="L1556" s="52" t="s">
        <v>14018</v>
      </c>
      <c r="M1556" s="51">
        <v>975672</v>
      </c>
      <c r="N1556" s="51">
        <v>0</v>
      </c>
      <c r="O1556" s="52" t="s">
        <v>15993</v>
      </c>
    </row>
    <row r="1557" spans="1:15" ht="14.4" x14ac:dyDescent="0.25">
      <c r="A1557" s="51">
        <v>19927</v>
      </c>
      <c r="B1557" s="52" t="s">
        <v>14019</v>
      </c>
      <c r="C1557" s="52" t="s">
        <v>4890</v>
      </c>
      <c r="D1557" s="51">
        <v>8790</v>
      </c>
      <c r="E1557" s="52" t="s">
        <v>268</v>
      </c>
      <c r="F1557" s="52" t="s">
        <v>4891</v>
      </c>
      <c r="G1557" s="52" t="s">
        <v>7571</v>
      </c>
      <c r="H1557" s="52" t="s">
        <v>10065</v>
      </c>
      <c r="I1557" s="52" t="s">
        <v>14715</v>
      </c>
      <c r="J1557" s="51">
        <v>122135</v>
      </c>
      <c r="K1557" s="51">
        <v>19919</v>
      </c>
      <c r="L1557" s="52" t="s">
        <v>14018</v>
      </c>
      <c r="M1557" s="51">
        <v>975672</v>
      </c>
      <c r="N1557" s="51">
        <v>0</v>
      </c>
      <c r="O1557" s="52" t="s">
        <v>15994</v>
      </c>
    </row>
    <row r="1558" spans="1:15" ht="14.4" x14ac:dyDescent="0.25">
      <c r="A1558" s="51">
        <v>19935</v>
      </c>
      <c r="B1558" s="52" t="s">
        <v>4892</v>
      </c>
      <c r="C1558" s="52" t="s">
        <v>4893</v>
      </c>
      <c r="D1558" s="51">
        <v>8710</v>
      </c>
      <c r="E1558" s="52" t="s">
        <v>4894</v>
      </c>
      <c r="F1558" s="52" t="s">
        <v>4895</v>
      </c>
      <c r="G1558" s="52" t="s">
        <v>7571</v>
      </c>
      <c r="H1558" s="52" t="s">
        <v>10066</v>
      </c>
      <c r="I1558" s="52" t="s">
        <v>14713</v>
      </c>
      <c r="J1558" s="51">
        <v>118745</v>
      </c>
      <c r="K1558" s="51">
        <v>19811</v>
      </c>
      <c r="L1558" s="52" t="s">
        <v>782</v>
      </c>
      <c r="M1558" s="51">
        <v>56184</v>
      </c>
      <c r="N1558" s="51">
        <v>0</v>
      </c>
      <c r="O1558" s="52" t="s">
        <v>15995</v>
      </c>
    </row>
    <row r="1559" spans="1:15" ht="14.4" x14ac:dyDescent="0.25">
      <c r="A1559" s="51">
        <v>19943</v>
      </c>
      <c r="B1559" s="52" t="s">
        <v>4896</v>
      </c>
      <c r="C1559" s="52" t="s">
        <v>4897</v>
      </c>
      <c r="D1559" s="51">
        <v>8800</v>
      </c>
      <c r="E1559" s="52" t="s">
        <v>266</v>
      </c>
      <c r="F1559" s="52" t="s">
        <v>4898</v>
      </c>
      <c r="G1559" s="52" t="s">
        <v>7571</v>
      </c>
      <c r="H1559" s="52" t="s">
        <v>10067</v>
      </c>
      <c r="I1559" s="52" t="s">
        <v>14715</v>
      </c>
      <c r="J1559" s="51">
        <v>119016</v>
      </c>
      <c r="K1559" s="51">
        <v>19951</v>
      </c>
      <c r="L1559" s="52" t="s">
        <v>821</v>
      </c>
      <c r="M1559" s="51">
        <v>975681</v>
      </c>
      <c r="N1559" s="51">
        <v>0</v>
      </c>
      <c r="O1559" s="52" t="s">
        <v>15996</v>
      </c>
    </row>
    <row r="1560" spans="1:15" ht="14.4" x14ac:dyDescent="0.25">
      <c r="A1560" s="51">
        <v>19951</v>
      </c>
      <c r="B1560" s="52" t="s">
        <v>821</v>
      </c>
      <c r="C1560" s="52" t="s">
        <v>4899</v>
      </c>
      <c r="D1560" s="51">
        <v>8800</v>
      </c>
      <c r="E1560" s="52" t="s">
        <v>266</v>
      </c>
      <c r="F1560" s="52" t="s">
        <v>822</v>
      </c>
      <c r="G1560" s="52" t="s">
        <v>7571</v>
      </c>
      <c r="H1560" s="52" t="s">
        <v>8373</v>
      </c>
      <c r="I1560" s="52" t="s">
        <v>14715</v>
      </c>
      <c r="J1560" s="51">
        <v>119016</v>
      </c>
      <c r="K1560" s="51">
        <v>19951</v>
      </c>
      <c r="L1560" s="52" t="s">
        <v>821</v>
      </c>
      <c r="M1560" s="51">
        <v>975681</v>
      </c>
      <c r="N1560" s="51">
        <v>0</v>
      </c>
      <c r="O1560" s="52" t="s">
        <v>15997</v>
      </c>
    </row>
    <row r="1561" spans="1:15" ht="14.4" x14ac:dyDescent="0.25">
      <c r="A1561" s="51">
        <v>19968</v>
      </c>
      <c r="B1561" s="52" t="s">
        <v>4900</v>
      </c>
      <c r="C1561" s="52" t="s">
        <v>4901</v>
      </c>
      <c r="D1561" s="51">
        <v>8800</v>
      </c>
      <c r="E1561" s="52" t="s">
        <v>266</v>
      </c>
      <c r="F1561" s="52" t="s">
        <v>4902</v>
      </c>
      <c r="G1561" s="52" t="s">
        <v>7571</v>
      </c>
      <c r="H1561" s="52" t="s">
        <v>10068</v>
      </c>
      <c r="I1561" s="52" t="s">
        <v>14713</v>
      </c>
      <c r="J1561" s="51">
        <v>120345</v>
      </c>
      <c r="K1561" s="51">
        <v>126375</v>
      </c>
      <c r="L1561" s="52" t="s">
        <v>631</v>
      </c>
      <c r="M1561" s="51">
        <v>967604</v>
      </c>
      <c r="N1561" s="51">
        <v>0</v>
      </c>
      <c r="O1561" s="52" t="s">
        <v>15998</v>
      </c>
    </row>
    <row r="1562" spans="1:15" ht="14.4" x14ac:dyDescent="0.25">
      <c r="A1562" s="51">
        <v>19976</v>
      </c>
      <c r="B1562" s="52" t="s">
        <v>4903</v>
      </c>
      <c r="C1562" s="52" t="s">
        <v>4904</v>
      </c>
      <c r="D1562" s="51">
        <v>8800</v>
      </c>
      <c r="E1562" s="52" t="s">
        <v>266</v>
      </c>
      <c r="F1562" s="52" t="s">
        <v>4905</v>
      </c>
      <c r="G1562" s="52" t="s">
        <v>7571</v>
      </c>
      <c r="H1562" s="52" t="s">
        <v>10069</v>
      </c>
      <c r="I1562" s="52" t="s">
        <v>14713</v>
      </c>
      <c r="J1562" s="51">
        <v>120345</v>
      </c>
      <c r="K1562" s="51">
        <v>126375</v>
      </c>
      <c r="L1562" s="52" t="s">
        <v>631</v>
      </c>
      <c r="M1562" s="51">
        <v>967604</v>
      </c>
      <c r="N1562" s="51">
        <v>0</v>
      </c>
      <c r="O1562" s="52" t="s">
        <v>15999</v>
      </c>
    </row>
    <row r="1563" spans="1:15" ht="14.4" x14ac:dyDescent="0.25">
      <c r="A1563" s="51">
        <v>19992</v>
      </c>
      <c r="B1563" s="52" t="s">
        <v>4906</v>
      </c>
      <c r="C1563" s="52" t="s">
        <v>4907</v>
      </c>
      <c r="D1563" s="51">
        <v>8800</v>
      </c>
      <c r="E1563" s="52" t="s">
        <v>266</v>
      </c>
      <c r="F1563" s="52" t="s">
        <v>4908</v>
      </c>
      <c r="G1563" s="52" t="s">
        <v>7571</v>
      </c>
      <c r="H1563" s="52" t="s">
        <v>10070</v>
      </c>
      <c r="I1563" s="52" t="s">
        <v>14713</v>
      </c>
      <c r="J1563" s="51">
        <v>120345</v>
      </c>
      <c r="K1563" s="51">
        <v>126375</v>
      </c>
      <c r="L1563" s="52" t="s">
        <v>631</v>
      </c>
      <c r="M1563" s="51">
        <v>967604</v>
      </c>
      <c r="N1563" s="51">
        <v>0</v>
      </c>
      <c r="O1563" s="52" t="s">
        <v>16000</v>
      </c>
    </row>
    <row r="1564" spans="1:15" ht="14.4" x14ac:dyDescent="0.25">
      <c r="A1564" s="51">
        <v>20008</v>
      </c>
      <c r="B1564" s="52" t="s">
        <v>4909</v>
      </c>
      <c r="C1564" s="52" t="s">
        <v>4910</v>
      </c>
      <c r="D1564" s="51">
        <v>8800</v>
      </c>
      <c r="E1564" s="52" t="s">
        <v>266</v>
      </c>
      <c r="F1564" s="52" t="s">
        <v>4911</v>
      </c>
      <c r="G1564" s="52" t="s">
        <v>7571</v>
      </c>
      <c r="H1564" s="52" t="s">
        <v>16001</v>
      </c>
      <c r="I1564" s="52" t="s">
        <v>14713</v>
      </c>
      <c r="J1564" s="51">
        <v>120345</v>
      </c>
      <c r="K1564" s="51">
        <v>126375</v>
      </c>
      <c r="L1564" s="52" t="s">
        <v>631</v>
      </c>
      <c r="M1564" s="51">
        <v>967604</v>
      </c>
      <c r="N1564" s="51">
        <v>0</v>
      </c>
      <c r="O1564" s="52" t="s">
        <v>16002</v>
      </c>
    </row>
    <row r="1565" spans="1:15" ht="14.4" x14ac:dyDescent="0.25">
      <c r="A1565" s="51">
        <v>20016</v>
      </c>
      <c r="B1565" s="52" t="s">
        <v>4912</v>
      </c>
      <c r="C1565" s="52" t="s">
        <v>4913</v>
      </c>
      <c r="D1565" s="51">
        <v>8800</v>
      </c>
      <c r="E1565" s="52" t="s">
        <v>266</v>
      </c>
      <c r="F1565" s="52" t="s">
        <v>4914</v>
      </c>
      <c r="G1565" s="52" t="s">
        <v>7571</v>
      </c>
      <c r="H1565" s="52" t="s">
        <v>10071</v>
      </c>
      <c r="I1565" s="52" t="s">
        <v>14713</v>
      </c>
      <c r="J1565" s="51">
        <v>120345</v>
      </c>
      <c r="K1565" s="51">
        <v>126375</v>
      </c>
      <c r="L1565" s="52" t="s">
        <v>631</v>
      </c>
      <c r="M1565" s="51">
        <v>967604</v>
      </c>
      <c r="N1565" s="51">
        <v>0</v>
      </c>
      <c r="O1565" s="52" t="s">
        <v>16003</v>
      </c>
    </row>
    <row r="1566" spans="1:15" ht="14.4" x14ac:dyDescent="0.25">
      <c r="A1566" s="51">
        <v>20024</v>
      </c>
      <c r="B1566" s="52" t="s">
        <v>4915</v>
      </c>
      <c r="C1566" s="52" t="s">
        <v>4916</v>
      </c>
      <c r="D1566" s="51">
        <v>8800</v>
      </c>
      <c r="E1566" s="52" t="s">
        <v>266</v>
      </c>
      <c r="F1566" s="52" t="s">
        <v>4917</v>
      </c>
      <c r="G1566" s="52" t="s">
        <v>7571</v>
      </c>
      <c r="H1566" s="52" t="s">
        <v>10072</v>
      </c>
      <c r="I1566" s="52" t="s">
        <v>14713</v>
      </c>
      <c r="J1566" s="51">
        <v>120345</v>
      </c>
      <c r="K1566" s="51">
        <v>126375</v>
      </c>
      <c r="L1566" s="52" t="s">
        <v>631</v>
      </c>
      <c r="M1566" s="51">
        <v>967604</v>
      </c>
      <c r="N1566" s="51">
        <v>0</v>
      </c>
      <c r="O1566" s="52" t="s">
        <v>16004</v>
      </c>
    </row>
    <row r="1567" spans="1:15" ht="14.4" x14ac:dyDescent="0.25">
      <c r="A1567" s="51">
        <v>20032</v>
      </c>
      <c r="B1567" s="52" t="s">
        <v>4918</v>
      </c>
      <c r="C1567" s="52" t="s">
        <v>4919</v>
      </c>
      <c r="D1567" s="51">
        <v>8800</v>
      </c>
      <c r="E1567" s="52" t="s">
        <v>266</v>
      </c>
      <c r="F1567" s="52" t="s">
        <v>4920</v>
      </c>
      <c r="G1567" s="52" t="s">
        <v>7571</v>
      </c>
      <c r="H1567" s="52" t="s">
        <v>10073</v>
      </c>
      <c r="I1567" s="52" t="s">
        <v>14713</v>
      </c>
      <c r="J1567" s="51">
        <v>120345</v>
      </c>
      <c r="K1567" s="51">
        <v>126375</v>
      </c>
      <c r="L1567" s="52" t="s">
        <v>631</v>
      </c>
      <c r="M1567" s="51">
        <v>967604</v>
      </c>
      <c r="N1567" s="51">
        <v>0</v>
      </c>
      <c r="O1567" s="52" t="s">
        <v>16005</v>
      </c>
    </row>
    <row r="1568" spans="1:15" ht="14.4" x14ac:dyDescent="0.25">
      <c r="A1568" s="51">
        <v>20041</v>
      </c>
      <c r="B1568" s="52" t="s">
        <v>4921</v>
      </c>
      <c r="C1568" s="52" t="s">
        <v>4922</v>
      </c>
      <c r="D1568" s="51">
        <v>8800</v>
      </c>
      <c r="E1568" s="52" t="s">
        <v>266</v>
      </c>
      <c r="F1568" s="52" t="s">
        <v>4923</v>
      </c>
      <c r="G1568" s="52" t="s">
        <v>7571</v>
      </c>
      <c r="H1568" s="52" t="s">
        <v>10074</v>
      </c>
      <c r="I1568" s="52" t="s">
        <v>14713</v>
      </c>
      <c r="J1568" s="51">
        <v>120345</v>
      </c>
      <c r="K1568" s="51">
        <v>126375</v>
      </c>
      <c r="L1568" s="52" t="s">
        <v>631</v>
      </c>
      <c r="M1568" s="51">
        <v>967604</v>
      </c>
      <c r="N1568" s="51">
        <v>0</v>
      </c>
      <c r="O1568" s="52" t="s">
        <v>16006</v>
      </c>
    </row>
    <row r="1569" spans="1:15" ht="14.4" x14ac:dyDescent="0.25">
      <c r="A1569" s="51">
        <v>20065</v>
      </c>
      <c r="B1569" s="52" t="s">
        <v>4924</v>
      </c>
      <c r="C1569" s="52" t="s">
        <v>4925</v>
      </c>
      <c r="D1569" s="51">
        <v>8800</v>
      </c>
      <c r="E1569" s="52" t="s">
        <v>266</v>
      </c>
      <c r="F1569" s="52" t="s">
        <v>4926</v>
      </c>
      <c r="G1569" s="52" t="s">
        <v>7571</v>
      </c>
      <c r="H1569" s="52" t="s">
        <v>14020</v>
      </c>
      <c r="I1569" s="52" t="s">
        <v>14713</v>
      </c>
      <c r="J1569" s="51">
        <v>120345</v>
      </c>
      <c r="K1569" s="51">
        <v>126375</v>
      </c>
      <c r="L1569" s="52" t="s">
        <v>631</v>
      </c>
      <c r="M1569" s="51">
        <v>967604</v>
      </c>
      <c r="N1569" s="51">
        <v>0</v>
      </c>
      <c r="O1569" s="52" t="s">
        <v>16007</v>
      </c>
    </row>
    <row r="1570" spans="1:15" ht="14.4" x14ac:dyDescent="0.25">
      <c r="A1570" s="51">
        <v>20073</v>
      </c>
      <c r="B1570" s="52" t="s">
        <v>4927</v>
      </c>
      <c r="C1570" s="52" t="s">
        <v>4928</v>
      </c>
      <c r="D1570" s="51">
        <v>8800</v>
      </c>
      <c r="E1570" s="52" t="s">
        <v>1510</v>
      </c>
      <c r="F1570" s="52" t="s">
        <v>4929</v>
      </c>
      <c r="G1570" s="52" t="s">
        <v>7571</v>
      </c>
      <c r="H1570" s="52" t="s">
        <v>10075</v>
      </c>
      <c r="I1570" s="52" t="s">
        <v>14715</v>
      </c>
      <c r="J1570" s="51">
        <v>119016</v>
      </c>
      <c r="K1570" s="51">
        <v>19951</v>
      </c>
      <c r="L1570" s="52" t="s">
        <v>821</v>
      </c>
      <c r="M1570" s="51">
        <v>975681</v>
      </c>
      <c r="N1570" s="51">
        <v>0</v>
      </c>
      <c r="O1570" s="52" t="s">
        <v>16008</v>
      </c>
    </row>
    <row r="1571" spans="1:15" ht="14.4" x14ac:dyDescent="0.25">
      <c r="A1571" s="51">
        <v>20081</v>
      </c>
      <c r="B1571" s="52" t="s">
        <v>4930</v>
      </c>
      <c r="C1571" s="52" t="s">
        <v>2715</v>
      </c>
      <c r="D1571" s="51">
        <v>8800</v>
      </c>
      <c r="E1571" s="52" t="s">
        <v>1510</v>
      </c>
      <c r="F1571" s="52" t="s">
        <v>4931</v>
      </c>
      <c r="G1571" s="52" t="s">
        <v>7571</v>
      </c>
      <c r="H1571" s="52" t="s">
        <v>10076</v>
      </c>
      <c r="I1571" s="52" t="s">
        <v>14713</v>
      </c>
      <c r="J1571" s="51">
        <v>120345</v>
      </c>
      <c r="K1571" s="51">
        <v>126375</v>
      </c>
      <c r="L1571" s="52" t="s">
        <v>631</v>
      </c>
      <c r="M1571" s="51">
        <v>967604</v>
      </c>
      <c r="N1571" s="51">
        <v>0</v>
      </c>
      <c r="O1571" s="52" t="s">
        <v>22141</v>
      </c>
    </row>
    <row r="1572" spans="1:15" ht="14.4" x14ac:dyDescent="0.25">
      <c r="A1572" s="51">
        <v>20099</v>
      </c>
      <c r="B1572" s="52" t="s">
        <v>4932</v>
      </c>
      <c r="C1572" s="52" t="s">
        <v>4933</v>
      </c>
      <c r="D1572" s="51">
        <v>8800</v>
      </c>
      <c r="E1572" s="52" t="s">
        <v>1510</v>
      </c>
      <c r="F1572" s="52" t="s">
        <v>4934</v>
      </c>
      <c r="G1572" s="52" t="s">
        <v>7571</v>
      </c>
      <c r="H1572" s="52" t="s">
        <v>10077</v>
      </c>
      <c r="I1572" s="52" t="s">
        <v>14713</v>
      </c>
      <c r="J1572" s="51">
        <v>120345</v>
      </c>
      <c r="K1572" s="51">
        <v>126375</v>
      </c>
      <c r="L1572" s="52" t="s">
        <v>631</v>
      </c>
      <c r="M1572" s="51">
        <v>967604</v>
      </c>
      <c r="N1572" s="51">
        <v>0</v>
      </c>
      <c r="O1572" s="52" t="s">
        <v>16009</v>
      </c>
    </row>
    <row r="1573" spans="1:15" ht="14.4" x14ac:dyDescent="0.25">
      <c r="A1573" s="51">
        <v>20107</v>
      </c>
      <c r="B1573" s="52" t="s">
        <v>4935</v>
      </c>
      <c r="C1573" s="52" t="s">
        <v>4936</v>
      </c>
      <c r="D1573" s="51">
        <v>8800</v>
      </c>
      <c r="E1573" s="52" t="s">
        <v>1510</v>
      </c>
      <c r="F1573" s="52" t="s">
        <v>4937</v>
      </c>
      <c r="G1573" s="52" t="s">
        <v>7571</v>
      </c>
      <c r="H1573" s="52" t="s">
        <v>10078</v>
      </c>
      <c r="I1573" s="52" t="s">
        <v>14713</v>
      </c>
      <c r="J1573" s="51">
        <v>120345</v>
      </c>
      <c r="K1573" s="51">
        <v>126375</v>
      </c>
      <c r="L1573" s="52" t="s">
        <v>631</v>
      </c>
      <c r="M1573" s="51">
        <v>967604</v>
      </c>
      <c r="N1573" s="51">
        <v>0</v>
      </c>
      <c r="O1573" s="52" t="s">
        <v>16010</v>
      </c>
    </row>
    <row r="1574" spans="1:15" ht="14.4" x14ac:dyDescent="0.25">
      <c r="A1574" s="51">
        <v>20123</v>
      </c>
      <c r="B1574" s="52" t="s">
        <v>4938</v>
      </c>
      <c r="C1574" s="52" t="s">
        <v>4939</v>
      </c>
      <c r="D1574" s="51">
        <v>8800</v>
      </c>
      <c r="E1574" s="52" t="s">
        <v>4940</v>
      </c>
      <c r="F1574" s="52" t="s">
        <v>4941</v>
      </c>
      <c r="G1574" s="52" t="s">
        <v>7571</v>
      </c>
      <c r="H1574" s="52" t="s">
        <v>10079</v>
      </c>
      <c r="I1574" s="52" t="s">
        <v>14713</v>
      </c>
      <c r="J1574" s="51">
        <v>120345</v>
      </c>
      <c r="K1574" s="51">
        <v>126375</v>
      </c>
      <c r="L1574" s="52" t="s">
        <v>631</v>
      </c>
      <c r="M1574" s="51">
        <v>967604</v>
      </c>
      <c r="N1574" s="51">
        <v>0</v>
      </c>
      <c r="O1574" s="52" t="s">
        <v>16011</v>
      </c>
    </row>
    <row r="1575" spans="1:15" ht="14.4" x14ac:dyDescent="0.25">
      <c r="A1575" s="51">
        <v>20131</v>
      </c>
      <c r="B1575" s="52" t="s">
        <v>67</v>
      </c>
      <c r="C1575" s="52" t="s">
        <v>16012</v>
      </c>
      <c r="D1575" s="51">
        <v>8840</v>
      </c>
      <c r="E1575" s="52" t="s">
        <v>4942</v>
      </c>
      <c r="F1575" s="52" t="s">
        <v>4943</v>
      </c>
      <c r="G1575" s="52" t="s">
        <v>7571</v>
      </c>
      <c r="H1575" s="52" t="s">
        <v>10080</v>
      </c>
      <c r="I1575" s="52" t="s">
        <v>14713</v>
      </c>
      <c r="J1575" s="51">
        <v>119917</v>
      </c>
      <c r="K1575" s="51">
        <v>17368</v>
      </c>
      <c r="L1575" s="52" t="s">
        <v>67</v>
      </c>
      <c r="M1575" s="51">
        <v>966473</v>
      </c>
      <c r="N1575" s="51">
        <v>0</v>
      </c>
      <c r="O1575" s="52" t="s">
        <v>16013</v>
      </c>
    </row>
    <row r="1576" spans="1:15" ht="14.4" x14ac:dyDescent="0.25">
      <c r="A1576" s="51">
        <v>20149</v>
      </c>
      <c r="B1576" s="52" t="s">
        <v>73</v>
      </c>
      <c r="C1576" s="52" t="s">
        <v>4944</v>
      </c>
      <c r="D1576" s="51">
        <v>8830</v>
      </c>
      <c r="E1576" s="52" t="s">
        <v>4000</v>
      </c>
      <c r="F1576" s="52" t="s">
        <v>4945</v>
      </c>
      <c r="G1576" s="52" t="s">
        <v>7571</v>
      </c>
      <c r="H1576" s="52" t="s">
        <v>10081</v>
      </c>
      <c r="I1576" s="52" t="s">
        <v>14715</v>
      </c>
      <c r="J1576" s="51">
        <v>121582</v>
      </c>
      <c r="K1576" s="51">
        <v>17186</v>
      </c>
      <c r="L1576" s="52" t="s">
        <v>575</v>
      </c>
      <c r="M1576" s="51">
        <v>975698</v>
      </c>
      <c r="N1576" s="51">
        <v>0</v>
      </c>
      <c r="O1576" s="52" t="s">
        <v>16014</v>
      </c>
    </row>
    <row r="1577" spans="1:15" ht="14.4" x14ac:dyDescent="0.25">
      <c r="A1577" s="51">
        <v>20164</v>
      </c>
      <c r="B1577" s="52" t="s">
        <v>4946</v>
      </c>
      <c r="C1577" s="52" t="s">
        <v>4947</v>
      </c>
      <c r="D1577" s="51">
        <v>8830</v>
      </c>
      <c r="E1577" s="52" t="s">
        <v>4000</v>
      </c>
      <c r="F1577" s="52" t="s">
        <v>4948</v>
      </c>
      <c r="G1577" s="52" t="s">
        <v>7571</v>
      </c>
      <c r="H1577" s="52" t="s">
        <v>10082</v>
      </c>
      <c r="I1577" s="52" t="s">
        <v>14713</v>
      </c>
      <c r="J1577" s="51">
        <v>119917</v>
      </c>
      <c r="K1577" s="51">
        <v>17368</v>
      </c>
      <c r="L1577" s="52" t="s">
        <v>67</v>
      </c>
      <c r="M1577" s="51">
        <v>966473</v>
      </c>
      <c r="N1577" s="51">
        <v>0</v>
      </c>
      <c r="O1577" s="52" t="s">
        <v>16015</v>
      </c>
    </row>
    <row r="1578" spans="1:15" ht="14.4" x14ac:dyDescent="0.25">
      <c r="A1578" s="51">
        <v>20198</v>
      </c>
      <c r="B1578" s="52" t="s">
        <v>4949</v>
      </c>
      <c r="C1578" s="52" t="s">
        <v>4950</v>
      </c>
      <c r="D1578" s="51">
        <v>8850</v>
      </c>
      <c r="E1578" s="52" t="s">
        <v>4951</v>
      </c>
      <c r="F1578" s="52" t="s">
        <v>4952</v>
      </c>
      <c r="G1578" s="52" t="s">
        <v>7571</v>
      </c>
      <c r="H1578" s="52" t="s">
        <v>10083</v>
      </c>
      <c r="I1578" s="52" t="s">
        <v>14713</v>
      </c>
      <c r="J1578" s="51">
        <v>120345</v>
      </c>
      <c r="K1578" s="51">
        <v>126375</v>
      </c>
      <c r="L1578" s="52" t="s">
        <v>631</v>
      </c>
      <c r="M1578" s="51">
        <v>967604</v>
      </c>
      <c r="N1578" s="51">
        <v>0</v>
      </c>
      <c r="O1578" s="52" t="s">
        <v>16016</v>
      </c>
    </row>
    <row r="1579" spans="1:15" ht="14.4" x14ac:dyDescent="0.25">
      <c r="A1579" s="51">
        <v>20206</v>
      </c>
      <c r="B1579" s="52" t="s">
        <v>4953</v>
      </c>
      <c r="C1579" s="52" t="s">
        <v>4954</v>
      </c>
      <c r="D1579" s="51">
        <v>8851</v>
      </c>
      <c r="E1579" s="52" t="s">
        <v>4955</v>
      </c>
      <c r="F1579" s="52" t="s">
        <v>4956</v>
      </c>
      <c r="G1579" s="52" t="s">
        <v>7571</v>
      </c>
      <c r="H1579" s="52" t="s">
        <v>10084</v>
      </c>
      <c r="I1579" s="52" t="s">
        <v>14713</v>
      </c>
      <c r="J1579" s="51">
        <v>120345</v>
      </c>
      <c r="K1579" s="51">
        <v>126375</v>
      </c>
      <c r="L1579" s="52" t="s">
        <v>631</v>
      </c>
      <c r="M1579" s="51">
        <v>967604</v>
      </c>
      <c r="N1579" s="51">
        <v>0</v>
      </c>
      <c r="O1579" s="52" t="s">
        <v>16017</v>
      </c>
    </row>
    <row r="1580" spans="1:15" ht="14.4" x14ac:dyDescent="0.25">
      <c r="A1580" s="51">
        <v>20222</v>
      </c>
      <c r="B1580" s="52" t="s">
        <v>73</v>
      </c>
      <c r="C1580" s="52" t="s">
        <v>4957</v>
      </c>
      <c r="D1580" s="51">
        <v>8850</v>
      </c>
      <c r="E1580" s="52" t="s">
        <v>4951</v>
      </c>
      <c r="F1580" s="52" t="s">
        <v>4958</v>
      </c>
      <c r="G1580" s="52" t="s">
        <v>7571</v>
      </c>
      <c r="H1580" s="52" t="s">
        <v>10085</v>
      </c>
      <c r="I1580" s="52" t="s">
        <v>14715</v>
      </c>
      <c r="J1580" s="51">
        <v>121582</v>
      </c>
      <c r="K1580" s="51">
        <v>17186</v>
      </c>
      <c r="L1580" s="52" t="s">
        <v>575</v>
      </c>
      <c r="M1580" s="51">
        <v>975706</v>
      </c>
      <c r="N1580" s="51">
        <v>0</v>
      </c>
      <c r="O1580" s="52" t="s">
        <v>16018</v>
      </c>
    </row>
    <row r="1581" spans="1:15" ht="14.4" x14ac:dyDescent="0.25">
      <c r="A1581" s="51">
        <v>20231</v>
      </c>
      <c r="B1581" s="52" t="s">
        <v>14021</v>
      </c>
      <c r="C1581" s="52" t="s">
        <v>4959</v>
      </c>
      <c r="D1581" s="51">
        <v>8760</v>
      </c>
      <c r="E1581" s="52" t="s">
        <v>180</v>
      </c>
      <c r="F1581" s="52" t="s">
        <v>4960</v>
      </c>
      <c r="G1581" s="52" t="s">
        <v>7571</v>
      </c>
      <c r="H1581" s="52" t="s">
        <v>10086</v>
      </c>
      <c r="I1581" s="52" t="s">
        <v>14713</v>
      </c>
      <c r="J1581" s="51">
        <v>119552</v>
      </c>
      <c r="K1581" s="51">
        <v>110478</v>
      </c>
      <c r="L1581" s="52" t="s">
        <v>729</v>
      </c>
      <c r="M1581" s="51">
        <v>110668</v>
      </c>
      <c r="N1581" s="51">
        <v>0</v>
      </c>
      <c r="O1581" s="52" t="s">
        <v>16019</v>
      </c>
    </row>
    <row r="1582" spans="1:15" ht="14.4" x14ac:dyDescent="0.25">
      <c r="A1582" s="51">
        <v>20248</v>
      </c>
      <c r="B1582" s="52" t="s">
        <v>14022</v>
      </c>
      <c r="C1582" s="52" t="s">
        <v>4961</v>
      </c>
      <c r="D1582" s="51">
        <v>8760</v>
      </c>
      <c r="E1582" s="52" t="s">
        <v>180</v>
      </c>
      <c r="F1582" s="52" t="s">
        <v>4962</v>
      </c>
      <c r="G1582" s="52" t="s">
        <v>7571</v>
      </c>
      <c r="H1582" s="52" t="s">
        <v>14023</v>
      </c>
      <c r="I1582" s="52" t="s">
        <v>14713</v>
      </c>
      <c r="J1582" s="51">
        <v>119552</v>
      </c>
      <c r="K1582" s="51">
        <v>110478</v>
      </c>
      <c r="L1582" s="52" t="s">
        <v>729</v>
      </c>
      <c r="M1582" s="51">
        <v>110668</v>
      </c>
      <c r="N1582" s="51">
        <v>0</v>
      </c>
      <c r="O1582" s="52" t="s">
        <v>16020</v>
      </c>
    </row>
    <row r="1583" spans="1:15" ht="14.4" x14ac:dyDescent="0.25">
      <c r="A1583" s="51">
        <v>20255</v>
      </c>
      <c r="B1583" s="52" t="s">
        <v>14024</v>
      </c>
      <c r="C1583" s="52" t="s">
        <v>4963</v>
      </c>
      <c r="D1583" s="51">
        <v>8760</v>
      </c>
      <c r="E1583" s="52" t="s">
        <v>180</v>
      </c>
      <c r="F1583" s="52" t="s">
        <v>4964</v>
      </c>
      <c r="G1583" s="52" t="s">
        <v>7571</v>
      </c>
      <c r="H1583" s="52" t="s">
        <v>10087</v>
      </c>
      <c r="I1583" s="52" t="s">
        <v>14713</v>
      </c>
      <c r="J1583" s="51">
        <v>119552</v>
      </c>
      <c r="K1583" s="51">
        <v>110478</v>
      </c>
      <c r="L1583" s="52" t="s">
        <v>729</v>
      </c>
      <c r="M1583" s="51">
        <v>110668</v>
      </c>
      <c r="N1583" s="51">
        <v>0</v>
      </c>
      <c r="O1583" s="52" t="s">
        <v>16021</v>
      </c>
    </row>
    <row r="1584" spans="1:15" ht="14.4" x14ac:dyDescent="0.25">
      <c r="A1584" s="51">
        <v>20263</v>
      </c>
      <c r="B1584" s="52" t="s">
        <v>4965</v>
      </c>
      <c r="C1584" s="52" t="s">
        <v>4966</v>
      </c>
      <c r="D1584" s="51">
        <v>8760</v>
      </c>
      <c r="E1584" s="52" t="s">
        <v>180</v>
      </c>
      <c r="F1584" s="52" t="s">
        <v>4967</v>
      </c>
      <c r="G1584" s="52" t="s">
        <v>7571</v>
      </c>
      <c r="H1584" s="52" t="s">
        <v>10088</v>
      </c>
      <c r="I1584" s="52" t="s">
        <v>14713</v>
      </c>
      <c r="J1584" s="51">
        <v>119552</v>
      </c>
      <c r="K1584" s="51">
        <v>110478</v>
      </c>
      <c r="L1584" s="52" t="s">
        <v>729</v>
      </c>
      <c r="M1584" s="51">
        <v>110668</v>
      </c>
      <c r="N1584" s="51">
        <v>0</v>
      </c>
      <c r="O1584" s="52" t="s">
        <v>16022</v>
      </c>
    </row>
    <row r="1585" spans="1:15" ht="14.4" x14ac:dyDescent="0.25">
      <c r="A1585" s="51">
        <v>20271</v>
      </c>
      <c r="B1585" s="52" t="s">
        <v>4968</v>
      </c>
      <c r="C1585" s="52" t="s">
        <v>4969</v>
      </c>
      <c r="D1585" s="51">
        <v>8740</v>
      </c>
      <c r="E1585" s="52" t="s">
        <v>4970</v>
      </c>
      <c r="F1585" s="52" t="s">
        <v>4971</v>
      </c>
      <c r="G1585" s="52" t="s">
        <v>7571</v>
      </c>
      <c r="H1585" s="52" t="s">
        <v>10089</v>
      </c>
      <c r="I1585" s="52" t="s">
        <v>14713</v>
      </c>
      <c r="J1585" s="51">
        <v>119552</v>
      </c>
      <c r="K1585" s="51">
        <v>110478</v>
      </c>
      <c r="L1585" s="52" t="s">
        <v>729</v>
      </c>
      <c r="M1585" s="51">
        <v>110668</v>
      </c>
      <c r="N1585" s="51">
        <v>0</v>
      </c>
      <c r="O1585" s="52" t="s">
        <v>16023</v>
      </c>
    </row>
    <row r="1586" spans="1:15" ht="14.4" x14ac:dyDescent="0.25">
      <c r="A1586" s="51">
        <v>20289</v>
      </c>
      <c r="B1586" s="52" t="s">
        <v>4972</v>
      </c>
      <c r="C1586" s="52" t="s">
        <v>4973</v>
      </c>
      <c r="D1586" s="51">
        <v>8740</v>
      </c>
      <c r="E1586" s="52" t="s">
        <v>4974</v>
      </c>
      <c r="F1586" s="52" t="s">
        <v>4975</v>
      </c>
      <c r="G1586" s="52" t="s">
        <v>7571</v>
      </c>
      <c r="H1586" s="52" t="s">
        <v>10090</v>
      </c>
      <c r="I1586" s="52" t="s">
        <v>14713</v>
      </c>
      <c r="J1586" s="51">
        <v>119552</v>
      </c>
      <c r="K1586" s="51">
        <v>110478</v>
      </c>
      <c r="L1586" s="52" t="s">
        <v>729</v>
      </c>
      <c r="M1586" s="51">
        <v>110668</v>
      </c>
      <c r="N1586" s="51">
        <v>0</v>
      </c>
      <c r="O1586" s="52" t="s">
        <v>16024</v>
      </c>
    </row>
    <row r="1587" spans="1:15" ht="14.4" x14ac:dyDescent="0.25">
      <c r="A1587" s="51">
        <v>20305</v>
      </c>
      <c r="B1587" s="52" t="s">
        <v>4976</v>
      </c>
      <c r="C1587" s="52" t="s">
        <v>4977</v>
      </c>
      <c r="D1587" s="51">
        <v>8700</v>
      </c>
      <c r="E1587" s="52" t="s">
        <v>1513</v>
      </c>
      <c r="F1587" s="52" t="s">
        <v>4978</v>
      </c>
      <c r="G1587" s="52" t="s">
        <v>7571</v>
      </c>
      <c r="H1587" s="52" t="s">
        <v>10091</v>
      </c>
      <c r="I1587" s="52" t="s">
        <v>14713</v>
      </c>
      <c r="J1587" s="51">
        <v>120857</v>
      </c>
      <c r="K1587" s="51">
        <v>20305</v>
      </c>
      <c r="L1587" s="52" t="s">
        <v>4976</v>
      </c>
      <c r="M1587" s="51">
        <v>117929</v>
      </c>
      <c r="N1587" s="51">
        <v>0</v>
      </c>
      <c r="O1587" s="52" t="s">
        <v>16025</v>
      </c>
    </row>
    <row r="1588" spans="1:15" ht="14.4" x14ac:dyDescent="0.25">
      <c r="A1588" s="51">
        <v>20313</v>
      </c>
      <c r="B1588" s="52" t="s">
        <v>4979</v>
      </c>
      <c r="C1588" s="52" t="s">
        <v>4980</v>
      </c>
      <c r="D1588" s="51">
        <v>8700</v>
      </c>
      <c r="E1588" s="52" t="s">
        <v>1513</v>
      </c>
      <c r="F1588" s="52" t="s">
        <v>4981</v>
      </c>
      <c r="G1588" s="52" t="s">
        <v>7571</v>
      </c>
      <c r="H1588" s="52" t="s">
        <v>10092</v>
      </c>
      <c r="I1588" s="52" t="s">
        <v>14713</v>
      </c>
      <c r="J1588" s="51">
        <v>120857</v>
      </c>
      <c r="K1588" s="51">
        <v>20305</v>
      </c>
      <c r="L1588" s="52" t="s">
        <v>4976</v>
      </c>
      <c r="M1588" s="51">
        <v>117929</v>
      </c>
      <c r="N1588" s="51">
        <v>0</v>
      </c>
      <c r="O1588" s="52" t="s">
        <v>16026</v>
      </c>
    </row>
    <row r="1589" spans="1:15" ht="14.4" x14ac:dyDescent="0.25">
      <c r="A1589" s="51">
        <v>20347</v>
      </c>
      <c r="B1589" s="52" t="s">
        <v>565</v>
      </c>
      <c r="C1589" s="52" t="s">
        <v>4982</v>
      </c>
      <c r="D1589" s="51">
        <v>8700</v>
      </c>
      <c r="E1589" s="52" t="s">
        <v>312</v>
      </c>
      <c r="F1589" s="52" t="s">
        <v>313</v>
      </c>
      <c r="G1589" s="52" t="s">
        <v>7571</v>
      </c>
      <c r="H1589" s="52" t="s">
        <v>8371</v>
      </c>
      <c r="I1589" s="52" t="s">
        <v>14713</v>
      </c>
      <c r="J1589" s="51">
        <v>120857</v>
      </c>
      <c r="K1589" s="51">
        <v>20305</v>
      </c>
      <c r="L1589" s="52" t="s">
        <v>4976</v>
      </c>
      <c r="M1589" s="51">
        <v>117929</v>
      </c>
      <c r="N1589" s="51">
        <v>0</v>
      </c>
      <c r="O1589" s="52" t="s">
        <v>16027</v>
      </c>
    </row>
    <row r="1590" spans="1:15" ht="14.4" x14ac:dyDescent="0.25">
      <c r="A1590" s="51">
        <v>20354</v>
      </c>
      <c r="B1590" s="52" t="s">
        <v>4983</v>
      </c>
      <c r="C1590" s="52" t="s">
        <v>4984</v>
      </c>
      <c r="D1590" s="51">
        <v>8720</v>
      </c>
      <c r="E1590" s="52" t="s">
        <v>4985</v>
      </c>
      <c r="F1590" s="52" t="s">
        <v>4986</v>
      </c>
      <c r="G1590" s="52" t="s">
        <v>7571</v>
      </c>
      <c r="H1590" s="52" t="s">
        <v>10093</v>
      </c>
      <c r="I1590" s="52" t="s">
        <v>14713</v>
      </c>
      <c r="J1590" s="51">
        <v>120857</v>
      </c>
      <c r="K1590" s="51">
        <v>20305</v>
      </c>
      <c r="L1590" s="52" t="s">
        <v>4976</v>
      </c>
      <c r="M1590" s="51">
        <v>117929</v>
      </c>
      <c r="N1590" s="51">
        <v>0</v>
      </c>
      <c r="O1590" s="52" t="s">
        <v>16028</v>
      </c>
    </row>
    <row r="1591" spans="1:15" ht="14.4" x14ac:dyDescent="0.25">
      <c r="A1591" s="51">
        <v>20362</v>
      </c>
      <c r="B1591" s="52" t="s">
        <v>73</v>
      </c>
      <c r="C1591" s="52" t="s">
        <v>4987</v>
      </c>
      <c r="D1591" s="51">
        <v>8720</v>
      </c>
      <c r="E1591" s="52" t="s">
        <v>4985</v>
      </c>
      <c r="F1591" s="52" t="s">
        <v>4988</v>
      </c>
      <c r="G1591" s="52" t="s">
        <v>7571</v>
      </c>
      <c r="H1591" s="52" t="s">
        <v>10094</v>
      </c>
      <c r="I1591" s="52" t="s">
        <v>14715</v>
      </c>
      <c r="J1591" s="51">
        <v>121582</v>
      </c>
      <c r="K1591" s="51">
        <v>17186</v>
      </c>
      <c r="L1591" s="52" t="s">
        <v>575</v>
      </c>
      <c r="M1591" s="51">
        <v>975731</v>
      </c>
      <c r="N1591" s="51">
        <v>0</v>
      </c>
      <c r="O1591" s="52" t="s">
        <v>16029</v>
      </c>
    </row>
    <row r="1592" spans="1:15" ht="14.4" x14ac:dyDescent="0.25">
      <c r="A1592" s="51">
        <v>20371</v>
      </c>
      <c r="B1592" s="52" t="s">
        <v>4989</v>
      </c>
      <c r="C1592" s="52" t="s">
        <v>4990</v>
      </c>
      <c r="D1592" s="51">
        <v>8900</v>
      </c>
      <c r="E1592" s="52" t="s">
        <v>320</v>
      </c>
      <c r="F1592" s="52" t="s">
        <v>4991</v>
      </c>
      <c r="G1592" s="52" t="s">
        <v>7571</v>
      </c>
      <c r="H1592" s="52" t="s">
        <v>10095</v>
      </c>
      <c r="I1592" s="52" t="s">
        <v>14713</v>
      </c>
      <c r="J1592" s="51">
        <v>120899</v>
      </c>
      <c r="K1592" s="51">
        <v>20388</v>
      </c>
      <c r="L1592" s="52" t="s">
        <v>566</v>
      </c>
      <c r="M1592" s="51">
        <v>967794</v>
      </c>
      <c r="N1592" s="51">
        <v>0</v>
      </c>
      <c r="O1592" s="52" t="s">
        <v>16030</v>
      </c>
    </row>
    <row r="1593" spans="1:15" ht="14.4" x14ac:dyDescent="0.25">
      <c r="A1593" s="51">
        <v>20388</v>
      </c>
      <c r="B1593" s="52" t="s">
        <v>566</v>
      </c>
      <c r="C1593" s="52" t="s">
        <v>4992</v>
      </c>
      <c r="D1593" s="51">
        <v>8900</v>
      </c>
      <c r="E1593" s="52" t="s">
        <v>320</v>
      </c>
      <c r="F1593" s="52" t="s">
        <v>321</v>
      </c>
      <c r="G1593" s="52" t="s">
        <v>7571</v>
      </c>
      <c r="H1593" s="52" t="s">
        <v>10096</v>
      </c>
      <c r="I1593" s="52" t="s">
        <v>14713</v>
      </c>
      <c r="J1593" s="51">
        <v>120899</v>
      </c>
      <c r="K1593" s="51">
        <v>20388</v>
      </c>
      <c r="L1593" s="52" t="s">
        <v>566</v>
      </c>
      <c r="M1593" s="51">
        <v>967794</v>
      </c>
      <c r="N1593" s="51">
        <v>0</v>
      </c>
      <c r="O1593" s="52" t="s">
        <v>16031</v>
      </c>
    </row>
    <row r="1594" spans="1:15" ht="14.4" x14ac:dyDescent="0.25">
      <c r="A1594" s="51">
        <v>20396</v>
      </c>
      <c r="B1594" s="52" t="s">
        <v>67</v>
      </c>
      <c r="C1594" s="52" t="s">
        <v>4993</v>
      </c>
      <c r="D1594" s="51">
        <v>8900</v>
      </c>
      <c r="E1594" s="52" t="s">
        <v>320</v>
      </c>
      <c r="F1594" s="52" t="s">
        <v>4994</v>
      </c>
      <c r="G1594" s="52" t="s">
        <v>7571</v>
      </c>
      <c r="H1594" s="52" t="s">
        <v>10097</v>
      </c>
      <c r="I1594" s="52" t="s">
        <v>14713</v>
      </c>
      <c r="J1594" s="51">
        <v>120899</v>
      </c>
      <c r="K1594" s="51">
        <v>20388</v>
      </c>
      <c r="L1594" s="52" t="s">
        <v>566</v>
      </c>
      <c r="M1594" s="51">
        <v>967794</v>
      </c>
      <c r="N1594" s="51">
        <v>0</v>
      </c>
      <c r="O1594" s="52" t="s">
        <v>16032</v>
      </c>
    </row>
    <row r="1595" spans="1:15" ht="14.4" x14ac:dyDescent="0.25">
      <c r="A1595" s="51">
        <v>20404</v>
      </c>
      <c r="B1595" s="52" t="s">
        <v>4627</v>
      </c>
      <c r="C1595" s="52" t="s">
        <v>4995</v>
      </c>
      <c r="D1595" s="51">
        <v>8900</v>
      </c>
      <c r="E1595" s="52" t="s">
        <v>320</v>
      </c>
      <c r="F1595" s="52" t="s">
        <v>4996</v>
      </c>
      <c r="G1595" s="52" t="s">
        <v>7571</v>
      </c>
      <c r="H1595" s="52" t="s">
        <v>10098</v>
      </c>
      <c r="I1595" s="52" t="s">
        <v>14713</v>
      </c>
      <c r="J1595" s="51">
        <v>120899</v>
      </c>
      <c r="K1595" s="51">
        <v>20388</v>
      </c>
      <c r="L1595" s="52" t="s">
        <v>566</v>
      </c>
      <c r="M1595" s="51">
        <v>967794</v>
      </c>
      <c r="N1595" s="51">
        <v>0</v>
      </c>
      <c r="O1595" s="52" t="s">
        <v>16033</v>
      </c>
    </row>
    <row r="1596" spans="1:15" ht="14.4" x14ac:dyDescent="0.25">
      <c r="A1596" s="51">
        <v>20412</v>
      </c>
      <c r="B1596" s="52" t="s">
        <v>4997</v>
      </c>
      <c r="C1596" s="52" t="s">
        <v>4998</v>
      </c>
      <c r="D1596" s="51">
        <v>8900</v>
      </c>
      <c r="E1596" s="52" t="s">
        <v>320</v>
      </c>
      <c r="F1596" s="52" t="s">
        <v>4999</v>
      </c>
      <c r="G1596" s="52" t="s">
        <v>7571</v>
      </c>
      <c r="H1596" s="52" t="s">
        <v>10099</v>
      </c>
      <c r="I1596" s="52" t="s">
        <v>14713</v>
      </c>
      <c r="J1596" s="51">
        <v>120899</v>
      </c>
      <c r="K1596" s="51">
        <v>20388</v>
      </c>
      <c r="L1596" s="52" t="s">
        <v>566</v>
      </c>
      <c r="M1596" s="51">
        <v>967794</v>
      </c>
      <c r="N1596" s="51">
        <v>0</v>
      </c>
      <c r="O1596" s="52" t="s">
        <v>16034</v>
      </c>
    </row>
    <row r="1597" spans="1:15" ht="14.4" x14ac:dyDescent="0.25">
      <c r="A1597" s="51">
        <v>20421</v>
      </c>
      <c r="B1597" s="52" t="s">
        <v>67</v>
      </c>
      <c r="C1597" s="52" t="s">
        <v>5000</v>
      </c>
      <c r="D1597" s="51">
        <v>8900</v>
      </c>
      <c r="E1597" s="52" t="s">
        <v>320</v>
      </c>
      <c r="F1597" s="52" t="s">
        <v>5001</v>
      </c>
      <c r="G1597" s="52" t="s">
        <v>7571</v>
      </c>
      <c r="H1597" s="52" t="s">
        <v>10100</v>
      </c>
      <c r="I1597" s="52" t="s">
        <v>14713</v>
      </c>
      <c r="J1597" s="51">
        <v>120899</v>
      </c>
      <c r="K1597" s="51">
        <v>20388</v>
      </c>
      <c r="L1597" s="52" t="s">
        <v>566</v>
      </c>
      <c r="M1597" s="51">
        <v>967794</v>
      </c>
      <c r="N1597" s="51">
        <v>0</v>
      </c>
      <c r="O1597" s="52" t="s">
        <v>16035</v>
      </c>
    </row>
    <row r="1598" spans="1:15" ht="14.4" x14ac:dyDescent="0.25">
      <c r="A1598" s="51">
        <v>20446</v>
      </c>
      <c r="B1598" s="52" t="s">
        <v>101</v>
      </c>
      <c r="C1598" s="52" t="s">
        <v>5002</v>
      </c>
      <c r="D1598" s="51">
        <v>8900</v>
      </c>
      <c r="E1598" s="52" t="s">
        <v>320</v>
      </c>
      <c r="F1598" s="52" t="s">
        <v>5003</v>
      </c>
      <c r="G1598" s="52" t="s">
        <v>7571</v>
      </c>
      <c r="H1598" s="52" t="s">
        <v>10101</v>
      </c>
      <c r="I1598" s="52" t="s">
        <v>14713</v>
      </c>
      <c r="J1598" s="51">
        <v>120899</v>
      </c>
      <c r="K1598" s="51">
        <v>20388</v>
      </c>
      <c r="L1598" s="52" t="s">
        <v>566</v>
      </c>
      <c r="M1598" s="51">
        <v>967794</v>
      </c>
      <c r="N1598" s="51">
        <v>0</v>
      </c>
      <c r="O1598" s="52" t="s">
        <v>16036</v>
      </c>
    </row>
    <row r="1599" spans="1:15" ht="14.4" x14ac:dyDescent="0.25">
      <c r="A1599" s="51">
        <v>20487</v>
      </c>
      <c r="B1599" s="52" t="s">
        <v>14025</v>
      </c>
      <c r="C1599" s="52" t="s">
        <v>5004</v>
      </c>
      <c r="D1599" s="51">
        <v>8900</v>
      </c>
      <c r="E1599" s="52" t="s">
        <v>5005</v>
      </c>
      <c r="F1599" s="52" t="s">
        <v>5006</v>
      </c>
      <c r="G1599" s="52" t="s">
        <v>7571</v>
      </c>
      <c r="H1599" s="52" t="s">
        <v>10102</v>
      </c>
      <c r="I1599" s="52" t="s">
        <v>14713</v>
      </c>
      <c r="J1599" s="51">
        <v>120014</v>
      </c>
      <c r="K1599" s="51">
        <v>20552</v>
      </c>
      <c r="L1599" s="52" t="s">
        <v>67</v>
      </c>
      <c r="M1599" s="51">
        <v>975193</v>
      </c>
      <c r="N1599" s="51">
        <v>0</v>
      </c>
      <c r="O1599" s="52" t="s">
        <v>16037</v>
      </c>
    </row>
    <row r="1600" spans="1:15" ht="14.4" x14ac:dyDescent="0.25">
      <c r="A1600" s="51">
        <v>20495</v>
      </c>
      <c r="B1600" s="52" t="s">
        <v>5007</v>
      </c>
      <c r="C1600" s="52" t="s">
        <v>5008</v>
      </c>
      <c r="D1600" s="51">
        <v>8920</v>
      </c>
      <c r="E1600" s="52" t="s">
        <v>5009</v>
      </c>
      <c r="F1600" s="52" t="s">
        <v>5010</v>
      </c>
      <c r="G1600" s="52" t="s">
        <v>7571</v>
      </c>
      <c r="H1600" s="52" t="s">
        <v>10103</v>
      </c>
      <c r="I1600" s="52" t="s">
        <v>14715</v>
      </c>
      <c r="J1600" s="51">
        <v>138859</v>
      </c>
      <c r="K1600" s="51">
        <v>19364</v>
      </c>
      <c r="L1600" s="52" t="s">
        <v>10023</v>
      </c>
      <c r="M1600" s="51">
        <v>975755</v>
      </c>
      <c r="N1600" s="51">
        <v>0</v>
      </c>
      <c r="O1600" s="52" t="s">
        <v>16038</v>
      </c>
    </row>
    <row r="1601" spans="1:15" ht="14.4" x14ac:dyDescent="0.25">
      <c r="A1601" s="51">
        <v>20503</v>
      </c>
      <c r="B1601" s="52" t="s">
        <v>5011</v>
      </c>
      <c r="C1601" s="52" t="s">
        <v>5012</v>
      </c>
      <c r="D1601" s="51">
        <v>8920</v>
      </c>
      <c r="E1601" s="52" t="s">
        <v>688</v>
      </c>
      <c r="F1601" s="52" t="s">
        <v>5013</v>
      </c>
      <c r="G1601" s="52" t="s">
        <v>7571</v>
      </c>
      <c r="H1601" s="52" t="s">
        <v>22142</v>
      </c>
      <c r="I1601" s="52" t="s">
        <v>14713</v>
      </c>
      <c r="J1601" s="51">
        <v>120683</v>
      </c>
      <c r="K1601" s="51">
        <v>20511</v>
      </c>
      <c r="L1601" s="52" t="s">
        <v>67</v>
      </c>
      <c r="M1601" s="51">
        <v>53637</v>
      </c>
      <c r="N1601" s="51">
        <v>0</v>
      </c>
      <c r="O1601" s="52" t="s">
        <v>22143</v>
      </c>
    </row>
    <row r="1602" spans="1:15" ht="14.4" x14ac:dyDescent="0.25">
      <c r="A1602" s="51">
        <v>20511</v>
      </c>
      <c r="B1602" s="52" t="s">
        <v>67</v>
      </c>
      <c r="C1602" s="52" t="s">
        <v>5014</v>
      </c>
      <c r="D1602" s="51">
        <v>8920</v>
      </c>
      <c r="E1602" s="52" t="s">
        <v>688</v>
      </c>
      <c r="F1602" s="52" t="s">
        <v>689</v>
      </c>
      <c r="G1602" s="52" t="s">
        <v>7571</v>
      </c>
      <c r="H1602" s="52" t="s">
        <v>10104</v>
      </c>
      <c r="I1602" s="52" t="s">
        <v>14713</v>
      </c>
      <c r="J1602" s="51">
        <v>120683</v>
      </c>
      <c r="K1602" s="51">
        <v>20511</v>
      </c>
      <c r="L1602" s="52" t="s">
        <v>67</v>
      </c>
      <c r="M1602" s="51">
        <v>53637</v>
      </c>
      <c r="N1602" s="51">
        <v>0</v>
      </c>
      <c r="O1602" s="52" t="s">
        <v>16039</v>
      </c>
    </row>
    <row r="1603" spans="1:15" ht="14.4" x14ac:dyDescent="0.25">
      <c r="A1603" s="51">
        <v>20537</v>
      </c>
      <c r="B1603" s="52" t="s">
        <v>5015</v>
      </c>
      <c r="C1603" s="52" t="s">
        <v>5016</v>
      </c>
      <c r="D1603" s="51">
        <v>8920</v>
      </c>
      <c r="E1603" s="52" t="s">
        <v>5017</v>
      </c>
      <c r="F1603" s="52" t="s">
        <v>5018</v>
      </c>
      <c r="G1603" s="52" t="s">
        <v>7571</v>
      </c>
      <c r="H1603" s="52" t="s">
        <v>10105</v>
      </c>
      <c r="I1603" s="52" t="s">
        <v>14713</v>
      </c>
      <c r="J1603" s="51">
        <v>120683</v>
      </c>
      <c r="K1603" s="51">
        <v>20511</v>
      </c>
      <c r="L1603" s="52" t="s">
        <v>67</v>
      </c>
      <c r="M1603" s="51">
        <v>113795</v>
      </c>
      <c r="N1603" s="51">
        <v>0</v>
      </c>
      <c r="O1603" s="52" t="s">
        <v>16040</v>
      </c>
    </row>
    <row r="1604" spans="1:15" ht="14.4" x14ac:dyDescent="0.25">
      <c r="A1604" s="51">
        <v>20545</v>
      </c>
      <c r="B1604" s="52" t="s">
        <v>5019</v>
      </c>
      <c r="C1604" s="52" t="s">
        <v>5020</v>
      </c>
      <c r="D1604" s="51">
        <v>8904</v>
      </c>
      <c r="E1604" s="52" t="s">
        <v>5021</v>
      </c>
      <c r="F1604" s="52" t="s">
        <v>5022</v>
      </c>
      <c r="G1604" s="52" t="s">
        <v>7571</v>
      </c>
      <c r="H1604" s="52" t="s">
        <v>10106</v>
      </c>
      <c r="I1604" s="52" t="s">
        <v>14713</v>
      </c>
      <c r="J1604" s="51">
        <v>120014</v>
      </c>
      <c r="K1604" s="51">
        <v>20552</v>
      </c>
      <c r="L1604" s="52" t="s">
        <v>67</v>
      </c>
      <c r="M1604" s="51">
        <v>967869</v>
      </c>
      <c r="N1604" s="51">
        <v>0</v>
      </c>
      <c r="O1604" s="52" t="s">
        <v>16041</v>
      </c>
    </row>
    <row r="1605" spans="1:15" ht="14.4" x14ac:dyDescent="0.25">
      <c r="A1605" s="51">
        <v>20552</v>
      </c>
      <c r="B1605" s="52" t="s">
        <v>67</v>
      </c>
      <c r="C1605" s="52" t="s">
        <v>5023</v>
      </c>
      <c r="D1605" s="51">
        <v>8906</v>
      </c>
      <c r="E1605" s="52" t="s">
        <v>233</v>
      </c>
      <c r="F1605" s="52" t="s">
        <v>234</v>
      </c>
      <c r="G1605" s="52" t="s">
        <v>7571</v>
      </c>
      <c r="H1605" s="52" t="s">
        <v>8264</v>
      </c>
      <c r="I1605" s="52" t="s">
        <v>14713</v>
      </c>
      <c r="J1605" s="51">
        <v>120014</v>
      </c>
      <c r="K1605" s="51">
        <v>20552</v>
      </c>
      <c r="L1605" s="52" t="s">
        <v>67</v>
      </c>
      <c r="M1605" s="51">
        <v>967885</v>
      </c>
      <c r="N1605" s="51">
        <v>0</v>
      </c>
      <c r="O1605" s="52" t="s">
        <v>16042</v>
      </c>
    </row>
    <row r="1606" spans="1:15" ht="14.4" x14ac:dyDescent="0.25">
      <c r="A1606" s="51">
        <v>20578</v>
      </c>
      <c r="B1606" s="52" t="s">
        <v>67</v>
      </c>
      <c r="C1606" s="52" t="s">
        <v>5024</v>
      </c>
      <c r="D1606" s="51">
        <v>8953</v>
      </c>
      <c r="E1606" s="52" t="s">
        <v>1520</v>
      </c>
      <c r="F1606" s="52" t="s">
        <v>5025</v>
      </c>
      <c r="G1606" s="52" t="s">
        <v>7571</v>
      </c>
      <c r="H1606" s="52" t="s">
        <v>10107</v>
      </c>
      <c r="I1606" s="52" t="s">
        <v>14713</v>
      </c>
      <c r="J1606" s="51">
        <v>120014</v>
      </c>
      <c r="K1606" s="51">
        <v>20552</v>
      </c>
      <c r="L1606" s="52" t="s">
        <v>67</v>
      </c>
      <c r="M1606" s="51">
        <v>967893</v>
      </c>
      <c r="N1606" s="51">
        <v>0</v>
      </c>
      <c r="O1606" s="52" t="s">
        <v>16043</v>
      </c>
    </row>
    <row r="1607" spans="1:15" ht="14.4" x14ac:dyDescent="0.25">
      <c r="A1607" s="51">
        <v>20594</v>
      </c>
      <c r="B1607" s="52" t="s">
        <v>67</v>
      </c>
      <c r="C1607" s="52" t="s">
        <v>5026</v>
      </c>
      <c r="D1607" s="51">
        <v>8957</v>
      </c>
      <c r="E1607" s="52" t="s">
        <v>5027</v>
      </c>
      <c r="F1607" s="52" t="s">
        <v>5028</v>
      </c>
      <c r="G1607" s="52" t="s">
        <v>7571</v>
      </c>
      <c r="H1607" s="52" t="s">
        <v>16044</v>
      </c>
      <c r="I1607" s="52" t="s">
        <v>14713</v>
      </c>
      <c r="J1607" s="51">
        <v>0</v>
      </c>
      <c r="K1607" s="51"/>
      <c r="L1607" s="52" t="s">
        <v>7571</v>
      </c>
      <c r="M1607" s="51">
        <v>967927</v>
      </c>
      <c r="N1607" s="51">
        <v>0</v>
      </c>
      <c r="O1607" s="52" t="s">
        <v>16045</v>
      </c>
    </row>
    <row r="1608" spans="1:15" ht="14.4" x14ac:dyDescent="0.25">
      <c r="A1608" s="51">
        <v>20602</v>
      </c>
      <c r="B1608" s="52" t="s">
        <v>5029</v>
      </c>
      <c r="C1608" s="52" t="s">
        <v>5030</v>
      </c>
      <c r="D1608" s="51">
        <v>8956</v>
      </c>
      <c r="E1608" s="52" t="s">
        <v>5031</v>
      </c>
      <c r="F1608" s="52" t="s">
        <v>5032</v>
      </c>
      <c r="G1608" s="52" t="s">
        <v>7571</v>
      </c>
      <c r="H1608" s="52" t="s">
        <v>10108</v>
      </c>
      <c r="I1608" s="52" t="s">
        <v>14713</v>
      </c>
      <c r="J1608" s="51">
        <v>120014</v>
      </c>
      <c r="K1608" s="51">
        <v>20552</v>
      </c>
      <c r="L1608" s="52" t="s">
        <v>67</v>
      </c>
      <c r="M1608" s="51">
        <v>967943</v>
      </c>
      <c r="N1608" s="51">
        <v>0</v>
      </c>
      <c r="O1608" s="52" t="s">
        <v>16046</v>
      </c>
    </row>
    <row r="1609" spans="1:15" ht="14.4" x14ac:dyDescent="0.25">
      <c r="A1609" s="51">
        <v>20611</v>
      </c>
      <c r="B1609" s="52" t="s">
        <v>5033</v>
      </c>
      <c r="C1609" s="52" t="s">
        <v>5034</v>
      </c>
      <c r="D1609" s="51">
        <v>8950</v>
      </c>
      <c r="E1609" s="52" t="s">
        <v>5035</v>
      </c>
      <c r="F1609" s="52" t="s">
        <v>5036</v>
      </c>
      <c r="G1609" s="52" t="s">
        <v>7571</v>
      </c>
      <c r="H1609" s="52" t="s">
        <v>10109</v>
      </c>
      <c r="I1609" s="52" t="s">
        <v>14713</v>
      </c>
      <c r="J1609" s="51">
        <v>120014</v>
      </c>
      <c r="K1609" s="51">
        <v>20552</v>
      </c>
      <c r="L1609" s="52" t="s">
        <v>67</v>
      </c>
      <c r="M1609" s="51">
        <v>967943</v>
      </c>
      <c r="N1609" s="51">
        <v>0</v>
      </c>
      <c r="O1609" s="52" t="s">
        <v>16047</v>
      </c>
    </row>
    <row r="1610" spans="1:15" ht="14.4" x14ac:dyDescent="0.25">
      <c r="A1610" s="51">
        <v>20628</v>
      </c>
      <c r="B1610" s="52" t="s">
        <v>5037</v>
      </c>
      <c r="C1610" s="52" t="s">
        <v>5038</v>
      </c>
      <c r="D1610" s="51">
        <v>8951</v>
      </c>
      <c r="E1610" s="52" t="s">
        <v>5039</v>
      </c>
      <c r="F1610" s="52" t="s">
        <v>5040</v>
      </c>
      <c r="G1610" s="52" t="s">
        <v>7571</v>
      </c>
      <c r="H1610" s="52" t="s">
        <v>10110</v>
      </c>
      <c r="I1610" s="52" t="s">
        <v>14715</v>
      </c>
      <c r="J1610" s="51">
        <v>138859</v>
      </c>
      <c r="K1610" s="51">
        <v>19364</v>
      </c>
      <c r="L1610" s="52" t="s">
        <v>10023</v>
      </c>
      <c r="M1610" s="51">
        <v>975771</v>
      </c>
      <c r="N1610" s="51">
        <v>0</v>
      </c>
      <c r="O1610" s="52" t="s">
        <v>16048</v>
      </c>
    </row>
    <row r="1611" spans="1:15" ht="14.4" x14ac:dyDescent="0.25">
      <c r="A1611" s="51">
        <v>20644</v>
      </c>
      <c r="B1611" s="52" t="s">
        <v>3971</v>
      </c>
      <c r="C1611" s="52" t="s">
        <v>5041</v>
      </c>
      <c r="D1611" s="51">
        <v>8970</v>
      </c>
      <c r="E1611" s="52" t="s">
        <v>278</v>
      </c>
      <c r="F1611" s="52" t="s">
        <v>5042</v>
      </c>
      <c r="G1611" s="52" t="s">
        <v>7571</v>
      </c>
      <c r="H1611" s="52" t="s">
        <v>10111</v>
      </c>
      <c r="I1611" s="52" t="s">
        <v>14713</v>
      </c>
      <c r="J1611" s="51">
        <v>120469</v>
      </c>
      <c r="K1611">
        <v>20693</v>
      </c>
      <c r="L1611" s="52" t="s">
        <v>67</v>
      </c>
      <c r="M1611" s="51">
        <v>118612</v>
      </c>
      <c r="N1611" s="51">
        <v>0</v>
      </c>
      <c r="O1611" s="52" t="s">
        <v>16049</v>
      </c>
    </row>
    <row r="1612" spans="1:15" ht="14.4" x14ac:dyDescent="0.25">
      <c r="A1612" s="51">
        <v>20651</v>
      </c>
      <c r="B1612" s="52" t="s">
        <v>67</v>
      </c>
      <c r="C1612" s="52" t="s">
        <v>5043</v>
      </c>
      <c r="D1612" s="51">
        <v>8954</v>
      </c>
      <c r="E1612" s="52" t="s">
        <v>5044</v>
      </c>
      <c r="F1612" s="52" t="s">
        <v>5045</v>
      </c>
      <c r="G1612" s="52" t="s">
        <v>7571</v>
      </c>
      <c r="H1612" s="52" t="s">
        <v>10112</v>
      </c>
      <c r="I1612" s="52" t="s">
        <v>14713</v>
      </c>
      <c r="J1612" s="51">
        <v>120469</v>
      </c>
      <c r="K1612" s="51">
        <v>20693</v>
      </c>
      <c r="L1612" s="52" t="s">
        <v>67</v>
      </c>
      <c r="M1612" s="51">
        <v>118612</v>
      </c>
      <c r="N1612" s="51">
        <v>0</v>
      </c>
      <c r="O1612" s="52" t="s">
        <v>16050</v>
      </c>
    </row>
    <row r="1613" spans="1:15" ht="14.4" x14ac:dyDescent="0.25">
      <c r="A1613" s="51">
        <v>20669</v>
      </c>
      <c r="B1613" s="52" t="s">
        <v>67</v>
      </c>
      <c r="C1613" s="52" t="s">
        <v>5046</v>
      </c>
      <c r="D1613" s="51">
        <v>8908</v>
      </c>
      <c r="E1613" s="52" t="s">
        <v>1524</v>
      </c>
      <c r="F1613" s="52" t="s">
        <v>5047</v>
      </c>
      <c r="G1613" s="52" t="s">
        <v>7571</v>
      </c>
      <c r="H1613" s="52" t="s">
        <v>10113</v>
      </c>
      <c r="I1613" s="52" t="s">
        <v>14713</v>
      </c>
      <c r="J1613" s="51">
        <v>120014</v>
      </c>
      <c r="K1613" s="51">
        <v>20552</v>
      </c>
      <c r="L1613" s="52" t="s">
        <v>67</v>
      </c>
      <c r="M1613" s="51">
        <v>970145</v>
      </c>
      <c r="N1613" s="51">
        <v>0</v>
      </c>
      <c r="O1613" s="52" t="s">
        <v>16051</v>
      </c>
    </row>
    <row r="1614" spans="1:15" ht="14.4" x14ac:dyDescent="0.25">
      <c r="A1614" s="51">
        <v>20677</v>
      </c>
      <c r="B1614" s="52" t="s">
        <v>5048</v>
      </c>
      <c r="C1614" s="52" t="s">
        <v>5049</v>
      </c>
      <c r="D1614" s="51">
        <v>8970</v>
      </c>
      <c r="E1614" s="52" t="s">
        <v>278</v>
      </c>
      <c r="F1614" s="52" t="s">
        <v>5050</v>
      </c>
      <c r="G1614" s="52" t="s">
        <v>7571</v>
      </c>
      <c r="H1614" s="52" t="s">
        <v>10114</v>
      </c>
      <c r="I1614" s="52" t="s">
        <v>14713</v>
      </c>
      <c r="J1614" s="51">
        <v>120469</v>
      </c>
      <c r="K1614" s="51">
        <v>20693</v>
      </c>
      <c r="L1614" s="52" t="s">
        <v>67</v>
      </c>
      <c r="M1614" s="51">
        <v>118612</v>
      </c>
      <c r="N1614" s="51">
        <v>0</v>
      </c>
      <c r="O1614" s="52" t="s">
        <v>16052</v>
      </c>
    </row>
    <row r="1615" spans="1:15" ht="14.4" x14ac:dyDescent="0.25">
      <c r="A1615" s="51">
        <v>20685</v>
      </c>
      <c r="B1615" s="52" t="s">
        <v>67</v>
      </c>
      <c r="C1615" s="52" t="s">
        <v>5051</v>
      </c>
      <c r="D1615" s="51">
        <v>8970</v>
      </c>
      <c r="E1615" s="52" t="s">
        <v>278</v>
      </c>
      <c r="F1615" s="52" t="s">
        <v>471</v>
      </c>
      <c r="G1615" s="52" t="s">
        <v>7571</v>
      </c>
      <c r="H1615" s="52" t="s">
        <v>8089</v>
      </c>
      <c r="I1615" s="52" t="s">
        <v>14713</v>
      </c>
      <c r="J1615" s="51">
        <v>120469</v>
      </c>
      <c r="K1615" s="51">
        <v>20693</v>
      </c>
      <c r="L1615" s="52" t="s">
        <v>67</v>
      </c>
      <c r="M1615" s="51">
        <v>118612</v>
      </c>
      <c r="N1615" s="51">
        <v>0</v>
      </c>
      <c r="O1615" s="52" t="s">
        <v>16053</v>
      </c>
    </row>
    <row r="1616" spans="1:15" ht="14.4" x14ac:dyDescent="0.25">
      <c r="A1616" s="51">
        <v>20693</v>
      </c>
      <c r="B1616" s="52" t="s">
        <v>67</v>
      </c>
      <c r="C1616" s="52" t="s">
        <v>5052</v>
      </c>
      <c r="D1616" s="51">
        <v>8970</v>
      </c>
      <c r="E1616" s="52" t="s">
        <v>278</v>
      </c>
      <c r="F1616" s="52" t="s">
        <v>471</v>
      </c>
      <c r="G1616" s="52" t="s">
        <v>7571</v>
      </c>
      <c r="H1616" s="52" t="s">
        <v>8089</v>
      </c>
      <c r="I1616" s="52" t="s">
        <v>14713</v>
      </c>
      <c r="J1616" s="51">
        <v>120469</v>
      </c>
      <c r="K1616" s="51">
        <v>20693</v>
      </c>
      <c r="L1616" s="52" t="s">
        <v>67</v>
      </c>
      <c r="M1616" s="51">
        <v>118612</v>
      </c>
      <c r="N1616" s="51">
        <v>0</v>
      </c>
      <c r="O1616" s="52" t="s">
        <v>16054</v>
      </c>
    </row>
    <row r="1617" spans="1:15" ht="14.4" x14ac:dyDescent="0.25">
      <c r="A1617" s="51">
        <v>20719</v>
      </c>
      <c r="B1617" s="52" t="s">
        <v>3506</v>
      </c>
      <c r="C1617" s="52" t="s">
        <v>5053</v>
      </c>
      <c r="D1617" s="51">
        <v>8978</v>
      </c>
      <c r="E1617" s="52" t="s">
        <v>5054</v>
      </c>
      <c r="F1617" s="52" t="s">
        <v>5055</v>
      </c>
      <c r="G1617" s="52" t="s">
        <v>7571</v>
      </c>
      <c r="H1617" s="52" t="s">
        <v>10115</v>
      </c>
      <c r="I1617" s="52" t="s">
        <v>14713</v>
      </c>
      <c r="J1617" s="51">
        <v>120469</v>
      </c>
      <c r="K1617" s="51">
        <v>20693</v>
      </c>
      <c r="L1617" s="52" t="s">
        <v>67</v>
      </c>
      <c r="M1617" s="51">
        <v>118612</v>
      </c>
      <c r="N1617" s="51">
        <v>0</v>
      </c>
      <c r="O1617" s="52" t="s">
        <v>16055</v>
      </c>
    </row>
    <row r="1618" spans="1:15" ht="14.4" x14ac:dyDescent="0.25">
      <c r="A1618" s="51">
        <v>20727</v>
      </c>
      <c r="B1618" s="52" t="s">
        <v>2063</v>
      </c>
      <c r="C1618" s="52" t="s">
        <v>5056</v>
      </c>
      <c r="D1618" s="51">
        <v>8978</v>
      </c>
      <c r="E1618" s="52" t="s">
        <v>5054</v>
      </c>
      <c r="F1618" s="52" t="s">
        <v>5057</v>
      </c>
      <c r="G1618" s="52" t="s">
        <v>7571</v>
      </c>
      <c r="H1618" s="52" t="s">
        <v>10116</v>
      </c>
      <c r="I1618" s="52" t="s">
        <v>14713</v>
      </c>
      <c r="J1618" s="51">
        <v>120469</v>
      </c>
      <c r="K1618" s="51">
        <v>20693</v>
      </c>
      <c r="L1618" s="52" t="s">
        <v>67</v>
      </c>
      <c r="M1618" s="51">
        <v>118612</v>
      </c>
      <c r="N1618" s="51">
        <v>0</v>
      </c>
      <c r="O1618" s="52" t="s">
        <v>16056</v>
      </c>
    </row>
    <row r="1619" spans="1:15" ht="14.4" x14ac:dyDescent="0.25">
      <c r="A1619" s="51">
        <v>20735</v>
      </c>
      <c r="B1619" s="52" t="s">
        <v>5058</v>
      </c>
      <c r="C1619" s="52" t="s">
        <v>5059</v>
      </c>
      <c r="D1619" s="51">
        <v>8640</v>
      </c>
      <c r="E1619" s="52" t="s">
        <v>5060</v>
      </c>
      <c r="F1619" s="52" t="s">
        <v>5061</v>
      </c>
      <c r="G1619" s="52" t="s">
        <v>7571</v>
      </c>
      <c r="H1619" s="52" t="s">
        <v>10117</v>
      </c>
      <c r="I1619" s="52" t="s">
        <v>14713</v>
      </c>
      <c r="J1619" s="51">
        <v>120469</v>
      </c>
      <c r="K1619" s="51">
        <v>20693</v>
      </c>
      <c r="L1619" s="52" t="s">
        <v>67</v>
      </c>
      <c r="M1619" s="51">
        <v>118612</v>
      </c>
      <c r="N1619" s="51">
        <v>0</v>
      </c>
      <c r="O1619" s="52" t="s">
        <v>16057</v>
      </c>
    </row>
    <row r="1620" spans="1:15" ht="14.4" x14ac:dyDescent="0.25">
      <c r="A1620" s="51">
        <v>20776</v>
      </c>
      <c r="B1620" s="52" t="s">
        <v>5062</v>
      </c>
      <c r="C1620" s="52" t="s">
        <v>5063</v>
      </c>
      <c r="D1620" s="51">
        <v>8640</v>
      </c>
      <c r="E1620" s="52" t="s">
        <v>5064</v>
      </c>
      <c r="F1620" s="52" t="s">
        <v>5065</v>
      </c>
      <c r="G1620" s="52" t="s">
        <v>7571</v>
      </c>
      <c r="H1620" s="52" t="s">
        <v>10118</v>
      </c>
      <c r="I1620" s="52" t="s">
        <v>14713</v>
      </c>
      <c r="J1620" s="51">
        <v>120469</v>
      </c>
      <c r="K1620" s="51">
        <v>20693</v>
      </c>
      <c r="L1620" s="52" t="s">
        <v>67</v>
      </c>
      <c r="M1620" s="51">
        <v>118612</v>
      </c>
      <c r="N1620" s="51">
        <v>0</v>
      </c>
      <c r="O1620" s="52" t="s">
        <v>16058</v>
      </c>
    </row>
    <row r="1621" spans="1:15" ht="14.4" x14ac:dyDescent="0.25">
      <c r="A1621" s="51">
        <v>20784</v>
      </c>
      <c r="B1621" s="52" t="s">
        <v>5066</v>
      </c>
      <c r="C1621" s="52" t="s">
        <v>5067</v>
      </c>
      <c r="D1621" s="51">
        <v>8972</v>
      </c>
      <c r="E1621" s="52" t="s">
        <v>5068</v>
      </c>
      <c r="F1621" s="52" t="s">
        <v>5069</v>
      </c>
      <c r="G1621" s="52" t="s">
        <v>7571</v>
      </c>
      <c r="H1621" s="52" t="s">
        <v>10119</v>
      </c>
      <c r="I1621" s="52" t="s">
        <v>14713</v>
      </c>
      <c r="J1621" s="51">
        <v>120469</v>
      </c>
      <c r="K1621" s="51">
        <v>20693</v>
      </c>
      <c r="L1621" s="52" t="s">
        <v>67</v>
      </c>
      <c r="M1621" s="51">
        <v>118612</v>
      </c>
      <c r="N1621" s="51">
        <v>0</v>
      </c>
      <c r="O1621" s="52" t="s">
        <v>16059</v>
      </c>
    </row>
    <row r="1622" spans="1:15" ht="14.4" x14ac:dyDescent="0.25">
      <c r="A1622" s="51">
        <v>20818</v>
      </c>
      <c r="B1622" s="52" t="s">
        <v>5070</v>
      </c>
      <c r="C1622" s="52" t="s">
        <v>5071</v>
      </c>
      <c r="D1622" s="51">
        <v>8691</v>
      </c>
      <c r="E1622" s="52" t="s">
        <v>5072</v>
      </c>
      <c r="F1622" s="52" t="s">
        <v>5073</v>
      </c>
      <c r="G1622" s="52" t="s">
        <v>7571</v>
      </c>
      <c r="H1622" s="52" t="s">
        <v>10120</v>
      </c>
      <c r="I1622" s="52" t="s">
        <v>14713</v>
      </c>
      <c r="J1622" s="51">
        <v>119057</v>
      </c>
      <c r="K1622" s="51">
        <v>18572</v>
      </c>
      <c r="L1622" s="52" t="s">
        <v>723</v>
      </c>
      <c r="M1622" s="51">
        <v>116012</v>
      </c>
      <c r="N1622" s="51">
        <v>0</v>
      </c>
      <c r="O1622" s="52" t="s">
        <v>16060</v>
      </c>
    </row>
    <row r="1623" spans="1:15" ht="14.4" x14ac:dyDescent="0.25">
      <c r="A1623" s="51">
        <v>20834</v>
      </c>
      <c r="B1623" s="52" t="s">
        <v>5074</v>
      </c>
      <c r="C1623" s="52" t="s">
        <v>5075</v>
      </c>
      <c r="D1623" s="51">
        <v>8972</v>
      </c>
      <c r="E1623" s="52" t="s">
        <v>5076</v>
      </c>
      <c r="F1623" s="52" t="s">
        <v>5077</v>
      </c>
      <c r="G1623" s="52" t="s">
        <v>7571</v>
      </c>
      <c r="H1623" s="52" t="s">
        <v>10121</v>
      </c>
      <c r="I1623" s="52" t="s">
        <v>14713</v>
      </c>
      <c r="J1623" s="51">
        <v>120469</v>
      </c>
      <c r="K1623" s="51">
        <v>20693</v>
      </c>
      <c r="L1623" s="52" t="s">
        <v>67</v>
      </c>
      <c r="M1623" s="51">
        <v>118612</v>
      </c>
      <c r="N1623" s="51">
        <v>0</v>
      </c>
      <c r="O1623" s="52" t="s">
        <v>16061</v>
      </c>
    </row>
    <row r="1624" spans="1:15" ht="14.4" x14ac:dyDescent="0.25">
      <c r="A1624" s="51">
        <v>20842</v>
      </c>
      <c r="B1624" s="52" t="s">
        <v>5078</v>
      </c>
      <c r="C1624" s="52" t="s">
        <v>5079</v>
      </c>
      <c r="D1624" s="51">
        <v>9000</v>
      </c>
      <c r="E1624" s="52" t="s">
        <v>299</v>
      </c>
      <c r="F1624" s="52" t="s">
        <v>5080</v>
      </c>
      <c r="G1624" s="52" t="s">
        <v>7571</v>
      </c>
      <c r="H1624" s="52" t="s">
        <v>10122</v>
      </c>
      <c r="I1624" s="52" t="s">
        <v>14715</v>
      </c>
      <c r="J1624" s="51">
        <v>121798</v>
      </c>
      <c r="K1624" s="51">
        <v>20941</v>
      </c>
      <c r="L1624" s="52" t="s">
        <v>811</v>
      </c>
      <c r="M1624" s="51">
        <v>975789</v>
      </c>
      <c r="N1624" s="51">
        <v>0</v>
      </c>
      <c r="O1624" s="52" t="s">
        <v>16062</v>
      </c>
    </row>
    <row r="1625" spans="1:15" ht="14.4" x14ac:dyDescent="0.25">
      <c r="A1625" s="51">
        <v>20859</v>
      </c>
      <c r="B1625" s="52" t="s">
        <v>4445</v>
      </c>
      <c r="C1625" s="52" t="s">
        <v>5081</v>
      </c>
      <c r="D1625" s="51">
        <v>9000</v>
      </c>
      <c r="E1625" s="52" t="s">
        <v>299</v>
      </c>
      <c r="F1625" s="52" t="s">
        <v>5082</v>
      </c>
      <c r="G1625" s="52" t="s">
        <v>7571</v>
      </c>
      <c r="H1625" s="52" t="s">
        <v>10123</v>
      </c>
      <c r="I1625" s="52" t="s">
        <v>14715</v>
      </c>
      <c r="J1625" s="51">
        <v>121798</v>
      </c>
      <c r="K1625" s="51">
        <v>20941</v>
      </c>
      <c r="L1625" s="52" t="s">
        <v>811</v>
      </c>
      <c r="M1625" s="51">
        <v>975789</v>
      </c>
      <c r="N1625" s="51">
        <v>0</v>
      </c>
      <c r="O1625" s="52" t="s">
        <v>16063</v>
      </c>
    </row>
    <row r="1626" spans="1:15" ht="14.4" x14ac:dyDescent="0.25">
      <c r="A1626" s="51">
        <v>20875</v>
      </c>
      <c r="B1626" s="52" t="s">
        <v>14026</v>
      </c>
      <c r="C1626" s="52" t="s">
        <v>5083</v>
      </c>
      <c r="D1626" s="51">
        <v>9000</v>
      </c>
      <c r="E1626" s="52" t="s">
        <v>299</v>
      </c>
      <c r="F1626" s="52" t="s">
        <v>5084</v>
      </c>
      <c r="G1626" s="52" t="s">
        <v>7571</v>
      </c>
      <c r="H1626" s="52" t="s">
        <v>10124</v>
      </c>
      <c r="I1626" s="52" t="s">
        <v>14715</v>
      </c>
      <c r="J1626" s="51">
        <v>121798</v>
      </c>
      <c r="K1626" s="51">
        <v>20941</v>
      </c>
      <c r="L1626" s="52" t="s">
        <v>811</v>
      </c>
      <c r="M1626" s="51">
        <v>975789</v>
      </c>
      <c r="N1626" s="51">
        <v>0</v>
      </c>
      <c r="O1626" s="52" t="s">
        <v>16064</v>
      </c>
    </row>
    <row r="1627" spans="1:15" ht="14.4" x14ac:dyDescent="0.25">
      <c r="A1627" s="51">
        <v>20891</v>
      </c>
      <c r="B1627" s="52" t="s">
        <v>2408</v>
      </c>
      <c r="C1627" s="52" t="s">
        <v>5085</v>
      </c>
      <c r="D1627" s="51">
        <v>9000</v>
      </c>
      <c r="E1627" s="52" t="s">
        <v>299</v>
      </c>
      <c r="F1627" s="52" t="s">
        <v>5086</v>
      </c>
      <c r="G1627" s="52" t="s">
        <v>7571</v>
      </c>
      <c r="H1627" s="52" t="s">
        <v>10125</v>
      </c>
      <c r="I1627" s="52" t="s">
        <v>14715</v>
      </c>
      <c r="J1627" s="51">
        <v>121798</v>
      </c>
      <c r="K1627" s="51">
        <v>20941</v>
      </c>
      <c r="L1627" s="52" t="s">
        <v>811</v>
      </c>
      <c r="M1627" s="51">
        <v>975789</v>
      </c>
      <c r="N1627" s="51">
        <v>0</v>
      </c>
      <c r="O1627" s="52" t="s">
        <v>16065</v>
      </c>
    </row>
    <row r="1628" spans="1:15" ht="14.4" x14ac:dyDescent="0.25">
      <c r="A1628" s="51">
        <v>20909</v>
      </c>
      <c r="B1628" s="52" t="s">
        <v>14027</v>
      </c>
      <c r="C1628" s="52" t="s">
        <v>5087</v>
      </c>
      <c r="D1628" s="51">
        <v>9000</v>
      </c>
      <c r="E1628" s="52" t="s">
        <v>299</v>
      </c>
      <c r="F1628" s="52" t="s">
        <v>5088</v>
      </c>
      <c r="G1628" s="52" t="s">
        <v>7571</v>
      </c>
      <c r="H1628" s="52" t="s">
        <v>10126</v>
      </c>
      <c r="I1628" s="52" t="s">
        <v>14715</v>
      </c>
      <c r="J1628" s="51">
        <v>121798</v>
      </c>
      <c r="K1628" s="51">
        <v>20941</v>
      </c>
      <c r="L1628" s="52" t="s">
        <v>811</v>
      </c>
      <c r="M1628" s="51">
        <v>975789</v>
      </c>
      <c r="N1628" s="51">
        <v>0</v>
      </c>
      <c r="O1628" s="52" t="s">
        <v>16066</v>
      </c>
    </row>
    <row r="1629" spans="1:15" ht="14.4" x14ac:dyDescent="0.25">
      <c r="A1629" s="51">
        <v>20917</v>
      </c>
      <c r="B1629" s="52" t="s">
        <v>5089</v>
      </c>
      <c r="C1629" s="52" t="s">
        <v>5090</v>
      </c>
      <c r="D1629" s="51">
        <v>9000</v>
      </c>
      <c r="E1629" s="52" t="s">
        <v>299</v>
      </c>
      <c r="F1629" s="52" t="s">
        <v>5091</v>
      </c>
      <c r="G1629" s="52" t="s">
        <v>7571</v>
      </c>
      <c r="H1629" s="52" t="s">
        <v>10127</v>
      </c>
      <c r="I1629" s="52" t="s">
        <v>14715</v>
      </c>
      <c r="J1629" s="51">
        <v>121798</v>
      </c>
      <c r="K1629" s="51">
        <v>20941</v>
      </c>
      <c r="L1629" s="52" t="s">
        <v>811</v>
      </c>
      <c r="M1629" s="51">
        <v>975789</v>
      </c>
      <c r="N1629" s="51">
        <v>0</v>
      </c>
      <c r="O1629" s="52" t="s">
        <v>16067</v>
      </c>
    </row>
    <row r="1630" spans="1:15" ht="14.4" x14ac:dyDescent="0.25">
      <c r="A1630" s="51">
        <v>20925</v>
      </c>
      <c r="B1630" s="52" t="s">
        <v>5092</v>
      </c>
      <c r="C1630" s="52" t="s">
        <v>5093</v>
      </c>
      <c r="D1630" s="51">
        <v>9000</v>
      </c>
      <c r="E1630" s="52" t="s">
        <v>299</v>
      </c>
      <c r="F1630" s="52" t="s">
        <v>5094</v>
      </c>
      <c r="G1630" s="52" t="s">
        <v>7571</v>
      </c>
      <c r="H1630" s="52" t="s">
        <v>10128</v>
      </c>
      <c r="I1630" s="52" t="s">
        <v>14715</v>
      </c>
      <c r="J1630" s="51">
        <v>121798</v>
      </c>
      <c r="K1630" s="51">
        <v>20941</v>
      </c>
      <c r="L1630" s="52" t="s">
        <v>811</v>
      </c>
      <c r="M1630" s="51">
        <v>975789</v>
      </c>
      <c r="N1630" s="51">
        <v>0</v>
      </c>
      <c r="O1630" s="52" t="s">
        <v>16068</v>
      </c>
    </row>
    <row r="1631" spans="1:15" ht="14.4" x14ac:dyDescent="0.25">
      <c r="A1631" s="51">
        <v>20933</v>
      </c>
      <c r="B1631" s="52" t="s">
        <v>14028</v>
      </c>
      <c r="C1631" s="52" t="s">
        <v>5095</v>
      </c>
      <c r="D1631" s="51">
        <v>9000</v>
      </c>
      <c r="E1631" s="52" t="s">
        <v>299</v>
      </c>
      <c r="F1631" s="52" t="s">
        <v>5096</v>
      </c>
      <c r="G1631" s="52" t="s">
        <v>7571</v>
      </c>
      <c r="H1631" s="52" t="s">
        <v>10129</v>
      </c>
      <c r="I1631" s="52" t="s">
        <v>14715</v>
      </c>
      <c r="J1631" s="51">
        <v>121798</v>
      </c>
      <c r="K1631" s="51">
        <v>20941</v>
      </c>
      <c r="L1631" s="52" t="s">
        <v>811</v>
      </c>
      <c r="M1631" s="51">
        <v>975789</v>
      </c>
      <c r="N1631" s="51">
        <v>0</v>
      </c>
      <c r="O1631" s="52" t="s">
        <v>16069</v>
      </c>
    </row>
    <row r="1632" spans="1:15" ht="14.4" x14ac:dyDescent="0.25">
      <c r="A1632" s="51">
        <v>20941</v>
      </c>
      <c r="B1632" s="52" t="s">
        <v>811</v>
      </c>
      <c r="C1632" s="52" t="s">
        <v>5097</v>
      </c>
      <c r="D1632" s="51">
        <v>9000</v>
      </c>
      <c r="E1632" s="52" t="s">
        <v>299</v>
      </c>
      <c r="F1632" s="52" t="s">
        <v>66</v>
      </c>
      <c r="G1632" s="52" t="s">
        <v>7571</v>
      </c>
      <c r="H1632" s="52" t="s">
        <v>8441</v>
      </c>
      <c r="I1632" s="52" t="s">
        <v>14715</v>
      </c>
      <c r="J1632" s="51">
        <v>121798</v>
      </c>
      <c r="K1632" s="51">
        <v>20941</v>
      </c>
      <c r="L1632" s="52" t="s">
        <v>811</v>
      </c>
      <c r="M1632" s="51">
        <v>975789</v>
      </c>
      <c r="N1632" s="51">
        <v>0</v>
      </c>
      <c r="O1632" s="52" t="s">
        <v>16070</v>
      </c>
    </row>
    <row r="1633" spans="1:15" ht="14.4" x14ac:dyDescent="0.25">
      <c r="A1633" s="51">
        <v>20958</v>
      </c>
      <c r="B1633" s="52" t="s">
        <v>5098</v>
      </c>
      <c r="C1633" s="52" t="s">
        <v>5099</v>
      </c>
      <c r="D1633" s="51">
        <v>9000</v>
      </c>
      <c r="E1633" s="52" t="s">
        <v>299</v>
      </c>
      <c r="F1633" s="52" t="s">
        <v>5100</v>
      </c>
      <c r="G1633" s="52" t="s">
        <v>7571</v>
      </c>
      <c r="H1633" s="52" t="s">
        <v>10130</v>
      </c>
      <c r="I1633" s="52" t="s">
        <v>14715</v>
      </c>
      <c r="J1633" s="51">
        <v>121798</v>
      </c>
      <c r="K1633" s="51">
        <v>20941</v>
      </c>
      <c r="L1633" s="52" t="s">
        <v>811</v>
      </c>
      <c r="M1633" s="51">
        <v>975789</v>
      </c>
      <c r="N1633" s="51">
        <v>0</v>
      </c>
      <c r="O1633" s="52" t="s">
        <v>16071</v>
      </c>
    </row>
    <row r="1634" spans="1:15" ht="14.4" x14ac:dyDescent="0.25">
      <c r="A1634" s="51">
        <v>20982</v>
      </c>
      <c r="B1634" s="52" t="s">
        <v>14029</v>
      </c>
      <c r="C1634" s="52" t="s">
        <v>5101</v>
      </c>
      <c r="D1634" s="51">
        <v>9000</v>
      </c>
      <c r="E1634" s="52" t="s">
        <v>299</v>
      </c>
      <c r="F1634" s="52" t="s">
        <v>18961</v>
      </c>
      <c r="G1634" s="52" t="s">
        <v>7571</v>
      </c>
      <c r="H1634" s="52" t="s">
        <v>10131</v>
      </c>
      <c r="I1634" s="52" t="s">
        <v>14715</v>
      </c>
      <c r="J1634" s="51">
        <v>121798</v>
      </c>
      <c r="K1634" s="51">
        <v>20941</v>
      </c>
      <c r="L1634" s="52" t="s">
        <v>811</v>
      </c>
      <c r="M1634" s="51">
        <v>975789</v>
      </c>
      <c r="N1634" s="51">
        <v>0</v>
      </c>
      <c r="O1634" s="52" t="s">
        <v>16072</v>
      </c>
    </row>
    <row r="1635" spans="1:15" ht="14.4" x14ac:dyDescent="0.25">
      <c r="A1635" s="51">
        <v>20991</v>
      </c>
      <c r="B1635" s="52" t="s">
        <v>5102</v>
      </c>
      <c r="C1635" s="52" t="s">
        <v>5103</v>
      </c>
      <c r="D1635" s="51">
        <v>9000</v>
      </c>
      <c r="E1635" s="52" t="s">
        <v>299</v>
      </c>
      <c r="F1635" s="52" t="s">
        <v>5104</v>
      </c>
      <c r="G1635" s="52" t="s">
        <v>7571</v>
      </c>
      <c r="H1635" s="52" t="s">
        <v>10132</v>
      </c>
      <c r="I1635" s="52" t="s">
        <v>14713</v>
      </c>
      <c r="J1635" s="51">
        <v>139014</v>
      </c>
      <c r="K1635" s="51">
        <v>21031</v>
      </c>
      <c r="L1635" s="52" t="s">
        <v>753</v>
      </c>
      <c r="M1635" s="51">
        <v>139741</v>
      </c>
      <c r="N1635" s="51">
        <v>0</v>
      </c>
      <c r="O1635" s="52" t="s">
        <v>16073</v>
      </c>
    </row>
    <row r="1636" spans="1:15" ht="14.4" x14ac:dyDescent="0.25">
      <c r="A1636" s="51">
        <v>21006</v>
      </c>
      <c r="B1636" s="52" t="s">
        <v>22144</v>
      </c>
      <c r="C1636" s="52" t="s">
        <v>5105</v>
      </c>
      <c r="D1636" s="51">
        <v>9000</v>
      </c>
      <c r="E1636" s="52" t="s">
        <v>299</v>
      </c>
      <c r="F1636" s="52" t="s">
        <v>325</v>
      </c>
      <c r="G1636" s="52" t="s">
        <v>7571</v>
      </c>
      <c r="H1636" s="52" t="s">
        <v>10133</v>
      </c>
      <c r="I1636" s="52" t="s">
        <v>14713</v>
      </c>
      <c r="J1636" s="51">
        <v>120949</v>
      </c>
      <c r="K1636" s="51">
        <v>21006</v>
      </c>
      <c r="L1636" s="52" t="s">
        <v>22144</v>
      </c>
      <c r="M1636" s="51">
        <v>968081</v>
      </c>
      <c r="N1636" s="51">
        <v>0</v>
      </c>
      <c r="O1636" s="52" t="s">
        <v>16074</v>
      </c>
    </row>
    <row r="1637" spans="1:15" ht="14.4" x14ac:dyDescent="0.25">
      <c r="A1637" s="51">
        <v>21031</v>
      </c>
      <c r="B1637" s="52" t="s">
        <v>753</v>
      </c>
      <c r="C1637" s="52" t="s">
        <v>5106</v>
      </c>
      <c r="D1637" s="51">
        <v>9000</v>
      </c>
      <c r="E1637" s="52" t="s">
        <v>299</v>
      </c>
      <c r="F1637" s="52" t="s">
        <v>5107</v>
      </c>
      <c r="G1637" s="52" t="s">
        <v>7571</v>
      </c>
      <c r="H1637" s="52" t="s">
        <v>8351</v>
      </c>
      <c r="I1637" s="52" t="s">
        <v>14713</v>
      </c>
      <c r="J1637" s="51">
        <v>139014</v>
      </c>
      <c r="K1637" s="51">
        <v>21031</v>
      </c>
      <c r="L1637" s="52" t="s">
        <v>753</v>
      </c>
      <c r="M1637" s="51">
        <v>139741</v>
      </c>
      <c r="N1637" s="51">
        <v>0</v>
      </c>
      <c r="O1637" s="52" t="s">
        <v>16075</v>
      </c>
    </row>
    <row r="1638" spans="1:15" ht="14.4" x14ac:dyDescent="0.25">
      <c r="A1638" s="51">
        <v>21048</v>
      </c>
      <c r="B1638" s="52" t="s">
        <v>5108</v>
      </c>
      <c r="C1638" s="52" t="s">
        <v>5109</v>
      </c>
      <c r="D1638" s="51">
        <v>9000</v>
      </c>
      <c r="E1638" s="52" t="s">
        <v>299</v>
      </c>
      <c r="F1638" s="52" t="s">
        <v>5110</v>
      </c>
      <c r="G1638" s="52" t="s">
        <v>7571</v>
      </c>
      <c r="H1638" s="52" t="s">
        <v>10134</v>
      </c>
      <c r="I1638" s="52" t="s">
        <v>14713</v>
      </c>
      <c r="J1638" s="51">
        <v>139014</v>
      </c>
      <c r="K1638" s="51">
        <v>21031</v>
      </c>
      <c r="L1638" s="52" t="s">
        <v>753</v>
      </c>
      <c r="M1638" s="51">
        <v>139741</v>
      </c>
      <c r="N1638" s="51">
        <v>0</v>
      </c>
      <c r="O1638" s="52" t="s">
        <v>16076</v>
      </c>
    </row>
    <row r="1639" spans="1:15" ht="14.4" x14ac:dyDescent="0.25">
      <c r="A1639" s="51">
        <v>21055</v>
      </c>
      <c r="B1639" s="52" t="s">
        <v>14030</v>
      </c>
      <c r="C1639" s="52" t="s">
        <v>5111</v>
      </c>
      <c r="D1639" s="51">
        <v>9000</v>
      </c>
      <c r="E1639" s="52" t="s">
        <v>299</v>
      </c>
      <c r="F1639" s="52" t="s">
        <v>5112</v>
      </c>
      <c r="G1639" s="52" t="s">
        <v>7571</v>
      </c>
      <c r="H1639" s="52" t="s">
        <v>10135</v>
      </c>
      <c r="I1639" s="52" t="s">
        <v>14715</v>
      </c>
      <c r="J1639" s="51">
        <v>121798</v>
      </c>
      <c r="K1639" s="51">
        <v>20941</v>
      </c>
      <c r="L1639" s="52" t="s">
        <v>811</v>
      </c>
      <c r="M1639" s="51">
        <v>975789</v>
      </c>
      <c r="N1639" s="51">
        <v>0</v>
      </c>
      <c r="O1639" s="52" t="s">
        <v>16077</v>
      </c>
    </row>
    <row r="1640" spans="1:15" ht="14.4" x14ac:dyDescent="0.25">
      <c r="A1640" s="51">
        <v>21063</v>
      </c>
      <c r="B1640" s="52" t="s">
        <v>14031</v>
      </c>
      <c r="C1640" s="52" t="s">
        <v>5113</v>
      </c>
      <c r="D1640" s="51">
        <v>9000</v>
      </c>
      <c r="E1640" s="52" t="s">
        <v>299</v>
      </c>
      <c r="F1640" s="52" t="s">
        <v>14032</v>
      </c>
      <c r="G1640" s="52" t="s">
        <v>7571</v>
      </c>
      <c r="H1640" s="52" t="s">
        <v>10136</v>
      </c>
      <c r="I1640" s="52" t="s">
        <v>14715</v>
      </c>
      <c r="J1640" s="51">
        <v>121798</v>
      </c>
      <c r="K1640" s="51">
        <v>20941</v>
      </c>
      <c r="L1640" s="52" t="s">
        <v>811</v>
      </c>
      <c r="M1640" s="51">
        <v>975789</v>
      </c>
      <c r="N1640" s="51">
        <v>0</v>
      </c>
      <c r="O1640" s="52" t="s">
        <v>16078</v>
      </c>
    </row>
    <row r="1641" spans="1:15" ht="14.4" x14ac:dyDescent="0.25">
      <c r="A1641" s="51">
        <v>21071</v>
      </c>
      <c r="B1641" s="52" t="s">
        <v>869</v>
      </c>
      <c r="C1641" s="52" t="s">
        <v>5114</v>
      </c>
      <c r="D1641" s="51">
        <v>9000</v>
      </c>
      <c r="E1641" s="52" t="s">
        <v>299</v>
      </c>
      <c r="F1641" s="52" t="s">
        <v>424</v>
      </c>
      <c r="G1641" s="52" t="s">
        <v>7571</v>
      </c>
      <c r="H1641" s="52" t="s">
        <v>8378</v>
      </c>
      <c r="I1641" s="52" t="s">
        <v>14713</v>
      </c>
      <c r="J1641" s="51">
        <v>121772</v>
      </c>
      <c r="K1641" s="51">
        <v>21154</v>
      </c>
      <c r="L1641" s="52" t="s">
        <v>5122</v>
      </c>
      <c r="M1641" s="51">
        <v>970038</v>
      </c>
      <c r="N1641" s="51">
        <v>0</v>
      </c>
      <c r="O1641" s="52" t="s">
        <v>16079</v>
      </c>
    </row>
    <row r="1642" spans="1:15" ht="14.4" x14ac:dyDescent="0.25">
      <c r="A1642" s="51">
        <v>21089</v>
      </c>
      <c r="B1642" s="52" t="s">
        <v>5115</v>
      </c>
      <c r="C1642" s="52" t="s">
        <v>5116</v>
      </c>
      <c r="D1642" s="51">
        <v>9000</v>
      </c>
      <c r="E1642" s="52" t="s">
        <v>299</v>
      </c>
      <c r="F1642" s="52" t="s">
        <v>5117</v>
      </c>
      <c r="G1642" s="52" t="s">
        <v>7571</v>
      </c>
      <c r="H1642" s="52" t="s">
        <v>10137</v>
      </c>
      <c r="I1642" s="52" t="s">
        <v>14713</v>
      </c>
      <c r="J1642" s="51">
        <v>125591</v>
      </c>
      <c r="K1642" s="51">
        <v>117556</v>
      </c>
      <c r="L1642" s="52" t="s">
        <v>497</v>
      </c>
      <c r="M1642" s="51">
        <v>968156</v>
      </c>
      <c r="N1642" s="51">
        <v>0</v>
      </c>
      <c r="O1642" s="52" t="s">
        <v>16080</v>
      </c>
    </row>
    <row r="1643" spans="1:15" ht="14.4" x14ac:dyDescent="0.25">
      <c r="A1643" s="51">
        <v>21121</v>
      </c>
      <c r="B1643" s="52" t="s">
        <v>14033</v>
      </c>
      <c r="C1643" s="52" t="s">
        <v>5118</v>
      </c>
      <c r="D1643" s="51">
        <v>9000</v>
      </c>
      <c r="E1643" s="52" t="s">
        <v>299</v>
      </c>
      <c r="F1643" s="52" t="s">
        <v>5119</v>
      </c>
      <c r="G1643" s="52" t="s">
        <v>7571</v>
      </c>
      <c r="H1643" s="52" t="s">
        <v>10138</v>
      </c>
      <c r="I1643" s="52" t="s">
        <v>14715</v>
      </c>
      <c r="J1643" s="51">
        <v>121798</v>
      </c>
      <c r="K1643" s="51">
        <v>20941</v>
      </c>
      <c r="L1643" s="52" t="s">
        <v>811</v>
      </c>
      <c r="M1643" s="51">
        <v>975789</v>
      </c>
      <c r="N1643" s="51">
        <v>0</v>
      </c>
      <c r="O1643" s="52" t="s">
        <v>16081</v>
      </c>
    </row>
    <row r="1644" spans="1:15" ht="14.4" x14ac:dyDescent="0.25">
      <c r="A1644" s="51">
        <v>21147</v>
      </c>
      <c r="B1644" s="52" t="s">
        <v>14034</v>
      </c>
      <c r="C1644" s="52" t="s">
        <v>5120</v>
      </c>
      <c r="D1644" s="51">
        <v>9000</v>
      </c>
      <c r="E1644" s="52" t="s">
        <v>299</v>
      </c>
      <c r="F1644" s="52" t="s">
        <v>5121</v>
      </c>
      <c r="G1644" s="52" t="s">
        <v>7571</v>
      </c>
      <c r="H1644" s="52" t="s">
        <v>10139</v>
      </c>
      <c r="I1644" s="52" t="s">
        <v>14715</v>
      </c>
      <c r="J1644" s="51">
        <v>121798</v>
      </c>
      <c r="K1644" s="51">
        <v>20941</v>
      </c>
      <c r="L1644" s="52" t="s">
        <v>811</v>
      </c>
      <c r="M1644" s="51">
        <v>975789</v>
      </c>
      <c r="N1644" s="51">
        <v>0</v>
      </c>
      <c r="O1644" s="52" t="s">
        <v>16082</v>
      </c>
    </row>
    <row r="1645" spans="1:15" ht="14.4" x14ac:dyDescent="0.25">
      <c r="A1645" s="51">
        <v>21154</v>
      </c>
      <c r="B1645" s="52" t="s">
        <v>5122</v>
      </c>
      <c r="C1645" s="52" t="s">
        <v>5123</v>
      </c>
      <c r="D1645" s="51">
        <v>9000</v>
      </c>
      <c r="E1645" s="52" t="s">
        <v>299</v>
      </c>
      <c r="F1645" s="52" t="s">
        <v>5124</v>
      </c>
      <c r="G1645" s="52" t="s">
        <v>7571</v>
      </c>
      <c r="H1645" s="52" t="s">
        <v>10140</v>
      </c>
      <c r="I1645" s="52" t="s">
        <v>14713</v>
      </c>
      <c r="J1645" s="51">
        <v>121772</v>
      </c>
      <c r="K1645" s="51">
        <v>21154</v>
      </c>
      <c r="L1645" s="52" t="s">
        <v>5122</v>
      </c>
      <c r="M1645" s="51">
        <v>968164</v>
      </c>
      <c r="N1645" s="51">
        <v>0</v>
      </c>
      <c r="O1645" s="52" t="s">
        <v>16083</v>
      </c>
    </row>
    <row r="1646" spans="1:15" ht="14.4" x14ac:dyDescent="0.25">
      <c r="A1646" s="51">
        <v>21162</v>
      </c>
      <c r="B1646" s="52" t="s">
        <v>5125</v>
      </c>
      <c r="C1646" s="52" t="s">
        <v>5126</v>
      </c>
      <c r="D1646" s="51">
        <v>9000</v>
      </c>
      <c r="E1646" s="52" t="s">
        <v>299</v>
      </c>
      <c r="F1646" s="52" t="s">
        <v>5127</v>
      </c>
      <c r="G1646" s="52" t="s">
        <v>7571</v>
      </c>
      <c r="H1646" s="52" t="s">
        <v>10141</v>
      </c>
      <c r="I1646" s="52" t="s">
        <v>14713</v>
      </c>
      <c r="J1646" s="51">
        <v>121772</v>
      </c>
      <c r="K1646" s="51">
        <v>21154</v>
      </c>
      <c r="L1646" s="52" t="s">
        <v>5122</v>
      </c>
      <c r="M1646" s="51">
        <v>970038</v>
      </c>
      <c r="N1646" s="51">
        <v>0</v>
      </c>
      <c r="O1646" s="52" t="s">
        <v>16084</v>
      </c>
    </row>
    <row r="1647" spans="1:15" ht="14.4" x14ac:dyDescent="0.25">
      <c r="A1647" s="51">
        <v>21171</v>
      </c>
      <c r="B1647" s="52" t="s">
        <v>5128</v>
      </c>
      <c r="C1647" s="52" t="s">
        <v>5129</v>
      </c>
      <c r="D1647" s="51">
        <v>9000</v>
      </c>
      <c r="E1647" s="52" t="s">
        <v>299</v>
      </c>
      <c r="F1647" s="52" t="s">
        <v>5130</v>
      </c>
      <c r="G1647" s="52" t="s">
        <v>7571</v>
      </c>
      <c r="H1647" s="52" t="s">
        <v>10142</v>
      </c>
      <c r="I1647" s="52" t="s">
        <v>14713</v>
      </c>
      <c r="J1647" s="51">
        <v>121772</v>
      </c>
      <c r="K1647" s="51">
        <v>21154</v>
      </c>
      <c r="L1647" s="52" t="s">
        <v>5122</v>
      </c>
      <c r="M1647" s="51">
        <v>112649</v>
      </c>
      <c r="N1647" s="51">
        <v>0</v>
      </c>
      <c r="O1647" s="52" t="s">
        <v>16085</v>
      </c>
    </row>
    <row r="1648" spans="1:15" ht="14.4" x14ac:dyDescent="0.25">
      <c r="A1648" s="51">
        <v>21196</v>
      </c>
      <c r="B1648" s="52" t="s">
        <v>3919</v>
      </c>
      <c r="C1648" s="52" t="s">
        <v>5131</v>
      </c>
      <c r="D1648" s="51">
        <v>9000</v>
      </c>
      <c r="E1648" s="52" t="s">
        <v>299</v>
      </c>
      <c r="F1648" s="52" t="s">
        <v>5132</v>
      </c>
      <c r="G1648" s="52" t="s">
        <v>7571</v>
      </c>
      <c r="H1648" s="52" t="s">
        <v>10143</v>
      </c>
      <c r="I1648" s="52" t="s">
        <v>14713</v>
      </c>
      <c r="J1648" s="51">
        <v>121772</v>
      </c>
      <c r="K1648" s="51">
        <v>21154</v>
      </c>
      <c r="L1648" s="52" t="s">
        <v>5122</v>
      </c>
      <c r="M1648" s="51">
        <v>112649</v>
      </c>
      <c r="N1648" s="51">
        <v>0</v>
      </c>
      <c r="O1648" s="52" t="s">
        <v>16086</v>
      </c>
    </row>
    <row r="1649" spans="1:15" ht="14.4" x14ac:dyDescent="0.25">
      <c r="A1649" s="51">
        <v>21204</v>
      </c>
      <c r="B1649" s="52" t="s">
        <v>14035</v>
      </c>
      <c r="C1649" s="52" t="s">
        <v>5133</v>
      </c>
      <c r="D1649" s="51">
        <v>9000</v>
      </c>
      <c r="E1649" s="52" t="s">
        <v>299</v>
      </c>
      <c r="F1649" s="52" t="s">
        <v>5134</v>
      </c>
      <c r="G1649" s="52" t="s">
        <v>7571</v>
      </c>
      <c r="H1649" s="52" t="s">
        <v>10144</v>
      </c>
      <c r="I1649" s="52" t="s">
        <v>14713</v>
      </c>
      <c r="J1649" s="51">
        <v>122127</v>
      </c>
      <c r="K1649" s="51">
        <v>106138</v>
      </c>
      <c r="L1649" s="52" t="s">
        <v>770</v>
      </c>
      <c r="M1649" s="51">
        <v>968611</v>
      </c>
      <c r="N1649" s="51">
        <v>0</v>
      </c>
      <c r="O1649" s="52" t="s">
        <v>16087</v>
      </c>
    </row>
    <row r="1650" spans="1:15" ht="14.4" x14ac:dyDescent="0.25">
      <c r="A1650" s="51">
        <v>21212</v>
      </c>
      <c r="B1650" s="52" t="s">
        <v>5135</v>
      </c>
      <c r="C1650" s="52" t="s">
        <v>5136</v>
      </c>
      <c r="D1650" s="51">
        <v>9000</v>
      </c>
      <c r="E1650" s="52" t="s">
        <v>299</v>
      </c>
      <c r="F1650" s="52" t="s">
        <v>5137</v>
      </c>
      <c r="G1650" s="52" t="s">
        <v>7571</v>
      </c>
      <c r="H1650" s="52" t="s">
        <v>10145</v>
      </c>
      <c r="I1650" s="52" t="s">
        <v>14713</v>
      </c>
      <c r="J1650" s="51">
        <v>120949</v>
      </c>
      <c r="K1650" s="51">
        <v>21006</v>
      </c>
      <c r="L1650" s="52" t="s">
        <v>22144</v>
      </c>
      <c r="M1650" s="51">
        <v>968081</v>
      </c>
      <c r="N1650" s="51">
        <v>0</v>
      </c>
      <c r="O1650" s="52" t="s">
        <v>16088</v>
      </c>
    </row>
    <row r="1651" spans="1:15" ht="14.4" x14ac:dyDescent="0.25">
      <c r="A1651" s="51">
        <v>21221</v>
      </c>
      <c r="B1651" s="52" t="s">
        <v>67</v>
      </c>
      <c r="C1651" s="52" t="s">
        <v>5138</v>
      </c>
      <c r="D1651" s="51">
        <v>9000</v>
      </c>
      <c r="E1651" s="52" t="s">
        <v>299</v>
      </c>
      <c r="F1651" s="52" t="s">
        <v>5139</v>
      </c>
      <c r="G1651" s="52" t="s">
        <v>7571</v>
      </c>
      <c r="H1651" s="52" t="s">
        <v>10146</v>
      </c>
      <c r="I1651" s="52" t="s">
        <v>14713</v>
      </c>
      <c r="J1651" s="51">
        <v>138867</v>
      </c>
      <c r="K1651" s="51">
        <v>21857</v>
      </c>
      <c r="L1651" s="52" t="s">
        <v>3889</v>
      </c>
      <c r="M1651" s="51">
        <v>968115</v>
      </c>
      <c r="N1651" s="51">
        <v>0</v>
      </c>
      <c r="O1651" s="52" t="s">
        <v>16089</v>
      </c>
    </row>
    <row r="1652" spans="1:15" ht="14.4" x14ac:dyDescent="0.25">
      <c r="A1652" s="51">
        <v>21238</v>
      </c>
      <c r="B1652" s="52" t="s">
        <v>5140</v>
      </c>
      <c r="C1652" s="52" t="s">
        <v>5141</v>
      </c>
      <c r="D1652" s="51">
        <v>9000</v>
      </c>
      <c r="E1652" s="52" t="s">
        <v>299</v>
      </c>
      <c r="F1652" s="52" t="s">
        <v>5142</v>
      </c>
      <c r="G1652" s="52" t="s">
        <v>7571</v>
      </c>
      <c r="H1652" s="52" t="s">
        <v>14036</v>
      </c>
      <c r="I1652" s="52" t="s">
        <v>14713</v>
      </c>
      <c r="J1652" s="51">
        <v>125526</v>
      </c>
      <c r="K1652" s="51">
        <v>2626</v>
      </c>
      <c r="L1652" s="52" t="s">
        <v>8965</v>
      </c>
      <c r="M1652" s="51">
        <v>968181</v>
      </c>
      <c r="N1652" s="51">
        <v>0</v>
      </c>
      <c r="O1652" s="52" t="s">
        <v>16090</v>
      </c>
    </row>
    <row r="1653" spans="1:15" ht="14.4" x14ac:dyDescent="0.25">
      <c r="A1653" s="51">
        <v>21246</v>
      </c>
      <c r="B1653" s="52" t="s">
        <v>572</v>
      </c>
      <c r="C1653" s="52" t="s">
        <v>5143</v>
      </c>
      <c r="D1653" s="51">
        <v>9000</v>
      </c>
      <c r="E1653" s="52" t="s">
        <v>299</v>
      </c>
      <c r="F1653" s="52" t="s">
        <v>517</v>
      </c>
      <c r="G1653" s="52" t="s">
        <v>7571</v>
      </c>
      <c r="H1653" s="52" t="s">
        <v>8125</v>
      </c>
      <c r="I1653" s="52" t="s">
        <v>14713</v>
      </c>
      <c r="J1653" s="51">
        <v>120915</v>
      </c>
      <c r="K1653" s="51">
        <v>24273</v>
      </c>
      <c r="L1653" s="52" t="s">
        <v>16091</v>
      </c>
      <c r="M1653" s="51">
        <v>968107</v>
      </c>
      <c r="N1653" s="51">
        <v>0</v>
      </c>
      <c r="O1653" s="52" t="s">
        <v>16092</v>
      </c>
    </row>
    <row r="1654" spans="1:15" ht="14.4" x14ac:dyDescent="0.25">
      <c r="A1654" s="51">
        <v>21261</v>
      </c>
      <c r="B1654" s="52" t="s">
        <v>564</v>
      </c>
      <c r="C1654" s="52" t="s">
        <v>5144</v>
      </c>
      <c r="D1654" s="51">
        <v>9000</v>
      </c>
      <c r="E1654" s="52" t="s">
        <v>299</v>
      </c>
      <c r="F1654" s="52" t="s">
        <v>507</v>
      </c>
      <c r="G1654" s="52" t="s">
        <v>7571</v>
      </c>
      <c r="H1654" s="52" t="s">
        <v>7578</v>
      </c>
      <c r="I1654" s="52" t="s">
        <v>14713</v>
      </c>
      <c r="J1654" s="51">
        <v>139014</v>
      </c>
      <c r="K1654" s="51">
        <v>21031</v>
      </c>
      <c r="L1654" s="52" t="s">
        <v>753</v>
      </c>
      <c r="M1654" s="51">
        <v>139741</v>
      </c>
      <c r="N1654" s="51">
        <v>0</v>
      </c>
      <c r="O1654" s="52" t="s">
        <v>16093</v>
      </c>
    </row>
    <row r="1655" spans="1:15" ht="14.4" x14ac:dyDescent="0.25">
      <c r="A1655" s="51">
        <v>21287</v>
      </c>
      <c r="B1655" s="52" t="s">
        <v>5145</v>
      </c>
      <c r="C1655" s="52" t="s">
        <v>5146</v>
      </c>
      <c r="D1655" s="51">
        <v>9032</v>
      </c>
      <c r="E1655" s="52" t="s">
        <v>5147</v>
      </c>
      <c r="F1655" s="52" t="s">
        <v>5148</v>
      </c>
      <c r="G1655" s="52" t="s">
        <v>7571</v>
      </c>
      <c r="H1655" s="52" t="s">
        <v>22145</v>
      </c>
      <c r="I1655" s="52" t="s">
        <v>14713</v>
      </c>
      <c r="J1655" s="51">
        <v>120949</v>
      </c>
      <c r="K1655" s="51">
        <v>21006</v>
      </c>
      <c r="L1655" s="52" t="s">
        <v>22144</v>
      </c>
      <c r="M1655" s="51">
        <v>968081</v>
      </c>
      <c r="N1655" s="51">
        <v>0</v>
      </c>
      <c r="O1655" s="52" t="s">
        <v>16094</v>
      </c>
    </row>
    <row r="1656" spans="1:15" ht="14.4" x14ac:dyDescent="0.25">
      <c r="A1656" s="51">
        <v>21295</v>
      </c>
      <c r="B1656" s="52" t="s">
        <v>14037</v>
      </c>
      <c r="C1656" s="52" t="s">
        <v>5149</v>
      </c>
      <c r="D1656" s="51">
        <v>9032</v>
      </c>
      <c r="E1656" s="52" t="s">
        <v>5147</v>
      </c>
      <c r="F1656" s="52" t="s">
        <v>5150</v>
      </c>
      <c r="G1656" s="52" t="s">
        <v>7571</v>
      </c>
      <c r="H1656" s="52" t="s">
        <v>10147</v>
      </c>
      <c r="I1656" s="52" t="s">
        <v>14715</v>
      </c>
      <c r="J1656" s="51">
        <v>121798</v>
      </c>
      <c r="K1656" s="51">
        <v>20941</v>
      </c>
      <c r="L1656" s="52" t="s">
        <v>811</v>
      </c>
      <c r="M1656" s="51">
        <v>975789</v>
      </c>
      <c r="N1656" s="51">
        <v>0</v>
      </c>
      <c r="O1656" s="52" t="s">
        <v>16095</v>
      </c>
    </row>
    <row r="1657" spans="1:15" ht="14.4" x14ac:dyDescent="0.25">
      <c r="A1657" s="51">
        <v>21303</v>
      </c>
      <c r="B1657" s="52" t="s">
        <v>5151</v>
      </c>
      <c r="C1657" s="52" t="s">
        <v>5152</v>
      </c>
      <c r="D1657" s="51">
        <v>9041</v>
      </c>
      <c r="E1657" s="52" t="s">
        <v>328</v>
      </c>
      <c r="F1657" s="52" t="s">
        <v>5153</v>
      </c>
      <c r="G1657" s="52" t="s">
        <v>7571</v>
      </c>
      <c r="H1657" s="52" t="s">
        <v>10148</v>
      </c>
      <c r="I1657" s="52" t="s">
        <v>14713</v>
      </c>
      <c r="J1657" s="51">
        <v>120964</v>
      </c>
      <c r="K1657" s="51">
        <v>21311</v>
      </c>
      <c r="L1657" s="52" t="s">
        <v>696</v>
      </c>
      <c r="M1657" s="51">
        <v>108845</v>
      </c>
      <c r="N1657" s="51">
        <v>0</v>
      </c>
      <c r="O1657" s="52" t="s">
        <v>16096</v>
      </c>
    </row>
    <row r="1658" spans="1:15" ht="14.4" x14ac:dyDescent="0.25">
      <c r="A1658" s="51">
        <v>21311</v>
      </c>
      <c r="B1658" s="52" t="s">
        <v>696</v>
      </c>
      <c r="C1658" s="52" t="s">
        <v>5154</v>
      </c>
      <c r="D1658" s="51">
        <v>9041</v>
      </c>
      <c r="E1658" s="52" t="s">
        <v>328</v>
      </c>
      <c r="F1658" s="52" t="s">
        <v>508</v>
      </c>
      <c r="G1658" s="52" t="s">
        <v>7571</v>
      </c>
      <c r="H1658" s="52" t="s">
        <v>8402</v>
      </c>
      <c r="I1658" s="52" t="s">
        <v>14713</v>
      </c>
      <c r="J1658" s="51">
        <v>120964</v>
      </c>
      <c r="K1658" s="51">
        <v>21311</v>
      </c>
      <c r="L1658" s="52" t="s">
        <v>696</v>
      </c>
      <c r="M1658" s="51">
        <v>108845</v>
      </c>
      <c r="N1658" s="51">
        <v>0</v>
      </c>
      <c r="O1658" s="52" t="s">
        <v>16097</v>
      </c>
    </row>
    <row r="1659" spans="1:15" ht="14.4" x14ac:dyDescent="0.25">
      <c r="A1659" s="51">
        <v>21329</v>
      </c>
      <c r="B1659" s="52" t="s">
        <v>5155</v>
      </c>
      <c r="C1659" s="52" t="s">
        <v>5156</v>
      </c>
      <c r="D1659" s="51">
        <v>9041</v>
      </c>
      <c r="E1659" s="52" t="s">
        <v>328</v>
      </c>
      <c r="F1659" s="52" t="s">
        <v>5157</v>
      </c>
      <c r="G1659" s="52" t="s">
        <v>7571</v>
      </c>
      <c r="H1659" s="52" t="s">
        <v>10149</v>
      </c>
      <c r="I1659" s="52" t="s">
        <v>14713</v>
      </c>
      <c r="J1659" s="51">
        <v>120964</v>
      </c>
      <c r="K1659" s="51">
        <v>21311</v>
      </c>
      <c r="L1659" s="52" t="s">
        <v>696</v>
      </c>
      <c r="M1659" s="51">
        <v>108845</v>
      </c>
      <c r="N1659" s="51">
        <v>0</v>
      </c>
      <c r="O1659" s="52" t="s">
        <v>16098</v>
      </c>
    </row>
    <row r="1660" spans="1:15" ht="14.4" x14ac:dyDescent="0.25">
      <c r="A1660" s="51">
        <v>21337</v>
      </c>
      <c r="B1660" s="52" t="s">
        <v>5158</v>
      </c>
      <c r="C1660" s="52" t="s">
        <v>5159</v>
      </c>
      <c r="D1660" s="51">
        <v>9000</v>
      </c>
      <c r="E1660" s="52" t="s">
        <v>299</v>
      </c>
      <c r="F1660" s="52" t="s">
        <v>5160</v>
      </c>
      <c r="G1660" s="52" t="s">
        <v>7571</v>
      </c>
      <c r="H1660" s="52" t="s">
        <v>10150</v>
      </c>
      <c r="I1660" s="52" t="s">
        <v>14715</v>
      </c>
      <c r="J1660" s="51">
        <v>121798</v>
      </c>
      <c r="K1660" s="51">
        <v>20941</v>
      </c>
      <c r="L1660" s="52" t="s">
        <v>811</v>
      </c>
      <c r="M1660" s="51">
        <v>975789</v>
      </c>
      <c r="N1660" s="51">
        <v>0</v>
      </c>
      <c r="O1660" s="52" t="s">
        <v>16099</v>
      </c>
    </row>
    <row r="1661" spans="1:15" ht="14.4" x14ac:dyDescent="0.25">
      <c r="A1661" s="51">
        <v>21352</v>
      </c>
      <c r="B1661" s="52" t="s">
        <v>22146</v>
      </c>
      <c r="C1661" s="52" t="s">
        <v>5161</v>
      </c>
      <c r="D1661" s="51">
        <v>9940</v>
      </c>
      <c r="E1661" s="52" t="s">
        <v>126</v>
      </c>
      <c r="F1661" s="52" t="s">
        <v>5162</v>
      </c>
      <c r="G1661" s="52" t="s">
        <v>7571</v>
      </c>
      <c r="H1661" s="52" t="s">
        <v>10151</v>
      </c>
      <c r="I1661" s="52" t="s">
        <v>14715</v>
      </c>
      <c r="J1661" s="51">
        <v>121376</v>
      </c>
      <c r="K1661" s="51">
        <v>129114</v>
      </c>
      <c r="L1661" s="52" t="s">
        <v>22147</v>
      </c>
      <c r="M1661" s="51">
        <v>975797</v>
      </c>
      <c r="N1661" s="51">
        <v>0</v>
      </c>
      <c r="O1661" s="52" t="s">
        <v>16100</v>
      </c>
    </row>
    <row r="1662" spans="1:15" ht="14.4" x14ac:dyDescent="0.25">
      <c r="A1662" s="51">
        <v>21361</v>
      </c>
      <c r="B1662" s="52" t="s">
        <v>5163</v>
      </c>
      <c r="C1662" s="52" t="s">
        <v>5164</v>
      </c>
      <c r="D1662" s="51">
        <v>9940</v>
      </c>
      <c r="E1662" s="52" t="s">
        <v>126</v>
      </c>
      <c r="F1662" s="52" t="s">
        <v>5165</v>
      </c>
      <c r="G1662" s="52" t="s">
        <v>7571</v>
      </c>
      <c r="H1662" s="52" t="s">
        <v>10152</v>
      </c>
      <c r="I1662" s="52" t="s">
        <v>14713</v>
      </c>
      <c r="J1662" s="51">
        <v>119156</v>
      </c>
      <c r="K1662" s="51">
        <v>25007</v>
      </c>
      <c r="L1662" s="52" t="s">
        <v>608</v>
      </c>
      <c r="M1662" s="51">
        <v>108845</v>
      </c>
      <c r="N1662" s="51">
        <v>0</v>
      </c>
      <c r="O1662" s="52" t="s">
        <v>16101</v>
      </c>
    </row>
    <row r="1663" spans="1:15" ht="14.4" x14ac:dyDescent="0.25">
      <c r="A1663" s="51">
        <v>21378</v>
      </c>
      <c r="B1663" s="52" t="s">
        <v>14038</v>
      </c>
      <c r="C1663" s="52" t="s">
        <v>5166</v>
      </c>
      <c r="D1663" s="51">
        <v>9940</v>
      </c>
      <c r="E1663" s="52" t="s">
        <v>126</v>
      </c>
      <c r="F1663" s="52" t="s">
        <v>5167</v>
      </c>
      <c r="G1663" s="52" t="s">
        <v>7571</v>
      </c>
      <c r="H1663" s="52" t="s">
        <v>10153</v>
      </c>
      <c r="I1663" s="52" t="s">
        <v>14713</v>
      </c>
      <c r="J1663" s="51">
        <v>119156</v>
      </c>
      <c r="K1663" s="51">
        <v>25007</v>
      </c>
      <c r="L1663" s="52" t="s">
        <v>608</v>
      </c>
      <c r="M1663" s="51">
        <v>108845</v>
      </c>
      <c r="N1663" s="51">
        <v>0</v>
      </c>
      <c r="O1663" s="52" t="s">
        <v>16102</v>
      </c>
    </row>
    <row r="1664" spans="1:15" ht="14.4" x14ac:dyDescent="0.25">
      <c r="A1664" s="51">
        <v>21386</v>
      </c>
      <c r="B1664" s="52" t="s">
        <v>22148</v>
      </c>
      <c r="C1664" s="52" t="s">
        <v>5168</v>
      </c>
      <c r="D1664" s="51">
        <v>9060</v>
      </c>
      <c r="E1664" s="52" t="s">
        <v>378</v>
      </c>
      <c r="F1664" s="52" t="s">
        <v>5169</v>
      </c>
      <c r="G1664" s="52" t="s">
        <v>7571</v>
      </c>
      <c r="H1664" s="52" t="s">
        <v>10154</v>
      </c>
      <c r="I1664" s="52" t="s">
        <v>14715</v>
      </c>
      <c r="J1664" s="51">
        <v>121236</v>
      </c>
      <c r="K1664" s="51">
        <v>25148</v>
      </c>
      <c r="L1664" s="52" t="s">
        <v>2000</v>
      </c>
      <c r="M1664" s="51">
        <v>975805</v>
      </c>
      <c r="N1664" s="51">
        <v>0</v>
      </c>
      <c r="O1664" s="52" t="s">
        <v>16103</v>
      </c>
    </row>
    <row r="1665" spans="1:15" ht="14.4" x14ac:dyDescent="0.25">
      <c r="A1665" s="51">
        <v>21411</v>
      </c>
      <c r="B1665" s="52" t="s">
        <v>808</v>
      </c>
      <c r="C1665" s="52" t="s">
        <v>5170</v>
      </c>
      <c r="D1665" s="51">
        <v>9060</v>
      </c>
      <c r="E1665" s="52" t="s">
        <v>378</v>
      </c>
      <c r="F1665" s="52" t="s">
        <v>379</v>
      </c>
      <c r="G1665" s="52" t="s">
        <v>7571</v>
      </c>
      <c r="H1665" s="52" t="s">
        <v>8085</v>
      </c>
      <c r="I1665" s="52" t="s">
        <v>14713</v>
      </c>
      <c r="J1665" s="51">
        <v>121418</v>
      </c>
      <c r="K1665" s="51">
        <v>21411</v>
      </c>
      <c r="L1665" s="52" t="s">
        <v>808</v>
      </c>
      <c r="M1665" s="51">
        <v>968081</v>
      </c>
      <c r="N1665" s="51">
        <v>0</v>
      </c>
      <c r="O1665" s="52" t="s">
        <v>16104</v>
      </c>
    </row>
    <row r="1666" spans="1:15" ht="14.4" x14ac:dyDescent="0.25">
      <c r="A1666" s="51">
        <v>21451</v>
      </c>
      <c r="B1666" s="52" t="s">
        <v>5171</v>
      </c>
      <c r="C1666" s="52" t="s">
        <v>5172</v>
      </c>
      <c r="D1666" s="51">
        <v>9940</v>
      </c>
      <c r="E1666" s="52" t="s">
        <v>1541</v>
      </c>
      <c r="F1666" s="52" t="s">
        <v>5173</v>
      </c>
      <c r="G1666" s="52" t="s">
        <v>7571</v>
      </c>
      <c r="H1666" s="52" t="s">
        <v>10155</v>
      </c>
      <c r="I1666" s="52" t="s">
        <v>14713</v>
      </c>
      <c r="J1666" s="51">
        <v>119156</v>
      </c>
      <c r="K1666" s="51">
        <v>25007</v>
      </c>
      <c r="L1666" s="52" t="s">
        <v>608</v>
      </c>
      <c r="M1666" s="51">
        <v>108845</v>
      </c>
      <c r="N1666" s="51">
        <v>0</v>
      </c>
      <c r="O1666" s="52" t="s">
        <v>16105</v>
      </c>
    </row>
    <row r="1667" spans="1:15" ht="14.4" x14ac:dyDescent="0.25">
      <c r="A1667" s="51">
        <v>21469</v>
      </c>
      <c r="B1667" s="52" t="s">
        <v>2063</v>
      </c>
      <c r="C1667" s="52" t="s">
        <v>4112</v>
      </c>
      <c r="D1667" s="51">
        <v>9940</v>
      </c>
      <c r="E1667" s="52" t="s">
        <v>5174</v>
      </c>
      <c r="F1667" s="52" t="s">
        <v>5175</v>
      </c>
      <c r="G1667" s="52" t="s">
        <v>7571</v>
      </c>
      <c r="H1667" s="52" t="s">
        <v>10156</v>
      </c>
      <c r="I1667" s="52" t="s">
        <v>14713</v>
      </c>
      <c r="J1667" s="51">
        <v>119479</v>
      </c>
      <c r="K1667" s="51">
        <v>25072</v>
      </c>
      <c r="L1667" s="52" t="s">
        <v>541</v>
      </c>
      <c r="M1667" s="51">
        <v>969261</v>
      </c>
      <c r="N1667" s="51">
        <v>0</v>
      </c>
      <c r="O1667" s="52" t="s">
        <v>16106</v>
      </c>
    </row>
    <row r="1668" spans="1:15" ht="14.4" x14ac:dyDescent="0.25">
      <c r="A1668" s="51">
        <v>21477</v>
      </c>
      <c r="B1668" s="52" t="s">
        <v>67</v>
      </c>
      <c r="C1668" s="52" t="s">
        <v>5176</v>
      </c>
      <c r="D1668" s="51">
        <v>9185</v>
      </c>
      <c r="E1668" s="52" t="s">
        <v>1545</v>
      </c>
      <c r="F1668" s="52" t="s">
        <v>5177</v>
      </c>
      <c r="G1668" s="52" t="s">
        <v>7571</v>
      </c>
      <c r="H1668" s="52" t="s">
        <v>10157</v>
      </c>
      <c r="I1668" s="52" t="s">
        <v>14713</v>
      </c>
      <c r="J1668" s="51">
        <v>121418</v>
      </c>
      <c r="K1668" s="51">
        <v>21411</v>
      </c>
      <c r="L1668" s="52" t="s">
        <v>808</v>
      </c>
      <c r="M1668" s="51">
        <v>968081</v>
      </c>
      <c r="N1668" s="51">
        <v>0</v>
      </c>
      <c r="O1668" s="52" t="s">
        <v>16107</v>
      </c>
    </row>
    <row r="1669" spans="1:15" ht="14.4" x14ac:dyDescent="0.25">
      <c r="A1669" s="51">
        <v>21485</v>
      </c>
      <c r="B1669" s="52" t="s">
        <v>5178</v>
      </c>
      <c r="C1669" s="52" t="s">
        <v>5179</v>
      </c>
      <c r="D1669" s="51">
        <v>9185</v>
      </c>
      <c r="E1669" s="52" t="s">
        <v>1545</v>
      </c>
      <c r="F1669" s="52" t="s">
        <v>5180</v>
      </c>
      <c r="G1669" s="52" t="s">
        <v>7571</v>
      </c>
      <c r="H1669" s="52" t="s">
        <v>10158</v>
      </c>
      <c r="I1669" s="52" t="s">
        <v>14713</v>
      </c>
      <c r="J1669" s="51">
        <v>121418</v>
      </c>
      <c r="K1669" s="51">
        <v>21411</v>
      </c>
      <c r="L1669" s="52" t="s">
        <v>808</v>
      </c>
      <c r="M1669" s="51">
        <v>968081</v>
      </c>
      <c r="N1669" s="51">
        <v>0</v>
      </c>
      <c r="O1669" s="52" t="s">
        <v>16108</v>
      </c>
    </row>
    <row r="1670" spans="1:15" ht="14.4" x14ac:dyDescent="0.25">
      <c r="A1670" s="51">
        <v>21493</v>
      </c>
      <c r="B1670" s="52" t="s">
        <v>608</v>
      </c>
      <c r="C1670" s="52" t="s">
        <v>5181</v>
      </c>
      <c r="D1670" s="51">
        <v>9185</v>
      </c>
      <c r="E1670" s="52" t="s">
        <v>1545</v>
      </c>
      <c r="F1670" s="52" t="s">
        <v>5182</v>
      </c>
      <c r="G1670" s="52" t="s">
        <v>7571</v>
      </c>
      <c r="H1670" s="52" t="s">
        <v>8078</v>
      </c>
      <c r="I1670" s="52" t="s">
        <v>14713</v>
      </c>
      <c r="J1670" s="51">
        <v>124181</v>
      </c>
      <c r="K1670" s="51">
        <v>21881</v>
      </c>
      <c r="L1670" s="52" t="s">
        <v>586</v>
      </c>
      <c r="M1670" s="51">
        <v>108845</v>
      </c>
      <c r="N1670" s="51">
        <v>0</v>
      </c>
      <c r="O1670" s="52" t="s">
        <v>16109</v>
      </c>
    </row>
    <row r="1671" spans="1:15" ht="14.4" x14ac:dyDescent="0.25">
      <c r="A1671" s="51">
        <v>21501</v>
      </c>
      <c r="B1671" s="52" t="s">
        <v>69</v>
      </c>
      <c r="C1671" s="52" t="s">
        <v>5183</v>
      </c>
      <c r="D1671" s="51">
        <v>9185</v>
      </c>
      <c r="E1671" s="52" t="s">
        <v>1545</v>
      </c>
      <c r="F1671" s="52" t="s">
        <v>5184</v>
      </c>
      <c r="G1671" s="52" t="s">
        <v>7571</v>
      </c>
      <c r="H1671" s="52" t="s">
        <v>10159</v>
      </c>
      <c r="I1671" s="52" t="s">
        <v>14713</v>
      </c>
      <c r="J1671" s="51">
        <v>121418</v>
      </c>
      <c r="K1671" s="51">
        <v>21411</v>
      </c>
      <c r="L1671" s="52" t="s">
        <v>808</v>
      </c>
      <c r="M1671" s="51">
        <v>968081</v>
      </c>
      <c r="N1671" s="51">
        <v>0</v>
      </c>
      <c r="O1671" s="52" t="s">
        <v>16107</v>
      </c>
    </row>
    <row r="1672" spans="1:15" ht="14.4" x14ac:dyDescent="0.25">
      <c r="A1672" s="51">
        <v>21527</v>
      </c>
      <c r="B1672" s="52" t="s">
        <v>5185</v>
      </c>
      <c r="C1672" s="52" t="s">
        <v>5186</v>
      </c>
      <c r="D1672" s="51">
        <v>9080</v>
      </c>
      <c r="E1672" s="52" t="s">
        <v>5187</v>
      </c>
      <c r="F1672" s="52" t="s">
        <v>5188</v>
      </c>
      <c r="G1672" s="52" t="s">
        <v>7571</v>
      </c>
      <c r="H1672" s="52" t="s">
        <v>10160</v>
      </c>
      <c r="I1672" s="52" t="s">
        <v>14713</v>
      </c>
      <c r="J1672" s="51">
        <v>121772</v>
      </c>
      <c r="K1672" s="51">
        <v>21154</v>
      </c>
      <c r="L1672" s="52" t="s">
        <v>5122</v>
      </c>
      <c r="M1672" s="51">
        <v>968347</v>
      </c>
      <c r="N1672" s="51">
        <v>0</v>
      </c>
      <c r="O1672" s="52" t="s">
        <v>22149</v>
      </c>
    </row>
    <row r="1673" spans="1:15" ht="14.4" x14ac:dyDescent="0.25">
      <c r="A1673" s="51">
        <v>21535</v>
      </c>
      <c r="B1673" s="52" t="s">
        <v>5189</v>
      </c>
      <c r="C1673" s="52" t="s">
        <v>5190</v>
      </c>
      <c r="D1673" s="51">
        <v>9080</v>
      </c>
      <c r="E1673" s="52" t="s">
        <v>5191</v>
      </c>
      <c r="F1673" s="52" t="s">
        <v>5192</v>
      </c>
      <c r="G1673" s="52" t="s">
        <v>7571</v>
      </c>
      <c r="H1673" s="52" t="s">
        <v>10161</v>
      </c>
      <c r="I1673" s="52" t="s">
        <v>14713</v>
      </c>
      <c r="J1673" s="51">
        <v>121772</v>
      </c>
      <c r="K1673" s="51">
        <v>21154</v>
      </c>
      <c r="L1673" s="52" t="s">
        <v>5122</v>
      </c>
      <c r="M1673" s="51">
        <v>968347</v>
      </c>
      <c r="N1673" s="51">
        <v>0</v>
      </c>
      <c r="O1673" s="52" t="s">
        <v>16110</v>
      </c>
    </row>
    <row r="1674" spans="1:15" ht="14.4" x14ac:dyDescent="0.25">
      <c r="A1674" s="51">
        <v>21543</v>
      </c>
      <c r="B1674" s="52" t="s">
        <v>5193</v>
      </c>
      <c r="C1674" s="52" t="s">
        <v>5194</v>
      </c>
      <c r="D1674" s="51">
        <v>9180</v>
      </c>
      <c r="E1674" s="52" t="s">
        <v>5195</v>
      </c>
      <c r="F1674" s="52" t="s">
        <v>5196</v>
      </c>
      <c r="G1674" s="52" t="s">
        <v>7571</v>
      </c>
      <c r="H1674" s="52" t="s">
        <v>10162</v>
      </c>
      <c r="I1674" s="52" t="s">
        <v>14713</v>
      </c>
      <c r="J1674" s="51">
        <v>120998</v>
      </c>
      <c r="K1674" s="51">
        <v>21717</v>
      </c>
      <c r="L1674" s="52" t="s">
        <v>5230</v>
      </c>
      <c r="M1674" s="51">
        <v>122333</v>
      </c>
      <c r="N1674" s="51">
        <v>0</v>
      </c>
      <c r="O1674" s="52" t="s">
        <v>16111</v>
      </c>
    </row>
    <row r="1675" spans="1:15" ht="14.4" x14ac:dyDescent="0.25">
      <c r="A1675" s="51">
        <v>21551</v>
      </c>
      <c r="B1675" s="52" t="s">
        <v>5197</v>
      </c>
      <c r="C1675" s="52" t="s">
        <v>5198</v>
      </c>
      <c r="D1675" s="51">
        <v>9180</v>
      </c>
      <c r="E1675" s="52" t="s">
        <v>5195</v>
      </c>
      <c r="F1675" s="52" t="s">
        <v>5199</v>
      </c>
      <c r="G1675" s="52" t="s">
        <v>7571</v>
      </c>
      <c r="H1675" s="52" t="s">
        <v>10163</v>
      </c>
      <c r="I1675" s="52" t="s">
        <v>14715</v>
      </c>
      <c r="J1675" s="51">
        <v>121426</v>
      </c>
      <c r="K1675" s="51">
        <v>21873</v>
      </c>
      <c r="L1675" s="52" t="s">
        <v>73</v>
      </c>
      <c r="M1675" s="51">
        <v>975813</v>
      </c>
      <c r="N1675" s="51">
        <v>0</v>
      </c>
      <c r="O1675" s="52" t="s">
        <v>16112</v>
      </c>
    </row>
    <row r="1676" spans="1:15" ht="14.4" x14ac:dyDescent="0.25">
      <c r="A1676" s="51">
        <v>21584</v>
      </c>
      <c r="B1676" s="52" t="s">
        <v>5200</v>
      </c>
      <c r="C1676" s="52" t="s">
        <v>5201</v>
      </c>
      <c r="D1676" s="51">
        <v>9190</v>
      </c>
      <c r="E1676" s="52" t="s">
        <v>124</v>
      </c>
      <c r="F1676" s="52" t="s">
        <v>467</v>
      </c>
      <c r="G1676" s="52" t="s">
        <v>7571</v>
      </c>
      <c r="H1676" s="52" t="s">
        <v>10164</v>
      </c>
      <c r="I1676" s="52" t="s">
        <v>14713</v>
      </c>
      <c r="J1676" s="51">
        <v>119149</v>
      </c>
      <c r="K1676" s="51">
        <v>21592</v>
      </c>
      <c r="L1676" s="52" t="s">
        <v>532</v>
      </c>
      <c r="M1676" s="51">
        <v>968371</v>
      </c>
      <c r="N1676" s="51">
        <v>0</v>
      </c>
      <c r="O1676" s="52" t="s">
        <v>16113</v>
      </c>
    </row>
    <row r="1677" spans="1:15" ht="14.4" x14ac:dyDescent="0.25">
      <c r="A1677" s="51">
        <v>21592</v>
      </c>
      <c r="B1677" s="52" t="s">
        <v>532</v>
      </c>
      <c r="C1677" s="52" t="s">
        <v>5202</v>
      </c>
      <c r="D1677" s="51">
        <v>9190</v>
      </c>
      <c r="E1677" s="52" t="s">
        <v>124</v>
      </c>
      <c r="F1677" s="52" t="s">
        <v>467</v>
      </c>
      <c r="G1677" s="52" t="s">
        <v>7571</v>
      </c>
      <c r="H1677" s="52" t="s">
        <v>10164</v>
      </c>
      <c r="I1677" s="52" t="s">
        <v>14713</v>
      </c>
      <c r="J1677" s="51">
        <v>119149</v>
      </c>
      <c r="K1677" s="51">
        <v>21592</v>
      </c>
      <c r="L1677" s="52" t="s">
        <v>532</v>
      </c>
      <c r="M1677" s="51">
        <v>968371</v>
      </c>
      <c r="N1677" s="51">
        <v>0</v>
      </c>
      <c r="O1677" s="52" t="s">
        <v>16114</v>
      </c>
    </row>
    <row r="1678" spans="1:15" ht="14.4" x14ac:dyDescent="0.25">
      <c r="A1678" s="51">
        <v>21601</v>
      </c>
      <c r="B1678" s="52" t="s">
        <v>5203</v>
      </c>
      <c r="C1678" s="52" t="s">
        <v>5204</v>
      </c>
      <c r="D1678" s="51">
        <v>9190</v>
      </c>
      <c r="E1678" s="52" t="s">
        <v>124</v>
      </c>
      <c r="F1678" s="52" t="s">
        <v>5205</v>
      </c>
      <c r="G1678" s="52" t="s">
        <v>7571</v>
      </c>
      <c r="H1678" s="52" t="s">
        <v>10165</v>
      </c>
      <c r="I1678" s="52" t="s">
        <v>14713</v>
      </c>
      <c r="J1678" s="51">
        <v>119149</v>
      </c>
      <c r="K1678" s="51">
        <v>21592</v>
      </c>
      <c r="L1678" s="52" t="s">
        <v>532</v>
      </c>
      <c r="M1678" s="51">
        <v>968371</v>
      </c>
      <c r="N1678" s="51">
        <v>0</v>
      </c>
      <c r="O1678" s="52" t="s">
        <v>16115</v>
      </c>
    </row>
    <row r="1679" spans="1:15" ht="14.4" x14ac:dyDescent="0.25">
      <c r="A1679" s="51">
        <v>21618</v>
      </c>
      <c r="B1679" s="52" t="s">
        <v>5206</v>
      </c>
      <c r="C1679" s="52" t="s">
        <v>5207</v>
      </c>
      <c r="D1679" s="51">
        <v>9190</v>
      </c>
      <c r="E1679" s="52" t="s">
        <v>5208</v>
      </c>
      <c r="F1679" s="52" t="s">
        <v>5209</v>
      </c>
      <c r="G1679" s="52" t="s">
        <v>7571</v>
      </c>
      <c r="H1679" s="52" t="s">
        <v>10166</v>
      </c>
      <c r="I1679" s="52" t="s">
        <v>14713</v>
      </c>
      <c r="J1679" s="51">
        <v>119149</v>
      </c>
      <c r="K1679" s="51">
        <v>21592</v>
      </c>
      <c r="L1679" s="52" t="s">
        <v>532</v>
      </c>
      <c r="M1679" s="51">
        <v>968371</v>
      </c>
      <c r="N1679" s="51">
        <v>0</v>
      </c>
      <c r="O1679" s="52" t="s">
        <v>16116</v>
      </c>
    </row>
    <row r="1680" spans="1:15" ht="14.4" x14ac:dyDescent="0.25">
      <c r="A1680" s="51">
        <v>21626</v>
      </c>
      <c r="B1680" s="52" t="s">
        <v>5210</v>
      </c>
      <c r="C1680" s="52" t="s">
        <v>5211</v>
      </c>
      <c r="D1680" s="51">
        <v>9190</v>
      </c>
      <c r="E1680" s="52" t="s">
        <v>124</v>
      </c>
      <c r="F1680" s="52" t="s">
        <v>5212</v>
      </c>
      <c r="G1680" s="52" t="s">
        <v>7571</v>
      </c>
      <c r="H1680" s="52" t="s">
        <v>10167</v>
      </c>
      <c r="I1680" s="52" t="s">
        <v>14713</v>
      </c>
      <c r="J1680" s="51">
        <v>119149</v>
      </c>
      <c r="K1680" s="51">
        <v>21592</v>
      </c>
      <c r="L1680" s="52" t="s">
        <v>532</v>
      </c>
      <c r="M1680" s="51">
        <v>968371</v>
      </c>
      <c r="N1680" s="51">
        <v>0</v>
      </c>
      <c r="O1680" s="52" t="s">
        <v>16117</v>
      </c>
    </row>
    <row r="1681" spans="1:15" ht="14.4" x14ac:dyDescent="0.25">
      <c r="A1681" s="51">
        <v>21634</v>
      </c>
      <c r="B1681" s="52" t="s">
        <v>3998</v>
      </c>
      <c r="C1681" s="52" t="s">
        <v>5213</v>
      </c>
      <c r="D1681" s="51">
        <v>9190</v>
      </c>
      <c r="E1681" s="52" t="s">
        <v>124</v>
      </c>
      <c r="F1681" s="52" t="s">
        <v>5214</v>
      </c>
      <c r="G1681" s="52" t="s">
        <v>7571</v>
      </c>
      <c r="H1681" s="52" t="s">
        <v>14039</v>
      </c>
      <c r="I1681" s="52" t="s">
        <v>14713</v>
      </c>
      <c r="J1681" s="51">
        <v>119149</v>
      </c>
      <c r="K1681" s="51">
        <v>21592</v>
      </c>
      <c r="L1681" s="52" t="s">
        <v>532</v>
      </c>
      <c r="M1681" s="51">
        <v>968371</v>
      </c>
      <c r="N1681" s="51">
        <v>0</v>
      </c>
      <c r="O1681" s="52" t="s">
        <v>16118</v>
      </c>
    </row>
    <row r="1682" spans="1:15" ht="14.4" x14ac:dyDescent="0.25">
      <c r="A1682" s="51">
        <v>21642</v>
      </c>
      <c r="B1682" s="52" t="s">
        <v>67</v>
      </c>
      <c r="C1682" s="52" t="s">
        <v>5215</v>
      </c>
      <c r="D1682" s="51">
        <v>9160</v>
      </c>
      <c r="E1682" s="52" t="s">
        <v>5216</v>
      </c>
      <c r="F1682" s="52" t="s">
        <v>5217</v>
      </c>
      <c r="G1682" s="52" t="s">
        <v>7571</v>
      </c>
      <c r="H1682" s="52" t="s">
        <v>10168</v>
      </c>
      <c r="I1682" s="52" t="s">
        <v>14713</v>
      </c>
      <c r="J1682" s="51">
        <v>120998</v>
      </c>
      <c r="K1682" s="51">
        <v>21717</v>
      </c>
      <c r="L1682" s="52" t="s">
        <v>5230</v>
      </c>
      <c r="M1682" s="51">
        <v>122333</v>
      </c>
      <c r="N1682" s="51">
        <v>0</v>
      </c>
      <c r="O1682" s="52" t="s">
        <v>16119</v>
      </c>
    </row>
    <row r="1683" spans="1:15" ht="14.4" x14ac:dyDescent="0.25">
      <c r="A1683" s="51">
        <v>21667</v>
      </c>
      <c r="B1683" s="52" t="s">
        <v>697</v>
      </c>
      <c r="C1683" s="52" t="s">
        <v>5218</v>
      </c>
      <c r="D1683" s="51">
        <v>9160</v>
      </c>
      <c r="E1683" s="52" t="s">
        <v>140</v>
      </c>
      <c r="F1683" s="52" t="s">
        <v>333</v>
      </c>
      <c r="G1683" s="52" t="s">
        <v>7571</v>
      </c>
      <c r="H1683" s="52" t="s">
        <v>10169</v>
      </c>
      <c r="I1683" s="52" t="s">
        <v>14713</v>
      </c>
      <c r="J1683" s="51">
        <v>120998</v>
      </c>
      <c r="K1683" s="51">
        <v>21717</v>
      </c>
      <c r="L1683" s="52" t="s">
        <v>5230</v>
      </c>
      <c r="M1683" s="51">
        <v>122333</v>
      </c>
      <c r="N1683" s="51">
        <v>0</v>
      </c>
      <c r="O1683" s="52" t="s">
        <v>16120</v>
      </c>
    </row>
    <row r="1684" spans="1:15" ht="14.4" x14ac:dyDescent="0.25">
      <c r="A1684" s="51">
        <v>21675</v>
      </c>
      <c r="B1684" s="52" t="s">
        <v>5219</v>
      </c>
      <c r="C1684" s="52" t="s">
        <v>5220</v>
      </c>
      <c r="D1684" s="51">
        <v>9160</v>
      </c>
      <c r="E1684" s="52" t="s">
        <v>140</v>
      </c>
      <c r="F1684" s="52" t="s">
        <v>5221</v>
      </c>
      <c r="G1684" s="52" t="s">
        <v>7571</v>
      </c>
      <c r="H1684" s="52" t="s">
        <v>10170</v>
      </c>
      <c r="I1684" s="52" t="s">
        <v>14713</v>
      </c>
      <c r="J1684" s="51">
        <v>120998</v>
      </c>
      <c r="K1684" s="51">
        <v>21717</v>
      </c>
      <c r="L1684" s="52" t="s">
        <v>5230</v>
      </c>
      <c r="M1684" s="51">
        <v>122333</v>
      </c>
      <c r="N1684" s="51">
        <v>0</v>
      </c>
      <c r="O1684" s="52" t="s">
        <v>16121</v>
      </c>
    </row>
    <row r="1685" spans="1:15" ht="14.4" x14ac:dyDescent="0.25">
      <c r="A1685" s="51">
        <v>21683</v>
      </c>
      <c r="B1685" s="52" t="s">
        <v>5222</v>
      </c>
      <c r="C1685" s="52" t="s">
        <v>5223</v>
      </c>
      <c r="D1685" s="51">
        <v>9160</v>
      </c>
      <c r="E1685" s="52" t="s">
        <v>140</v>
      </c>
      <c r="F1685" s="52" t="s">
        <v>5224</v>
      </c>
      <c r="G1685" s="52" t="s">
        <v>7571</v>
      </c>
      <c r="H1685" s="52" t="s">
        <v>10171</v>
      </c>
      <c r="I1685" s="52" t="s">
        <v>14713</v>
      </c>
      <c r="J1685" s="51">
        <v>120998</v>
      </c>
      <c r="K1685" s="51">
        <v>21717</v>
      </c>
      <c r="L1685" s="52" t="s">
        <v>5230</v>
      </c>
      <c r="M1685" s="51">
        <v>122333</v>
      </c>
      <c r="N1685" s="51">
        <v>0</v>
      </c>
      <c r="O1685" s="52" t="s">
        <v>16122</v>
      </c>
    </row>
    <row r="1686" spans="1:15" ht="14.4" x14ac:dyDescent="0.25">
      <c r="A1686" s="51">
        <v>21691</v>
      </c>
      <c r="B1686" s="52" t="s">
        <v>67</v>
      </c>
      <c r="C1686" s="52" t="s">
        <v>5225</v>
      </c>
      <c r="D1686" s="51">
        <v>9160</v>
      </c>
      <c r="E1686" s="52" t="s">
        <v>140</v>
      </c>
      <c r="F1686" s="52" t="s">
        <v>5226</v>
      </c>
      <c r="G1686" s="52" t="s">
        <v>7571</v>
      </c>
      <c r="H1686" s="52" t="s">
        <v>10172</v>
      </c>
      <c r="I1686" s="52" t="s">
        <v>14713</v>
      </c>
      <c r="J1686" s="51">
        <v>120998</v>
      </c>
      <c r="K1686" s="51">
        <v>21717</v>
      </c>
      <c r="L1686" s="52" t="s">
        <v>5230</v>
      </c>
      <c r="M1686" s="51">
        <v>122333</v>
      </c>
      <c r="N1686" s="51">
        <v>0</v>
      </c>
      <c r="O1686" s="52" t="s">
        <v>16123</v>
      </c>
    </row>
    <row r="1687" spans="1:15" ht="14.4" x14ac:dyDescent="0.25">
      <c r="A1687" s="51">
        <v>21709</v>
      </c>
      <c r="B1687" s="52" t="s">
        <v>5227</v>
      </c>
      <c r="C1687" s="52" t="s">
        <v>5228</v>
      </c>
      <c r="D1687" s="51">
        <v>9160</v>
      </c>
      <c r="E1687" s="52" t="s">
        <v>140</v>
      </c>
      <c r="F1687" s="52" t="s">
        <v>5229</v>
      </c>
      <c r="G1687" s="52" t="s">
        <v>7571</v>
      </c>
      <c r="H1687" s="52" t="s">
        <v>10173</v>
      </c>
      <c r="I1687" s="52" t="s">
        <v>14713</v>
      </c>
      <c r="J1687" s="51">
        <v>120998</v>
      </c>
      <c r="K1687" s="51">
        <v>21717</v>
      </c>
      <c r="L1687" s="52" t="s">
        <v>5230</v>
      </c>
      <c r="M1687" s="51">
        <v>122333</v>
      </c>
      <c r="N1687" s="51">
        <v>0</v>
      </c>
      <c r="O1687" s="52" t="s">
        <v>16124</v>
      </c>
    </row>
    <row r="1688" spans="1:15" ht="14.4" x14ac:dyDescent="0.25">
      <c r="A1688" s="51">
        <v>21717</v>
      </c>
      <c r="B1688" s="52" t="s">
        <v>5230</v>
      </c>
      <c r="C1688" s="52" t="s">
        <v>5231</v>
      </c>
      <c r="D1688" s="51">
        <v>9160</v>
      </c>
      <c r="E1688" s="52" t="s">
        <v>140</v>
      </c>
      <c r="F1688" s="52" t="s">
        <v>5232</v>
      </c>
      <c r="G1688" s="52" t="s">
        <v>7571</v>
      </c>
      <c r="H1688" s="52" t="s">
        <v>10174</v>
      </c>
      <c r="I1688" s="52" t="s">
        <v>14713</v>
      </c>
      <c r="J1688" s="51">
        <v>120998</v>
      </c>
      <c r="K1688" s="51">
        <v>21717</v>
      </c>
      <c r="L1688" s="52" t="s">
        <v>5230</v>
      </c>
      <c r="M1688" s="51">
        <v>122333</v>
      </c>
      <c r="N1688" s="51">
        <v>0</v>
      </c>
      <c r="O1688" s="52" t="s">
        <v>16125</v>
      </c>
    </row>
    <row r="1689" spans="1:15" ht="14.4" x14ac:dyDescent="0.25">
      <c r="A1689" s="51">
        <v>21725</v>
      </c>
      <c r="B1689" s="52" t="s">
        <v>5233</v>
      </c>
      <c r="C1689" s="52" t="s">
        <v>5234</v>
      </c>
      <c r="D1689" s="51">
        <v>9160</v>
      </c>
      <c r="E1689" s="52" t="s">
        <v>140</v>
      </c>
      <c r="F1689" s="52" t="s">
        <v>5235</v>
      </c>
      <c r="G1689" s="52" t="s">
        <v>7571</v>
      </c>
      <c r="H1689" s="52" t="s">
        <v>10175</v>
      </c>
      <c r="I1689" s="52" t="s">
        <v>14713</v>
      </c>
      <c r="J1689" s="51">
        <v>120998</v>
      </c>
      <c r="K1689" s="51">
        <v>21717</v>
      </c>
      <c r="L1689" s="52" t="s">
        <v>5230</v>
      </c>
      <c r="M1689" s="51">
        <v>122333</v>
      </c>
      <c r="N1689" s="51">
        <v>0</v>
      </c>
      <c r="O1689" s="52" t="s">
        <v>16126</v>
      </c>
    </row>
    <row r="1690" spans="1:15" ht="14.4" x14ac:dyDescent="0.25">
      <c r="A1690" s="51">
        <v>21758</v>
      </c>
      <c r="B1690" s="52" t="s">
        <v>4436</v>
      </c>
      <c r="C1690" s="52" t="s">
        <v>5236</v>
      </c>
      <c r="D1690" s="51">
        <v>9160</v>
      </c>
      <c r="E1690" s="52" t="s">
        <v>5216</v>
      </c>
      <c r="F1690" s="52" t="s">
        <v>5237</v>
      </c>
      <c r="G1690" s="52" t="s">
        <v>7571</v>
      </c>
      <c r="H1690" s="52" t="s">
        <v>10176</v>
      </c>
      <c r="I1690" s="52" t="s">
        <v>14713</v>
      </c>
      <c r="J1690" s="51">
        <v>120998</v>
      </c>
      <c r="K1690" s="51">
        <v>21717</v>
      </c>
      <c r="L1690" s="52" t="s">
        <v>5230</v>
      </c>
      <c r="M1690" s="51">
        <v>122333</v>
      </c>
      <c r="N1690" s="51">
        <v>0</v>
      </c>
      <c r="O1690" s="52" t="s">
        <v>16127</v>
      </c>
    </row>
    <row r="1691" spans="1:15" ht="14.4" x14ac:dyDescent="0.25">
      <c r="A1691" s="51">
        <v>21766</v>
      </c>
      <c r="B1691" s="52" t="s">
        <v>700</v>
      </c>
      <c r="C1691" s="52" t="s">
        <v>5238</v>
      </c>
      <c r="D1691" s="51">
        <v>9040</v>
      </c>
      <c r="E1691" s="52" t="s">
        <v>337</v>
      </c>
      <c r="F1691" s="52" t="s">
        <v>701</v>
      </c>
      <c r="G1691" s="52" t="s">
        <v>7571</v>
      </c>
      <c r="H1691" s="52" t="s">
        <v>8332</v>
      </c>
      <c r="I1691" s="52" t="s">
        <v>14713</v>
      </c>
      <c r="J1691" s="51">
        <v>121053</v>
      </c>
      <c r="K1691" s="51">
        <v>21766</v>
      </c>
      <c r="L1691" s="52" t="s">
        <v>700</v>
      </c>
      <c r="M1691" s="51">
        <v>968412</v>
      </c>
      <c r="N1691" s="51">
        <v>0</v>
      </c>
      <c r="O1691" s="52" t="s">
        <v>16128</v>
      </c>
    </row>
    <row r="1692" spans="1:15" ht="14.4" x14ac:dyDescent="0.25">
      <c r="A1692" s="51">
        <v>21774</v>
      </c>
      <c r="B1692" s="52" t="s">
        <v>14040</v>
      </c>
      <c r="C1692" s="52" t="s">
        <v>3705</v>
      </c>
      <c r="D1692" s="51">
        <v>9040</v>
      </c>
      <c r="E1692" s="52" t="s">
        <v>337</v>
      </c>
      <c r="F1692" s="52" t="s">
        <v>5239</v>
      </c>
      <c r="G1692" s="52" t="s">
        <v>7571</v>
      </c>
      <c r="H1692" s="52" t="s">
        <v>10177</v>
      </c>
      <c r="I1692" s="52" t="s">
        <v>14715</v>
      </c>
      <c r="J1692" s="51">
        <v>121798</v>
      </c>
      <c r="K1692" s="51">
        <v>20941</v>
      </c>
      <c r="L1692" s="52" t="s">
        <v>811</v>
      </c>
      <c r="M1692" s="51">
        <v>975789</v>
      </c>
      <c r="N1692" s="51">
        <v>0</v>
      </c>
      <c r="O1692" s="52" t="s">
        <v>16129</v>
      </c>
    </row>
    <row r="1693" spans="1:15" ht="14.4" x14ac:dyDescent="0.25">
      <c r="A1693" s="51">
        <v>21782</v>
      </c>
      <c r="B1693" s="52" t="s">
        <v>5240</v>
      </c>
      <c r="C1693" s="52" t="s">
        <v>5241</v>
      </c>
      <c r="D1693" s="51">
        <v>9040</v>
      </c>
      <c r="E1693" s="52" t="s">
        <v>337</v>
      </c>
      <c r="F1693" s="52" t="s">
        <v>5242</v>
      </c>
      <c r="G1693" s="52" t="s">
        <v>7571</v>
      </c>
      <c r="H1693" s="52" t="s">
        <v>10178</v>
      </c>
      <c r="I1693" s="52" t="s">
        <v>14713</v>
      </c>
      <c r="J1693" s="51">
        <v>121053</v>
      </c>
      <c r="K1693" s="51">
        <v>21766</v>
      </c>
      <c r="L1693" s="52" t="s">
        <v>700</v>
      </c>
      <c r="M1693" s="51">
        <v>968412</v>
      </c>
      <c r="N1693" s="51">
        <v>0</v>
      </c>
      <c r="O1693" s="52" t="s">
        <v>16130</v>
      </c>
    </row>
    <row r="1694" spans="1:15" ht="14.4" x14ac:dyDescent="0.25">
      <c r="A1694" s="51">
        <v>21791</v>
      </c>
      <c r="B1694" s="52" t="s">
        <v>5243</v>
      </c>
      <c r="C1694" s="52" t="s">
        <v>5244</v>
      </c>
      <c r="D1694" s="51">
        <v>9040</v>
      </c>
      <c r="E1694" s="52" t="s">
        <v>337</v>
      </c>
      <c r="F1694" s="52" t="s">
        <v>5245</v>
      </c>
      <c r="G1694" s="52" t="s">
        <v>7571</v>
      </c>
      <c r="H1694" s="52" t="s">
        <v>10179</v>
      </c>
      <c r="I1694" s="52" t="s">
        <v>14713</v>
      </c>
      <c r="J1694" s="51">
        <v>121053</v>
      </c>
      <c r="K1694" s="51">
        <v>21766</v>
      </c>
      <c r="L1694" s="52" t="s">
        <v>700</v>
      </c>
      <c r="M1694" s="51">
        <v>968412</v>
      </c>
      <c r="N1694" s="51">
        <v>0</v>
      </c>
      <c r="O1694" s="52" t="s">
        <v>16131</v>
      </c>
    </row>
    <row r="1695" spans="1:15" ht="14.4" x14ac:dyDescent="0.25">
      <c r="A1695" s="51">
        <v>21841</v>
      </c>
      <c r="B1695" s="52" t="s">
        <v>73</v>
      </c>
      <c r="C1695" s="52" t="s">
        <v>5246</v>
      </c>
      <c r="D1695" s="51">
        <v>9070</v>
      </c>
      <c r="E1695" s="52" t="s">
        <v>1575</v>
      </c>
      <c r="F1695" s="52" t="s">
        <v>5247</v>
      </c>
      <c r="G1695" s="52" t="s">
        <v>7571</v>
      </c>
      <c r="H1695" s="52" t="s">
        <v>22150</v>
      </c>
      <c r="I1695" s="52" t="s">
        <v>14715</v>
      </c>
      <c r="J1695" s="51">
        <v>121426</v>
      </c>
      <c r="K1695" s="51">
        <v>21873</v>
      </c>
      <c r="L1695" s="52" t="s">
        <v>73</v>
      </c>
      <c r="M1695" s="51">
        <v>975847</v>
      </c>
      <c r="N1695" s="51">
        <v>0</v>
      </c>
      <c r="O1695" s="52" t="s">
        <v>16132</v>
      </c>
    </row>
    <row r="1696" spans="1:15" ht="14.4" x14ac:dyDescent="0.25">
      <c r="A1696" s="51">
        <v>21857</v>
      </c>
      <c r="B1696" s="52" t="s">
        <v>3889</v>
      </c>
      <c r="C1696" s="52" t="s">
        <v>5248</v>
      </c>
      <c r="D1696" s="51">
        <v>9070</v>
      </c>
      <c r="E1696" s="52" t="s">
        <v>1575</v>
      </c>
      <c r="F1696" s="52" t="s">
        <v>5249</v>
      </c>
      <c r="G1696" s="52" t="s">
        <v>7571</v>
      </c>
      <c r="H1696" s="52" t="s">
        <v>10180</v>
      </c>
      <c r="I1696" s="52" t="s">
        <v>14713</v>
      </c>
      <c r="J1696" s="51">
        <v>138867</v>
      </c>
      <c r="K1696" s="51">
        <v>21857</v>
      </c>
      <c r="L1696" s="52" t="s">
        <v>3889</v>
      </c>
      <c r="M1696" s="51">
        <v>968438</v>
      </c>
      <c r="N1696" s="51">
        <v>0</v>
      </c>
      <c r="O1696" s="52" t="s">
        <v>16133</v>
      </c>
    </row>
    <row r="1697" spans="1:15" ht="14.4" x14ac:dyDescent="0.25">
      <c r="A1697" s="51">
        <v>21865</v>
      </c>
      <c r="B1697" s="52" t="s">
        <v>67</v>
      </c>
      <c r="C1697" s="52" t="s">
        <v>5250</v>
      </c>
      <c r="D1697" s="51">
        <v>9070</v>
      </c>
      <c r="E1697" s="52" t="s">
        <v>1575</v>
      </c>
      <c r="F1697" s="52" t="s">
        <v>5251</v>
      </c>
      <c r="G1697" s="52" t="s">
        <v>7571</v>
      </c>
      <c r="H1697" s="52" t="s">
        <v>10181</v>
      </c>
      <c r="I1697" s="52" t="s">
        <v>14713</v>
      </c>
      <c r="J1697" s="51">
        <v>138867</v>
      </c>
      <c r="K1697" s="51">
        <v>21857</v>
      </c>
      <c r="L1697" s="52" t="s">
        <v>3889</v>
      </c>
      <c r="M1697" s="51">
        <v>968438</v>
      </c>
      <c r="N1697" s="51">
        <v>0</v>
      </c>
      <c r="O1697" s="52" t="s">
        <v>16134</v>
      </c>
    </row>
    <row r="1698" spans="1:15" ht="14.4" x14ac:dyDescent="0.25">
      <c r="A1698" s="51">
        <v>21873</v>
      </c>
      <c r="B1698" s="52" t="s">
        <v>73</v>
      </c>
      <c r="C1698" s="52" t="s">
        <v>3913</v>
      </c>
      <c r="D1698" s="51">
        <v>9080</v>
      </c>
      <c r="E1698" s="52" t="s">
        <v>380</v>
      </c>
      <c r="F1698" s="52" t="s">
        <v>758</v>
      </c>
      <c r="G1698" s="52" t="s">
        <v>7571</v>
      </c>
      <c r="H1698" s="52" t="s">
        <v>8341</v>
      </c>
      <c r="I1698" s="52" t="s">
        <v>14715</v>
      </c>
      <c r="J1698" s="51">
        <v>121426</v>
      </c>
      <c r="K1698" s="51">
        <v>21873</v>
      </c>
      <c r="L1698" s="52" t="s">
        <v>73</v>
      </c>
      <c r="M1698" s="51">
        <v>975854</v>
      </c>
      <c r="N1698" s="51">
        <v>0</v>
      </c>
      <c r="O1698" s="52" t="s">
        <v>16135</v>
      </c>
    </row>
    <row r="1699" spans="1:15" ht="14.4" x14ac:dyDescent="0.25">
      <c r="A1699" s="51">
        <v>21881</v>
      </c>
      <c r="B1699" s="52" t="s">
        <v>586</v>
      </c>
      <c r="C1699" s="52" t="s">
        <v>5252</v>
      </c>
      <c r="D1699" s="51">
        <v>9080</v>
      </c>
      <c r="E1699" s="52" t="s">
        <v>380</v>
      </c>
      <c r="F1699" s="52" t="s">
        <v>33</v>
      </c>
      <c r="G1699" s="52" t="s">
        <v>7571</v>
      </c>
      <c r="H1699" s="52" t="s">
        <v>10182</v>
      </c>
      <c r="I1699" s="52" t="s">
        <v>14713</v>
      </c>
      <c r="J1699" s="51">
        <v>124181</v>
      </c>
      <c r="K1699" s="51">
        <v>21881</v>
      </c>
      <c r="L1699" s="52" t="s">
        <v>586</v>
      </c>
      <c r="M1699" s="51">
        <v>108845</v>
      </c>
      <c r="N1699" s="51">
        <v>0</v>
      </c>
      <c r="O1699" s="52" t="s">
        <v>16136</v>
      </c>
    </row>
    <row r="1700" spans="1:15" ht="14.4" x14ac:dyDescent="0.25">
      <c r="A1700" s="51">
        <v>21899</v>
      </c>
      <c r="B1700" s="52" t="s">
        <v>5253</v>
      </c>
      <c r="C1700" s="52" t="s">
        <v>5254</v>
      </c>
      <c r="D1700" s="51">
        <v>9080</v>
      </c>
      <c r="E1700" s="52" t="s">
        <v>1556</v>
      </c>
      <c r="F1700" s="52" t="s">
        <v>5255</v>
      </c>
      <c r="G1700" s="52" t="s">
        <v>7571</v>
      </c>
      <c r="H1700" s="52" t="s">
        <v>10183</v>
      </c>
      <c r="I1700" s="52" t="s">
        <v>14713</v>
      </c>
      <c r="J1700" s="51">
        <v>124181</v>
      </c>
      <c r="K1700" s="51">
        <v>21881</v>
      </c>
      <c r="L1700" s="52" t="s">
        <v>586</v>
      </c>
      <c r="M1700" s="51">
        <v>108845</v>
      </c>
      <c r="N1700" s="51">
        <v>0</v>
      </c>
      <c r="O1700" s="52" t="s">
        <v>16137</v>
      </c>
    </row>
    <row r="1701" spans="1:15" ht="14.4" x14ac:dyDescent="0.25">
      <c r="A1701" s="51">
        <v>21907</v>
      </c>
      <c r="B1701" s="52" t="s">
        <v>5256</v>
      </c>
      <c r="C1701" s="52" t="s">
        <v>5257</v>
      </c>
      <c r="D1701" s="51">
        <v>9240</v>
      </c>
      <c r="E1701" s="52" t="s">
        <v>138</v>
      </c>
      <c r="F1701" s="52" t="s">
        <v>5258</v>
      </c>
      <c r="G1701" s="52" t="s">
        <v>7571</v>
      </c>
      <c r="H1701" s="52" t="s">
        <v>10184</v>
      </c>
      <c r="I1701" s="52" t="s">
        <v>14713</v>
      </c>
      <c r="J1701" s="51">
        <v>119263</v>
      </c>
      <c r="K1701" s="51">
        <v>107938</v>
      </c>
      <c r="L1701" s="52" t="s">
        <v>667</v>
      </c>
      <c r="M1701" s="51">
        <v>973966</v>
      </c>
      <c r="N1701" s="51">
        <v>0</v>
      </c>
      <c r="O1701" s="52" t="s">
        <v>16138</v>
      </c>
    </row>
    <row r="1702" spans="1:15" ht="14.4" x14ac:dyDescent="0.25">
      <c r="A1702" s="51">
        <v>21931</v>
      </c>
      <c r="B1702" s="52" t="s">
        <v>5259</v>
      </c>
      <c r="C1702" s="52" t="s">
        <v>5260</v>
      </c>
      <c r="D1702" s="51">
        <v>9240</v>
      </c>
      <c r="E1702" s="52" t="s">
        <v>138</v>
      </c>
      <c r="F1702" s="52" t="s">
        <v>5261</v>
      </c>
      <c r="G1702" s="52" t="s">
        <v>7571</v>
      </c>
      <c r="H1702" s="52" t="s">
        <v>10185</v>
      </c>
      <c r="I1702" s="52" t="s">
        <v>14713</v>
      </c>
      <c r="J1702" s="51">
        <v>119263</v>
      </c>
      <c r="K1702" s="51">
        <v>107938</v>
      </c>
      <c r="L1702" s="52" t="s">
        <v>667</v>
      </c>
      <c r="M1702" s="51">
        <v>968495</v>
      </c>
      <c r="N1702" s="51">
        <v>0</v>
      </c>
      <c r="O1702" s="52" t="s">
        <v>16139</v>
      </c>
    </row>
    <row r="1703" spans="1:15" ht="14.4" x14ac:dyDescent="0.25">
      <c r="A1703" s="51">
        <v>21972</v>
      </c>
      <c r="B1703" s="52" t="s">
        <v>5262</v>
      </c>
      <c r="C1703" s="52" t="s">
        <v>5263</v>
      </c>
      <c r="D1703" s="51">
        <v>9240</v>
      </c>
      <c r="E1703" s="52" t="s">
        <v>138</v>
      </c>
      <c r="F1703" s="52" t="s">
        <v>5264</v>
      </c>
      <c r="G1703" s="52" t="s">
        <v>7571</v>
      </c>
      <c r="H1703" s="52" t="s">
        <v>10186</v>
      </c>
      <c r="I1703" s="52" t="s">
        <v>14713</v>
      </c>
      <c r="J1703" s="51">
        <v>119263</v>
      </c>
      <c r="K1703" s="51">
        <v>107938</v>
      </c>
      <c r="L1703" s="52" t="s">
        <v>667</v>
      </c>
      <c r="M1703" s="51">
        <v>968495</v>
      </c>
      <c r="N1703" s="51">
        <v>0</v>
      </c>
      <c r="O1703" s="52" t="s">
        <v>16140</v>
      </c>
    </row>
    <row r="1704" spans="1:15" ht="14.4" x14ac:dyDescent="0.25">
      <c r="A1704" s="51">
        <v>21981</v>
      </c>
      <c r="B1704" s="52" t="s">
        <v>73</v>
      </c>
      <c r="C1704" s="52" t="s">
        <v>5265</v>
      </c>
      <c r="D1704" s="51">
        <v>9240</v>
      </c>
      <c r="E1704" s="52" t="s">
        <v>138</v>
      </c>
      <c r="F1704" s="52" t="s">
        <v>5266</v>
      </c>
      <c r="G1704" s="52" t="s">
        <v>7571</v>
      </c>
      <c r="H1704" s="52" t="s">
        <v>10187</v>
      </c>
      <c r="I1704" s="52" t="s">
        <v>14715</v>
      </c>
      <c r="J1704" s="51">
        <v>119289</v>
      </c>
      <c r="K1704" s="51">
        <v>128132</v>
      </c>
      <c r="L1704" s="52" t="s">
        <v>535</v>
      </c>
      <c r="M1704" s="51">
        <v>975862</v>
      </c>
      <c r="N1704" s="51">
        <v>0</v>
      </c>
      <c r="O1704" s="52" t="s">
        <v>16141</v>
      </c>
    </row>
    <row r="1705" spans="1:15" ht="14.4" x14ac:dyDescent="0.25">
      <c r="A1705" s="51">
        <v>21998</v>
      </c>
      <c r="B1705" s="52" t="s">
        <v>67</v>
      </c>
      <c r="C1705" s="52" t="s">
        <v>5267</v>
      </c>
      <c r="D1705" s="51">
        <v>9200</v>
      </c>
      <c r="E1705" s="52" t="s">
        <v>5268</v>
      </c>
      <c r="F1705" s="52" t="s">
        <v>5269</v>
      </c>
      <c r="G1705" s="52" t="s">
        <v>7571</v>
      </c>
      <c r="H1705" s="52" t="s">
        <v>10188</v>
      </c>
      <c r="I1705" s="52" t="s">
        <v>14713</v>
      </c>
      <c r="J1705" s="51">
        <v>120501</v>
      </c>
      <c r="K1705" s="51">
        <v>22988</v>
      </c>
      <c r="L1705" s="52" t="s">
        <v>10248</v>
      </c>
      <c r="M1705" s="51">
        <v>103366</v>
      </c>
      <c r="N1705" s="51">
        <v>0</v>
      </c>
      <c r="O1705" s="52" t="s">
        <v>16142</v>
      </c>
    </row>
    <row r="1706" spans="1:15" ht="14.4" x14ac:dyDescent="0.25">
      <c r="A1706" s="51">
        <v>22004</v>
      </c>
      <c r="B1706" s="52" t="s">
        <v>599</v>
      </c>
      <c r="C1706" s="52" t="s">
        <v>5270</v>
      </c>
      <c r="D1706" s="51">
        <v>9200</v>
      </c>
      <c r="E1706" s="52" t="s">
        <v>5268</v>
      </c>
      <c r="F1706" s="52" t="s">
        <v>5271</v>
      </c>
      <c r="G1706" s="52" t="s">
        <v>7571</v>
      </c>
      <c r="H1706" s="52" t="s">
        <v>10189</v>
      </c>
      <c r="I1706" s="52" t="s">
        <v>14715</v>
      </c>
      <c r="J1706" s="51">
        <v>119966</v>
      </c>
      <c r="K1706" s="51">
        <v>23002</v>
      </c>
      <c r="L1706" s="52" t="s">
        <v>738</v>
      </c>
      <c r="M1706" s="51">
        <v>975987</v>
      </c>
      <c r="N1706" s="51">
        <v>0</v>
      </c>
      <c r="O1706" s="52" t="s">
        <v>16143</v>
      </c>
    </row>
    <row r="1707" spans="1:15" ht="14.4" x14ac:dyDescent="0.25">
      <c r="A1707" s="51">
        <v>22012</v>
      </c>
      <c r="B1707" s="52" t="s">
        <v>5272</v>
      </c>
      <c r="C1707" s="52" t="s">
        <v>5273</v>
      </c>
      <c r="D1707" s="51">
        <v>9220</v>
      </c>
      <c r="E1707" s="52" t="s">
        <v>362</v>
      </c>
      <c r="F1707" s="52" t="s">
        <v>5274</v>
      </c>
      <c r="G1707" s="52" t="s">
        <v>7571</v>
      </c>
      <c r="H1707" s="52" t="s">
        <v>10190</v>
      </c>
      <c r="I1707" s="52" t="s">
        <v>14713</v>
      </c>
      <c r="J1707" s="51">
        <v>121285</v>
      </c>
      <c r="K1707" s="51">
        <v>48744</v>
      </c>
      <c r="L1707" s="52" t="s">
        <v>705</v>
      </c>
      <c r="M1707" s="51">
        <v>968511</v>
      </c>
      <c r="N1707" s="51">
        <v>0</v>
      </c>
      <c r="O1707" s="52" t="s">
        <v>16144</v>
      </c>
    </row>
    <row r="1708" spans="1:15" ht="14.4" x14ac:dyDescent="0.25">
      <c r="A1708" s="51">
        <v>22021</v>
      </c>
      <c r="B1708" s="52" t="s">
        <v>5275</v>
      </c>
      <c r="C1708" s="52" t="s">
        <v>5276</v>
      </c>
      <c r="D1708" s="51">
        <v>9220</v>
      </c>
      <c r="E1708" s="52" t="s">
        <v>362</v>
      </c>
      <c r="F1708" s="52" t="s">
        <v>5277</v>
      </c>
      <c r="G1708" s="52" t="s">
        <v>7571</v>
      </c>
      <c r="H1708" s="52" t="s">
        <v>10191</v>
      </c>
      <c r="I1708" s="52" t="s">
        <v>14713</v>
      </c>
      <c r="J1708" s="51">
        <v>121285</v>
      </c>
      <c r="K1708" s="51">
        <v>48744</v>
      </c>
      <c r="L1708" s="52" t="s">
        <v>705</v>
      </c>
      <c r="M1708" s="51">
        <v>968511</v>
      </c>
      <c r="N1708" s="51">
        <v>0</v>
      </c>
      <c r="O1708" s="52" t="s">
        <v>16145</v>
      </c>
    </row>
    <row r="1709" spans="1:15" ht="14.4" x14ac:dyDescent="0.25">
      <c r="A1709" s="51">
        <v>22038</v>
      </c>
      <c r="B1709" s="52" t="s">
        <v>5278</v>
      </c>
      <c r="C1709" s="52" t="s">
        <v>5279</v>
      </c>
      <c r="D1709" s="51">
        <v>9220</v>
      </c>
      <c r="E1709" s="52" t="s">
        <v>362</v>
      </c>
      <c r="F1709" s="52" t="s">
        <v>5280</v>
      </c>
      <c r="G1709" s="52" t="s">
        <v>7571</v>
      </c>
      <c r="H1709" s="52" t="s">
        <v>10192</v>
      </c>
      <c r="I1709" s="52" t="s">
        <v>14713</v>
      </c>
      <c r="J1709" s="51">
        <v>121285</v>
      </c>
      <c r="K1709" s="51">
        <v>48744</v>
      </c>
      <c r="L1709" s="52" t="s">
        <v>705</v>
      </c>
      <c r="M1709" s="51">
        <v>968511</v>
      </c>
      <c r="N1709" s="51">
        <v>0</v>
      </c>
      <c r="O1709" s="52" t="s">
        <v>16146</v>
      </c>
    </row>
    <row r="1710" spans="1:15" ht="14.4" x14ac:dyDescent="0.25">
      <c r="A1710" s="51">
        <v>22046</v>
      </c>
      <c r="B1710" s="52" t="s">
        <v>5281</v>
      </c>
      <c r="C1710" s="52" t="s">
        <v>5282</v>
      </c>
      <c r="D1710" s="51">
        <v>9220</v>
      </c>
      <c r="E1710" s="52" t="s">
        <v>362</v>
      </c>
      <c r="F1710" s="52" t="s">
        <v>5283</v>
      </c>
      <c r="G1710" s="52" t="s">
        <v>7571</v>
      </c>
      <c r="H1710" s="52" t="s">
        <v>10193</v>
      </c>
      <c r="I1710" s="52" t="s">
        <v>14713</v>
      </c>
      <c r="J1710" s="51">
        <v>121285</v>
      </c>
      <c r="K1710" s="51">
        <v>48744</v>
      </c>
      <c r="L1710" s="52" t="s">
        <v>705</v>
      </c>
      <c r="M1710" s="51">
        <v>968511</v>
      </c>
      <c r="N1710" s="51">
        <v>0</v>
      </c>
      <c r="O1710" s="52" t="s">
        <v>16147</v>
      </c>
    </row>
    <row r="1711" spans="1:15" ht="14.4" x14ac:dyDescent="0.25">
      <c r="A1711" s="51">
        <v>22061</v>
      </c>
      <c r="B1711" s="52" t="s">
        <v>10194</v>
      </c>
      <c r="C1711" s="52" t="s">
        <v>5284</v>
      </c>
      <c r="D1711" s="51">
        <v>9220</v>
      </c>
      <c r="E1711" s="52" t="s">
        <v>362</v>
      </c>
      <c r="F1711" s="52" t="s">
        <v>5285</v>
      </c>
      <c r="G1711" s="52" t="s">
        <v>7571</v>
      </c>
      <c r="H1711" s="52" t="s">
        <v>10195</v>
      </c>
      <c r="I1711" s="52" t="s">
        <v>14715</v>
      </c>
      <c r="J1711" s="51">
        <v>120972</v>
      </c>
      <c r="K1711" s="51">
        <v>22301</v>
      </c>
      <c r="L1711" s="52" t="s">
        <v>854</v>
      </c>
      <c r="M1711" s="51">
        <v>975871</v>
      </c>
      <c r="N1711" s="51">
        <v>0</v>
      </c>
      <c r="O1711" s="52" t="s">
        <v>16148</v>
      </c>
    </row>
    <row r="1712" spans="1:15" ht="14.4" x14ac:dyDescent="0.25">
      <c r="A1712" s="51">
        <v>22079</v>
      </c>
      <c r="B1712" s="52" t="s">
        <v>67</v>
      </c>
      <c r="C1712" s="52" t="s">
        <v>5286</v>
      </c>
      <c r="D1712" s="51">
        <v>9140</v>
      </c>
      <c r="E1712" s="52" t="s">
        <v>5287</v>
      </c>
      <c r="F1712" s="52" t="s">
        <v>5288</v>
      </c>
      <c r="G1712" s="52" t="s">
        <v>7571</v>
      </c>
      <c r="H1712" s="52" t="s">
        <v>10196</v>
      </c>
      <c r="I1712" s="52" t="s">
        <v>14713</v>
      </c>
      <c r="J1712" s="51">
        <v>121228</v>
      </c>
      <c r="K1712" s="51">
        <v>10595</v>
      </c>
      <c r="L1712" s="52" t="s">
        <v>636</v>
      </c>
      <c r="M1712" s="51">
        <v>963918</v>
      </c>
      <c r="N1712" s="51">
        <v>0</v>
      </c>
      <c r="O1712" s="52" t="s">
        <v>16149</v>
      </c>
    </row>
    <row r="1713" spans="1:15" ht="14.4" x14ac:dyDescent="0.25">
      <c r="A1713" s="51">
        <v>22087</v>
      </c>
      <c r="B1713" s="52" t="s">
        <v>5289</v>
      </c>
      <c r="C1713" s="52" t="s">
        <v>5290</v>
      </c>
      <c r="D1713" s="51">
        <v>9220</v>
      </c>
      <c r="E1713" s="52" t="s">
        <v>5291</v>
      </c>
      <c r="F1713" s="52" t="s">
        <v>5292</v>
      </c>
      <c r="G1713" s="52" t="s">
        <v>7571</v>
      </c>
      <c r="H1713" s="52" t="s">
        <v>14041</v>
      </c>
      <c r="I1713" s="52" t="s">
        <v>14713</v>
      </c>
      <c r="J1713" s="51">
        <v>121285</v>
      </c>
      <c r="K1713" s="51">
        <v>48744</v>
      </c>
      <c r="L1713" s="52" t="s">
        <v>705</v>
      </c>
      <c r="M1713" s="51">
        <v>968511</v>
      </c>
      <c r="N1713" s="51">
        <v>0</v>
      </c>
      <c r="O1713" s="52" t="s">
        <v>16150</v>
      </c>
    </row>
    <row r="1714" spans="1:15" ht="14.4" x14ac:dyDescent="0.25">
      <c r="A1714" s="51">
        <v>22095</v>
      </c>
      <c r="B1714" s="52" t="s">
        <v>5293</v>
      </c>
      <c r="C1714" s="52" t="s">
        <v>5294</v>
      </c>
      <c r="D1714" s="51">
        <v>9220</v>
      </c>
      <c r="E1714" s="52" t="s">
        <v>5291</v>
      </c>
      <c r="F1714" s="52" t="s">
        <v>5295</v>
      </c>
      <c r="G1714" s="52" t="s">
        <v>7571</v>
      </c>
      <c r="H1714" s="52" t="s">
        <v>10197</v>
      </c>
      <c r="I1714" s="52" t="s">
        <v>14715</v>
      </c>
      <c r="J1714" s="51">
        <v>120972</v>
      </c>
      <c r="K1714" s="51">
        <v>22301</v>
      </c>
      <c r="L1714" s="52" t="s">
        <v>854</v>
      </c>
      <c r="M1714" s="51">
        <v>975871</v>
      </c>
      <c r="N1714" s="51">
        <v>0</v>
      </c>
      <c r="O1714" s="52" t="s">
        <v>16151</v>
      </c>
    </row>
    <row r="1715" spans="1:15" ht="14.4" x14ac:dyDescent="0.25">
      <c r="A1715" s="51">
        <v>22103</v>
      </c>
      <c r="B1715" s="52" t="s">
        <v>5296</v>
      </c>
      <c r="C1715" s="52" t="s">
        <v>1208</v>
      </c>
      <c r="D1715" s="51">
        <v>9250</v>
      </c>
      <c r="E1715" s="52" t="s">
        <v>1568</v>
      </c>
      <c r="F1715" s="52" t="s">
        <v>5297</v>
      </c>
      <c r="G1715" s="52" t="s">
        <v>7571</v>
      </c>
      <c r="H1715" s="52" t="s">
        <v>10198</v>
      </c>
      <c r="I1715" s="52" t="s">
        <v>14713</v>
      </c>
      <c r="J1715" s="51">
        <v>120956</v>
      </c>
      <c r="K1715" s="51">
        <v>10975</v>
      </c>
      <c r="L1715" s="52" t="s">
        <v>67</v>
      </c>
      <c r="M1715" s="51">
        <v>968529</v>
      </c>
      <c r="N1715" s="51">
        <v>0</v>
      </c>
      <c r="O1715" s="52" t="s">
        <v>16152</v>
      </c>
    </row>
    <row r="1716" spans="1:15" ht="14.4" x14ac:dyDescent="0.25">
      <c r="A1716" s="51">
        <v>22137</v>
      </c>
      <c r="B1716" s="52" t="s">
        <v>4061</v>
      </c>
      <c r="C1716" s="52" t="s">
        <v>5298</v>
      </c>
      <c r="D1716" s="51">
        <v>9111</v>
      </c>
      <c r="E1716" s="52" t="s">
        <v>3271</v>
      </c>
      <c r="F1716" s="52" t="s">
        <v>5299</v>
      </c>
      <c r="G1716" s="52" t="s">
        <v>7571</v>
      </c>
      <c r="H1716" s="52" t="s">
        <v>10199</v>
      </c>
      <c r="I1716" s="52" t="s">
        <v>14713</v>
      </c>
      <c r="J1716" s="51">
        <v>130856</v>
      </c>
      <c r="K1716" s="51">
        <v>107839</v>
      </c>
      <c r="L1716" s="52" t="s">
        <v>6668</v>
      </c>
      <c r="M1716" s="51">
        <v>963934</v>
      </c>
      <c r="N1716" s="51">
        <v>0</v>
      </c>
      <c r="O1716" s="52" t="s">
        <v>16153</v>
      </c>
    </row>
    <row r="1717" spans="1:15" ht="14.4" x14ac:dyDescent="0.25">
      <c r="A1717" s="51">
        <v>22145</v>
      </c>
      <c r="B1717" s="52" t="s">
        <v>6740</v>
      </c>
      <c r="C1717" s="52" t="s">
        <v>14042</v>
      </c>
      <c r="D1717" s="51">
        <v>9100</v>
      </c>
      <c r="E1717" s="52" t="s">
        <v>326</v>
      </c>
      <c r="F1717" s="52" t="s">
        <v>14043</v>
      </c>
      <c r="G1717" s="52" t="s">
        <v>7571</v>
      </c>
      <c r="H1717" s="52" t="s">
        <v>14044</v>
      </c>
      <c r="I1717" s="52" t="s">
        <v>14713</v>
      </c>
      <c r="J1717" s="51">
        <v>120956</v>
      </c>
      <c r="K1717" s="51">
        <v>10975</v>
      </c>
      <c r="L1717" s="52" t="s">
        <v>67</v>
      </c>
      <c r="M1717" s="51">
        <v>970781</v>
      </c>
      <c r="N1717" s="51">
        <v>0</v>
      </c>
      <c r="O1717" s="52" t="s">
        <v>16154</v>
      </c>
    </row>
    <row r="1718" spans="1:15" ht="14.4" x14ac:dyDescent="0.25">
      <c r="A1718" s="51">
        <v>22152</v>
      </c>
      <c r="B1718" s="52" t="s">
        <v>777</v>
      </c>
      <c r="C1718" s="52" t="s">
        <v>5303</v>
      </c>
      <c r="D1718" s="51">
        <v>9112</v>
      </c>
      <c r="E1718" s="52" t="s">
        <v>5304</v>
      </c>
      <c r="F1718" s="52" t="s">
        <v>5305</v>
      </c>
      <c r="G1718" s="52" t="s">
        <v>7571</v>
      </c>
      <c r="H1718" s="52" t="s">
        <v>10201</v>
      </c>
      <c r="I1718" s="52" t="s">
        <v>14713</v>
      </c>
      <c r="J1718" s="51">
        <v>120956</v>
      </c>
      <c r="K1718" s="51">
        <v>10975</v>
      </c>
      <c r="L1718" s="52" t="s">
        <v>67</v>
      </c>
      <c r="M1718" s="51">
        <v>104653</v>
      </c>
      <c r="N1718" s="51">
        <v>0</v>
      </c>
      <c r="O1718" s="52" t="s">
        <v>16155</v>
      </c>
    </row>
    <row r="1719" spans="1:15" ht="14.4" x14ac:dyDescent="0.25">
      <c r="A1719" s="51">
        <v>22161</v>
      </c>
      <c r="B1719" s="52" t="s">
        <v>69</v>
      </c>
      <c r="C1719" s="52" t="s">
        <v>5306</v>
      </c>
      <c r="D1719" s="51">
        <v>9112</v>
      </c>
      <c r="E1719" s="52" t="s">
        <v>5304</v>
      </c>
      <c r="F1719" s="52" t="s">
        <v>5307</v>
      </c>
      <c r="G1719" s="52" t="s">
        <v>7571</v>
      </c>
      <c r="H1719" s="52" t="s">
        <v>10202</v>
      </c>
      <c r="I1719" s="52" t="s">
        <v>14713</v>
      </c>
      <c r="J1719" s="51">
        <v>120956</v>
      </c>
      <c r="K1719" s="51">
        <v>10975</v>
      </c>
      <c r="L1719" s="52" t="s">
        <v>67</v>
      </c>
      <c r="M1719" s="51">
        <v>104653</v>
      </c>
      <c r="N1719" s="51">
        <v>0</v>
      </c>
      <c r="O1719" s="52" t="s">
        <v>16156</v>
      </c>
    </row>
    <row r="1720" spans="1:15" ht="14.4" x14ac:dyDescent="0.25">
      <c r="A1720" s="51">
        <v>22186</v>
      </c>
      <c r="B1720" s="52" t="s">
        <v>5308</v>
      </c>
      <c r="C1720" s="52" t="s">
        <v>5309</v>
      </c>
      <c r="D1720" s="51">
        <v>9230</v>
      </c>
      <c r="E1720" s="52" t="s">
        <v>344</v>
      </c>
      <c r="F1720" s="52" t="s">
        <v>5310</v>
      </c>
      <c r="G1720" s="52" t="s">
        <v>7571</v>
      </c>
      <c r="H1720" s="52" t="s">
        <v>10203</v>
      </c>
      <c r="I1720" s="52" t="s">
        <v>14715</v>
      </c>
      <c r="J1720" s="51">
        <v>120972</v>
      </c>
      <c r="K1720" s="51">
        <v>22301</v>
      </c>
      <c r="L1720" s="52" t="s">
        <v>854</v>
      </c>
      <c r="M1720" s="51">
        <v>975896</v>
      </c>
      <c r="N1720" s="51">
        <v>0</v>
      </c>
      <c r="O1720" s="52" t="s">
        <v>16157</v>
      </c>
    </row>
    <row r="1721" spans="1:15" ht="14.4" x14ac:dyDescent="0.25">
      <c r="A1721" s="51">
        <v>22194</v>
      </c>
      <c r="B1721" s="52" t="s">
        <v>67</v>
      </c>
      <c r="C1721" s="52" t="s">
        <v>5311</v>
      </c>
      <c r="D1721" s="51">
        <v>9230</v>
      </c>
      <c r="E1721" s="52" t="s">
        <v>344</v>
      </c>
      <c r="F1721" s="52" t="s">
        <v>5312</v>
      </c>
      <c r="G1721" s="52" t="s">
        <v>7571</v>
      </c>
      <c r="H1721" s="52" t="s">
        <v>10204</v>
      </c>
      <c r="I1721" s="52" t="s">
        <v>14713</v>
      </c>
      <c r="J1721" s="51">
        <v>121161</v>
      </c>
      <c r="K1721" s="51">
        <v>22194</v>
      </c>
      <c r="L1721" s="52" t="s">
        <v>67</v>
      </c>
      <c r="M1721" s="51">
        <v>104646</v>
      </c>
      <c r="N1721" s="51">
        <v>0</v>
      </c>
      <c r="O1721" s="52" t="s">
        <v>16158</v>
      </c>
    </row>
    <row r="1722" spans="1:15" ht="14.4" x14ac:dyDescent="0.25">
      <c r="A1722" s="51">
        <v>22236</v>
      </c>
      <c r="B1722" s="52" t="s">
        <v>69</v>
      </c>
      <c r="C1722" s="52" t="s">
        <v>5313</v>
      </c>
      <c r="D1722" s="51">
        <v>9230</v>
      </c>
      <c r="E1722" s="52" t="s">
        <v>344</v>
      </c>
      <c r="F1722" s="52" t="s">
        <v>5314</v>
      </c>
      <c r="G1722" s="52" t="s">
        <v>7571</v>
      </c>
      <c r="H1722" s="52" t="s">
        <v>10205</v>
      </c>
      <c r="I1722" s="52" t="s">
        <v>14713</v>
      </c>
      <c r="J1722" s="51">
        <v>121277</v>
      </c>
      <c r="K1722" s="51">
        <v>22244</v>
      </c>
      <c r="L1722" s="52" t="s">
        <v>67</v>
      </c>
      <c r="M1722" s="51">
        <v>968578</v>
      </c>
      <c r="N1722" s="51">
        <v>0</v>
      </c>
      <c r="O1722" s="52" t="s">
        <v>16159</v>
      </c>
    </row>
    <row r="1723" spans="1:15" ht="14.4" x14ac:dyDescent="0.25">
      <c r="A1723" s="51">
        <v>22244</v>
      </c>
      <c r="B1723" s="52" t="s">
        <v>67</v>
      </c>
      <c r="C1723" s="52" t="s">
        <v>5315</v>
      </c>
      <c r="D1723" s="51">
        <v>9230</v>
      </c>
      <c r="E1723" s="52" t="s">
        <v>344</v>
      </c>
      <c r="F1723" s="52" t="s">
        <v>361</v>
      </c>
      <c r="G1723" s="52" t="s">
        <v>7571</v>
      </c>
      <c r="H1723" s="52" t="s">
        <v>8352</v>
      </c>
      <c r="I1723" s="52" t="s">
        <v>14713</v>
      </c>
      <c r="J1723" s="51">
        <v>121277</v>
      </c>
      <c r="K1723" s="51">
        <v>22244</v>
      </c>
      <c r="L1723" s="52" t="s">
        <v>67</v>
      </c>
      <c r="M1723" s="51">
        <v>968578</v>
      </c>
      <c r="N1723" s="51">
        <v>0</v>
      </c>
      <c r="O1723" s="52" t="s">
        <v>16160</v>
      </c>
    </row>
    <row r="1724" spans="1:15" ht="14.4" x14ac:dyDescent="0.25">
      <c r="A1724" s="51">
        <v>22251</v>
      </c>
      <c r="B1724" s="52" t="s">
        <v>5316</v>
      </c>
      <c r="C1724" s="52" t="s">
        <v>5317</v>
      </c>
      <c r="D1724" s="51">
        <v>9230</v>
      </c>
      <c r="E1724" s="52" t="s">
        <v>344</v>
      </c>
      <c r="F1724" s="52" t="s">
        <v>5318</v>
      </c>
      <c r="G1724" s="52" t="s">
        <v>7571</v>
      </c>
      <c r="H1724" s="52" t="s">
        <v>10206</v>
      </c>
      <c r="I1724" s="52" t="s">
        <v>14713</v>
      </c>
      <c r="J1724" s="51">
        <v>121277</v>
      </c>
      <c r="K1724" s="51">
        <v>22244</v>
      </c>
      <c r="L1724" s="52" t="s">
        <v>67</v>
      </c>
      <c r="M1724" s="51">
        <v>968578</v>
      </c>
      <c r="N1724" s="51">
        <v>0</v>
      </c>
      <c r="O1724" s="52" t="s">
        <v>16161</v>
      </c>
    </row>
    <row r="1725" spans="1:15" ht="14.4" x14ac:dyDescent="0.25">
      <c r="A1725" s="51">
        <v>22285</v>
      </c>
      <c r="B1725" s="52" t="s">
        <v>67</v>
      </c>
      <c r="C1725" s="52" t="s">
        <v>3024</v>
      </c>
      <c r="D1725" s="51">
        <v>9260</v>
      </c>
      <c r="E1725" s="52" t="s">
        <v>5319</v>
      </c>
      <c r="F1725" s="52" t="s">
        <v>5320</v>
      </c>
      <c r="G1725" s="52" t="s">
        <v>7571</v>
      </c>
      <c r="H1725" s="52" t="s">
        <v>10207</v>
      </c>
      <c r="I1725" s="52" t="s">
        <v>14713</v>
      </c>
      <c r="J1725" s="51">
        <v>121161</v>
      </c>
      <c r="K1725" s="51">
        <v>22194</v>
      </c>
      <c r="L1725" s="52" t="s">
        <v>67</v>
      </c>
      <c r="M1725" s="51">
        <v>968727</v>
      </c>
      <c r="N1725" s="51">
        <v>0</v>
      </c>
      <c r="O1725" s="52" t="s">
        <v>16162</v>
      </c>
    </row>
    <row r="1726" spans="1:15" ht="14.4" x14ac:dyDescent="0.25">
      <c r="A1726" s="51">
        <v>22293</v>
      </c>
      <c r="B1726" s="52" t="s">
        <v>101</v>
      </c>
      <c r="C1726" s="52" t="s">
        <v>5321</v>
      </c>
      <c r="D1726" s="51">
        <v>9260</v>
      </c>
      <c r="E1726" s="52" t="s">
        <v>329</v>
      </c>
      <c r="F1726" s="52" t="s">
        <v>5322</v>
      </c>
      <c r="G1726" s="52" t="s">
        <v>7571</v>
      </c>
      <c r="H1726" s="52" t="s">
        <v>22151</v>
      </c>
      <c r="I1726" s="52" t="s">
        <v>14713</v>
      </c>
      <c r="J1726" s="51">
        <v>121161</v>
      </c>
      <c r="K1726" s="51">
        <v>22194</v>
      </c>
      <c r="L1726" s="52" t="s">
        <v>67</v>
      </c>
      <c r="M1726" s="51">
        <v>968727</v>
      </c>
      <c r="N1726" s="51">
        <v>0</v>
      </c>
      <c r="O1726" s="52" t="s">
        <v>16163</v>
      </c>
    </row>
    <row r="1727" spans="1:15" ht="14.4" x14ac:dyDescent="0.25">
      <c r="A1727" s="51">
        <v>22301</v>
      </c>
      <c r="B1727" s="52" t="s">
        <v>854</v>
      </c>
      <c r="C1727" s="52" t="s">
        <v>1649</v>
      </c>
      <c r="D1727" s="51">
        <v>9260</v>
      </c>
      <c r="E1727" s="52" t="s">
        <v>329</v>
      </c>
      <c r="F1727" s="52" t="s">
        <v>330</v>
      </c>
      <c r="G1727" s="52" t="s">
        <v>7571</v>
      </c>
      <c r="H1727" s="52" t="s">
        <v>8130</v>
      </c>
      <c r="I1727" s="52" t="s">
        <v>14715</v>
      </c>
      <c r="J1727" s="51">
        <v>120972</v>
      </c>
      <c r="K1727" s="51">
        <v>22301</v>
      </c>
      <c r="L1727" s="52" t="s">
        <v>854</v>
      </c>
      <c r="M1727" s="51">
        <v>975961</v>
      </c>
      <c r="N1727" s="51">
        <v>0</v>
      </c>
      <c r="O1727" s="52" t="s">
        <v>16164</v>
      </c>
    </row>
    <row r="1728" spans="1:15" ht="14.4" x14ac:dyDescent="0.25">
      <c r="A1728" s="51">
        <v>22319</v>
      </c>
      <c r="B1728" s="52" t="s">
        <v>73</v>
      </c>
      <c r="C1728" s="52" t="s">
        <v>5323</v>
      </c>
      <c r="D1728" s="51">
        <v>9070</v>
      </c>
      <c r="E1728" s="52" t="s">
        <v>359</v>
      </c>
      <c r="F1728" s="52" t="s">
        <v>5324</v>
      </c>
      <c r="G1728" s="52" t="s">
        <v>7571</v>
      </c>
      <c r="H1728" s="52" t="s">
        <v>10208</v>
      </c>
      <c r="I1728" s="52" t="s">
        <v>14715</v>
      </c>
      <c r="J1728" s="51">
        <v>121426</v>
      </c>
      <c r="K1728" s="51">
        <v>21873</v>
      </c>
      <c r="L1728" s="52" t="s">
        <v>73</v>
      </c>
      <c r="M1728" s="51">
        <v>975847</v>
      </c>
      <c r="N1728" s="51">
        <v>0</v>
      </c>
      <c r="O1728" s="52" t="s">
        <v>16165</v>
      </c>
    </row>
    <row r="1729" spans="1:15" ht="14.4" x14ac:dyDescent="0.25">
      <c r="A1729" s="51">
        <v>22327</v>
      </c>
      <c r="B1729" s="52" t="s">
        <v>67</v>
      </c>
      <c r="C1729" s="52" t="s">
        <v>5325</v>
      </c>
      <c r="D1729" s="51">
        <v>9070</v>
      </c>
      <c r="E1729" s="52" t="s">
        <v>359</v>
      </c>
      <c r="F1729" s="52" t="s">
        <v>360</v>
      </c>
      <c r="G1729" s="52" t="s">
        <v>7571</v>
      </c>
      <c r="H1729" s="52" t="s">
        <v>22152</v>
      </c>
      <c r="I1729" s="52" t="s">
        <v>14713</v>
      </c>
      <c r="J1729" s="51">
        <v>138867</v>
      </c>
      <c r="K1729" s="51">
        <v>21857</v>
      </c>
      <c r="L1729" s="52" t="s">
        <v>3889</v>
      </c>
      <c r="M1729" s="51">
        <v>968438</v>
      </c>
      <c r="N1729" s="51">
        <v>0</v>
      </c>
      <c r="O1729" s="52" t="s">
        <v>16166</v>
      </c>
    </row>
    <row r="1730" spans="1:15" ht="14.4" x14ac:dyDescent="0.25">
      <c r="A1730" s="51">
        <v>22335</v>
      </c>
      <c r="B1730" s="52" t="s">
        <v>5326</v>
      </c>
      <c r="C1730" s="52" t="s">
        <v>5327</v>
      </c>
      <c r="D1730" s="51">
        <v>9050</v>
      </c>
      <c r="E1730" s="52" t="s">
        <v>5328</v>
      </c>
      <c r="F1730" s="52" t="s">
        <v>5329</v>
      </c>
      <c r="G1730" s="52" t="s">
        <v>7571</v>
      </c>
      <c r="H1730" s="52" t="s">
        <v>10209</v>
      </c>
      <c r="I1730" s="52" t="s">
        <v>14715</v>
      </c>
      <c r="J1730" s="51">
        <v>121798</v>
      </c>
      <c r="K1730" s="51">
        <v>20941</v>
      </c>
      <c r="L1730" s="52" t="s">
        <v>811</v>
      </c>
      <c r="M1730" s="51">
        <v>975789</v>
      </c>
      <c r="N1730" s="51">
        <v>0</v>
      </c>
      <c r="O1730" s="52" t="s">
        <v>16167</v>
      </c>
    </row>
    <row r="1731" spans="1:15" ht="28.8" x14ac:dyDescent="0.25">
      <c r="A1731" s="51">
        <v>22351</v>
      </c>
      <c r="B1731" s="52" t="s">
        <v>607</v>
      </c>
      <c r="C1731" s="52" t="s">
        <v>5330</v>
      </c>
      <c r="D1731" s="51">
        <v>9050</v>
      </c>
      <c r="E1731" s="52" t="s">
        <v>5328</v>
      </c>
      <c r="F1731" s="52" t="s">
        <v>5331</v>
      </c>
      <c r="G1731" s="52" t="s">
        <v>7571</v>
      </c>
      <c r="H1731" s="52" t="s">
        <v>10210</v>
      </c>
      <c r="I1731" s="52" t="s">
        <v>14713</v>
      </c>
      <c r="J1731" s="51">
        <v>139014</v>
      </c>
      <c r="K1731" s="51">
        <v>21031</v>
      </c>
      <c r="L1731" s="52" t="s">
        <v>753</v>
      </c>
      <c r="M1731" s="51">
        <v>139741</v>
      </c>
      <c r="N1731" s="51">
        <v>0</v>
      </c>
      <c r="O1731" s="52" t="s">
        <v>16168</v>
      </c>
    </row>
    <row r="1732" spans="1:15" ht="14.4" x14ac:dyDescent="0.25">
      <c r="A1732" s="51">
        <v>22368</v>
      </c>
      <c r="B1732" s="52" t="s">
        <v>755</v>
      </c>
      <c r="C1732" s="52" t="s">
        <v>5332</v>
      </c>
      <c r="D1732" s="51">
        <v>9050</v>
      </c>
      <c r="E1732" s="52" t="s">
        <v>1579</v>
      </c>
      <c r="F1732" s="52" t="s">
        <v>5333</v>
      </c>
      <c r="G1732" s="52" t="s">
        <v>7571</v>
      </c>
      <c r="H1732" s="52" t="s">
        <v>10211</v>
      </c>
      <c r="I1732" s="52" t="s">
        <v>14713</v>
      </c>
      <c r="J1732" s="51">
        <v>139014</v>
      </c>
      <c r="K1732" s="51">
        <v>21031</v>
      </c>
      <c r="L1732" s="52" t="s">
        <v>753</v>
      </c>
      <c r="M1732" s="51">
        <v>139741</v>
      </c>
      <c r="N1732" s="51">
        <v>0</v>
      </c>
      <c r="O1732" s="52" t="s">
        <v>16169</v>
      </c>
    </row>
    <row r="1733" spans="1:15" ht="14.4" x14ac:dyDescent="0.25">
      <c r="A1733" s="51">
        <v>22384</v>
      </c>
      <c r="B1733" s="52" t="s">
        <v>67</v>
      </c>
      <c r="C1733" s="52" t="s">
        <v>5334</v>
      </c>
      <c r="D1733" s="51">
        <v>9050</v>
      </c>
      <c r="E1733" s="52" t="s">
        <v>1579</v>
      </c>
      <c r="F1733" s="52" t="s">
        <v>5335</v>
      </c>
      <c r="G1733" s="52" t="s">
        <v>7571</v>
      </c>
      <c r="H1733" s="52" t="s">
        <v>10212</v>
      </c>
      <c r="I1733" s="52" t="s">
        <v>14713</v>
      </c>
      <c r="J1733" s="51">
        <v>121319</v>
      </c>
      <c r="K1733" s="51">
        <v>22434</v>
      </c>
      <c r="L1733" s="52" t="s">
        <v>608</v>
      </c>
      <c r="M1733" s="51">
        <v>968602</v>
      </c>
      <c r="N1733" s="51">
        <v>0</v>
      </c>
      <c r="O1733" s="52" t="s">
        <v>16170</v>
      </c>
    </row>
    <row r="1734" spans="1:15" ht="14.4" x14ac:dyDescent="0.25">
      <c r="A1734" s="51">
        <v>22392</v>
      </c>
      <c r="B1734" s="52" t="s">
        <v>5336</v>
      </c>
      <c r="C1734" s="52" t="s">
        <v>5337</v>
      </c>
      <c r="D1734" s="51">
        <v>9050</v>
      </c>
      <c r="E1734" s="52" t="s">
        <v>1579</v>
      </c>
      <c r="F1734" s="52" t="s">
        <v>5338</v>
      </c>
      <c r="G1734" s="52" t="s">
        <v>7571</v>
      </c>
      <c r="H1734" s="52" t="s">
        <v>10213</v>
      </c>
      <c r="I1734" s="52" t="s">
        <v>14715</v>
      </c>
      <c r="J1734" s="51">
        <v>121798</v>
      </c>
      <c r="K1734" s="51">
        <v>20941</v>
      </c>
      <c r="L1734" s="52" t="s">
        <v>811</v>
      </c>
      <c r="M1734" s="51">
        <v>975789</v>
      </c>
      <c r="N1734" s="51">
        <v>0</v>
      </c>
      <c r="O1734" s="52" t="s">
        <v>16171</v>
      </c>
    </row>
    <row r="1735" spans="1:15" ht="14.4" x14ac:dyDescent="0.25">
      <c r="A1735" s="51">
        <v>22401</v>
      </c>
      <c r="B1735" s="52" t="s">
        <v>14045</v>
      </c>
      <c r="C1735" s="52" t="s">
        <v>5339</v>
      </c>
      <c r="D1735" s="51">
        <v>9050</v>
      </c>
      <c r="E1735" s="52" t="s">
        <v>1579</v>
      </c>
      <c r="F1735" s="52" t="s">
        <v>5340</v>
      </c>
      <c r="G1735" s="52" t="s">
        <v>7571</v>
      </c>
      <c r="H1735" s="52" t="s">
        <v>10214</v>
      </c>
      <c r="I1735" s="52" t="s">
        <v>14715</v>
      </c>
      <c r="J1735" s="51">
        <v>121798</v>
      </c>
      <c r="K1735" s="51">
        <v>20941</v>
      </c>
      <c r="L1735" s="52" t="s">
        <v>811</v>
      </c>
      <c r="M1735" s="51">
        <v>975789</v>
      </c>
      <c r="N1735" s="51">
        <v>0</v>
      </c>
      <c r="O1735" s="52" t="s">
        <v>16172</v>
      </c>
    </row>
    <row r="1736" spans="1:15" ht="14.4" x14ac:dyDescent="0.25">
      <c r="A1736" s="51">
        <v>22418</v>
      </c>
      <c r="B1736" s="52" t="s">
        <v>5341</v>
      </c>
      <c r="C1736" s="52" t="s">
        <v>5342</v>
      </c>
      <c r="D1736" s="51">
        <v>9820</v>
      </c>
      <c r="E1736" s="52" t="s">
        <v>366</v>
      </c>
      <c r="F1736" s="52" t="s">
        <v>5343</v>
      </c>
      <c r="G1736" s="52" t="s">
        <v>7571</v>
      </c>
      <c r="H1736" s="52" t="s">
        <v>10215</v>
      </c>
      <c r="I1736" s="52" t="s">
        <v>14713</v>
      </c>
      <c r="J1736" s="51">
        <v>121319</v>
      </c>
      <c r="K1736" s="51">
        <v>22434</v>
      </c>
      <c r="L1736" s="52" t="s">
        <v>608</v>
      </c>
      <c r="M1736" s="51">
        <v>968602</v>
      </c>
      <c r="N1736" s="51">
        <v>0</v>
      </c>
      <c r="O1736" s="52" t="s">
        <v>16173</v>
      </c>
    </row>
    <row r="1737" spans="1:15" ht="14.4" x14ac:dyDescent="0.25">
      <c r="A1737" s="51">
        <v>22426</v>
      </c>
      <c r="B1737" s="52" t="s">
        <v>5344</v>
      </c>
      <c r="C1737" s="52" t="s">
        <v>5345</v>
      </c>
      <c r="D1737" s="51">
        <v>9820</v>
      </c>
      <c r="E1737" s="52" t="s">
        <v>366</v>
      </c>
      <c r="F1737" s="52" t="s">
        <v>5346</v>
      </c>
      <c r="G1737" s="52" t="s">
        <v>7571</v>
      </c>
      <c r="H1737" s="52" t="s">
        <v>10216</v>
      </c>
      <c r="I1737" s="52" t="s">
        <v>14713</v>
      </c>
      <c r="J1737" s="51">
        <v>121319</v>
      </c>
      <c r="K1737" s="51">
        <v>22434</v>
      </c>
      <c r="L1737" s="52" t="s">
        <v>608</v>
      </c>
      <c r="M1737" s="51">
        <v>968602</v>
      </c>
      <c r="N1737" s="51">
        <v>0</v>
      </c>
      <c r="O1737" s="52" t="s">
        <v>16174</v>
      </c>
    </row>
    <row r="1738" spans="1:15" ht="14.4" x14ac:dyDescent="0.25">
      <c r="A1738" s="51">
        <v>22434</v>
      </c>
      <c r="B1738" s="52" t="s">
        <v>608</v>
      </c>
      <c r="C1738" s="52" t="s">
        <v>5347</v>
      </c>
      <c r="D1738" s="51">
        <v>9820</v>
      </c>
      <c r="E1738" s="52" t="s">
        <v>366</v>
      </c>
      <c r="F1738" s="52" t="s">
        <v>367</v>
      </c>
      <c r="G1738" s="52" t="s">
        <v>7571</v>
      </c>
      <c r="H1738" s="52" t="s">
        <v>8414</v>
      </c>
      <c r="I1738" s="52" t="s">
        <v>14713</v>
      </c>
      <c r="J1738" s="51">
        <v>121319</v>
      </c>
      <c r="K1738" s="51">
        <v>22434</v>
      </c>
      <c r="L1738" s="52" t="s">
        <v>608</v>
      </c>
      <c r="M1738" s="51">
        <v>968602</v>
      </c>
      <c r="N1738" s="51">
        <v>0</v>
      </c>
      <c r="O1738" s="52" t="s">
        <v>16175</v>
      </c>
    </row>
    <row r="1739" spans="1:15" ht="14.4" x14ac:dyDescent="0.25">
      <c r="A1739" s="51">
        <v>22442</v>
      </c>
      <c r="B1739" s="52" t="s">
        <v>5348</v>
      </c>
      <c r="C1739" s="52" t="s">
        <v>5349</v>
      </c>
      <c r="D1739" s="51">
        <v>9820</v>
      </c>
      <c r="E1739" s="52" t="s">
        <v>366</v>
      </c>
      <c r="F1739" s="52" t="s">
        <v>5350</v>
      </c>
      <c r="G1739" s="52" t="s">
        <v>7571</v>
      </c>
      <c r="H1739" s="52" t="s">
        <v>10217</v>
      </c>
      <c r="I1739" s="52" t="s">
        <v>14715</v>
      </c>
      <c r="J1739" s="51">
        <v>119487</v>
      </c>
      <c r="K1739" s="51">
        <v>24349</v>
      </c>
      <c r="L1739" s="52" t="s">
        <v>5657</v>
      </c>
      <c r="M1739" s="51">
        <v>975904</v>
      </c>
      <c r="N1739" s="51">
        <v>0</v>
      </c>
      <c r="O1739" s="52" t="s">
        <v>16176</v>
      </c>
    </row>
    <row r="1740" spans="1:15" ht="14.4" x14ac:dyDescent="0.25">
      <c r="A1740" s="51">
        <v>22459</v>
      </c>
      <c r="B1740" s="52" t="s">
        <v>704</v>
      </c>
      <c r="C1740" s="52" t="s">
        <v>5351</v>
      </c>
      <c r="D1740" s="51">
        <v>9090</v>
      </c>
      <c r="E1740" s="52" t="s">
        <v>351</v>
      </c>
      <c r="F1740" s="52" t="s">
        <v>352</v>
      </c>
      <c r="G1740" s="52" t="s">
        <v>7571</v>
      </c>
      <c r="H1740" s="52" t="s">
        <v>14046</v>
      </c>
      <c r="I1740" s="52" t="s">
        <v>14713</v>
      </c>
      <c r="J1740" s="51">
        <v>138867</v>
      </c>
      <c r="K1740" s="51">
        <v>21857</v>
      </c>
      <c r="L1740" s="52" t="s">
        <v>3889</v>
      </c>
      <c r="M1740" s="51">
        <v>968636</v>
      </c>
      <c r="N1740" s="51">
        <v>0</v>
      </c>
      <c r="O1740" s="52" t="s">
        <v>16177</v>
      </c>
    </row>
    <row r="1741" spans="1:15" ht="14.4" x14ac:dyDescent="0.25">
      <c r="A1741" s="51">
        <v>22475</v>
      </c>
      <c r="B1741" s="52" t="s">
        <v>67</v>
      </c>
      <c r="C1741" s="52" t="s">
        <v>5352</v>
      </c>
      <c r="D1741" s="51">
        <v>9090</v>
      </c>
      <c r="E1741" s="52" t="s">
        <v>351</v>
      </c>
      <c r="F1741" s="52" t="s">
        <v>5353</v>
      </c>
      <c r="G1741" s="52" t="s">
        <v>7571</v>
      </c>
      <c r="H1741" s="52" t="s">
        <v>10218</v>
      </c>
      <c r="I1741" s="52" t="s">
        <v>14713</v>
      </c>
      <c r="J1741" s="51">
        <v>138867</v>
      </c>
      <c r="K1741" s="51">
        <v>21857</v>
      </c>
      <c r="L1741" s="52" t="s">
        <v>3889</v>
      </c>
      <c r="M1741" s="51">
        <v>971961</v>
      </c>
      <c r="N1741" s="51">
        <v>0</v>
      </c>
      <c r="O1741" s="52" t="s">
        <v>16178</v>
      </c>
    </row>
    <row r="1742" spans="1:15" ht="14.4" x14ac:dyDescent="0.25">
      <c r="A1742" s="51">
        <v>22483</v>
      </c>
      <c r="B1742" s="52" t="s">
        <v>5354</v>
      </c>
      <c r="C1742" s="52" t="s">
        <v>5355</v>
      </c>
      <c r="D1742" s="51">
        <v>9090</v>
      </c>
      <c r="E1742" s="52" t="s">
        <v>351</v>
      </c>
      <c r="F1742" s="52" t="s">
        <v>5356</v>
      </c>
      <c r="G1742" s="52" t="s">
        <v>7571</v>
      </c>
      <c r="H1742" s="52" t="s">
        <v>10219</v>
      </c>
      <c r="I1742" s="52" t="s">
        <v>14713</v>
      </c>
      <c r="J1742" s="51">
        <v>138867</v>
      </c>
      <c r="K1742" s="51">
        <v>21857</v>
      </c>
      <c r="L1742" s="52" t="s">
        <v>3889</v>
      </c>
      <c r="M1742" s="51">
        <v>53835</v>
      </c>
      <c r="N1742" s="51">
        <v>0</v>
      </c>
      <c r="O1742" s="52" t="s">
        <v>16179</v>
      </c>
    </row>
    <row r="1743" spans="1:15" ht="14.4" x14ac:dyDescent="0.25">
      <c r="A1743" s="51">
        <v>22491</v>
      </c>
      <c r="B1743" s="52" t="s">
        <v>73</v>
      </c>
      <c r="C1743" s="52" t="s">
        <v>5357</v>
      </c>
      <c r="D1743" s="51">
        <v>9090</v>
      </c>
      <c r="E1743" s="52" t="s">
        <v>351</v>
      </c>
      <c r="F1743" s="52" t="s">
        <v>5358</v>
      </c>
      <c r="G1743" s="52" t="s">
        <v>7571</v>
      </c>
      <c r="H1743" s="52" t="s">
        <v>10220</v>
      </c>
      <c r="I1743" s="52" t="s">
        <v>14715</v>
      </c>
      <c r="J1743" s="51">
        <v>121426</v>
      </c>
      <c r="K1743" s="51">
        <v>21873</v>
      </c>
      <c r="L1743" s="52" t="s">
        <v>73</v>
      </c>
      <c r="M1743" s="51">
        <v>975912</v>
      </c>
      <c r="N1743" s="51">
        <v>0</v>
      </c>
      <c r="O1743" s="52" t="s">
        <v>16180</v>
      </c>
    </row>
    <row r="1744" spans="1:15" ht="14.4" x14ac:dyDescent="0.25">
      <c r="A1744" s="51">
        <v>22509</v>
      </c>
      <c r="B1744" s="52" t="s">
        <v>5359</v>
      </c>
      <c r="C1744" s="52" t="s">
        <v>5360</v>
      </c>
      <c r="D1744" s="51">
        <v>9820</v>
      </c>
      <c r="E1744" s="52" t="s">
        <v>5361</v>
      </c>
      <c r="F1744" s="52" t="s">
        <v>5362</v>
      </c>
      <c r="G1744" s="52" t="s">
        <v>7571</v>
      </c>
      <c r="H1744" s="52" t="s">
        <v>10221</v>
      </c>
      <c r="I1744" s="52" t="s">
        <v>14713</v>
      </c>
      <c r="J1744" s="51">
        <v>121053</v>
      </c>
      <c r="K1744" s="51">
        <v>21766</v>
      </c>
      <c r="L1744" s="52" t="s">
        <v>700</v>
      </c>
      <c r="M1744" s="51">
        <v>968412</v>
      </c>
      <c r="N1744" s="51">
        <v>0</v>
      </c>
      <c r="O1744" s="52" t="s">
        <v>16181</v>
      </c>
    </row>
    <row r="1745" spans="1:15" ht="14.4" x14ac:dyDescent="0.25">
      <c r="A1745" s="51">
        <v>22517</v>
      </c>
      <c r="B1745" s="52" t="s">
        <v>67</v>
      </c>
      <c r="C1745" s="52" t="s">
        <v>5363</v>
      </c>
      <c r="D1745" s="51">
        <v>9820</v>
      </c>
      <c r="E1745" s="52" t="s">
        <v>5364</v>
      </c>
      <c r="F1745" s="52" t="s">
        <v>5365</v>
      </c>
      <c r="G1745" s="52" t="s">
        <v>7571</v>
      </c>
      <c r="H1745" s="52" t="s">
        <v>10222</v>
      </c>
      <c r="I1745" s="52" t="s">
        <v>14713</v>
      </c>
      <c r="J1745" s="51">
        <v>121319</v>
      </c>
      <c r="K1745" s="51">
        <v>22434</v>
      </c>
      <c r="L1745" s="52" t="s">
        <v>608</v>
      </c>
      <c r="M1745" s="51">
        <v>968602</v>
      </c>
      <c r="N1745" s="51">
        <v>0</v>
      </c>
      <c r="O1745" s="52" t="s">
        <v>16182</v>
      </c>
    </row>
    <row r="1746" spans="1:15" ht="14.4" x14ac:dyDescent="0.25">
      <c r="A1746" s="51">
        <v>22525</v>
      </c>
      <c r="B1746" s="52" t="s">
        <v>67</v>
      </c>
      <c r="C1746" s="52" t="s">
        <v>2105</v>
      </c>
      <c r="D1746" s="51">
        <v>9860</v>
      </c>
      <c r="E1746" s="52" t="s">
        <v>1586</v>
      </c>
      <c r="F1746" s="52" t="s">
        <v>5366</v>
      </c>
      <c r="G1746" s="52" t="s">
        <v>7571</v>
      </c>
      <c r="H1746" s="52" t="s">
        <v>10223</v>
      </c>
      <c r="I1746" s="52" t="s">
        <v>14713</v>
      </c>
      <c r="J1746" s="51">
        <v>121277</v>
      </c>
      <c r="K1746" s="51">
        <v>22244</v>
      </c>
      <c r="L1746" s="52" t="s">
        <v>67</v>
      </c>
      <c r="M1746" s="51">
        <v>968644</v>
      </c>
      <c r="N1746" s="51">
        <v>0</v>
      </c>
      <c r="O1746" s="52" t="s">
        <v>16183</v>
      </c>
    </row>
    <row r="1747" spans="1:15" ht="14.4" x14ac:dyDescent="0.25">
      <c r="A1747" s="51">
        <v>22533</v>
      </c>
      <c r="B1747" s="52" t="s">
        <v>73</v>
      </c>
      <c r="C1747" s="52" t="s">
        <v>5367</v>
      </c>
      <c r="D1747" s="51">
        <v>9860</v>
      </c>
      <c r="E1747" s="52" t="s">
        <v>1586</v>
      </c>
      <c r="F1747" s="52" t="s">
        <v>5368</v>
      </c>
      <c r="G1747" s="52" t="s">
        <v>7571</v>
      </c>
      <c r="H1747" s="52" t="s">
        <v>10224</v>
      </c>
      <c r="I1747" s="52" t="s">
        <v>14715</v>
      </c>
      <c r="J1747" s="51">
        <v>125583</v>
      </c>
      <c r="K1747" s="51">
        <v>23689</v>
      </c>
      <c r="L1747" s="52" t="s">
        <v>73</v>
      </c>
      <c r="M1747" s="51">
        <v>975938</v>
      </c>
      <c r="N1747" s="51">
        <v>0</v>
      </c>
      <c r="O1747" s="52" t="s">
        <v>16184</v>
      </c>
    </row>
    <row r="1748" spans="1:15" ht="14.4" x14ac:dyDescent="0.25">
      <c r="A1748" s="51">
        <v>22541</v>
      </c>
      <c r="B1748" s="52" t="s">
        <v>67</v>
      </c>
      <c r="C1748" s="52" t="s">
        <v>5369</v>
      </c>
      <c r="D1748" s="51">
        <v>9860</v>
      </c>
      <c r="E1748" s="52" t="s">
        <v>5370</v>
      </c>
      <c r="F1748" s="52" t="s">
        <v>5371</v>
      </c>
      <c r="G1748" s="52" t="s">
        <v>7571</v>
      </c>
      <c r="H1748" s="52" t="s">
        <v>10225</v>
      </c>
      <c r="I1748" s="52" t="s">
        <v>14713</v>
      </c>
      <c r="J1748" s="51">
        <v>121277</v>
      </c>
      <c r="K1748" s="51">
        <v>22244</v>
      </c>
      <c r="L1748" s="52" t="s">
        <v>67</v>
      </c>
      <c r="M1748" s="51">
        <v>968651</v>
      </c>
      <c r="N1748" s="51">
        <v>0</v>
      </c>
      <c r="O1748" s="52" t="s">
        <v>16185</v>
      </c>
    </row>
    <row r="1749" spans="1:15" ht="14.4" x14ac:dyDescent="0.25">
      <c r="A1749" s="51">
        <v>22558</v>
      </c>
      <c r="B1749" s="52" t="s">
        <v>67</v>
      </c>
      <c r="C1749" s="52" t="s">
        <v>5372</v>
      </c>
      <c r="D1749" s="51">
        <v>9860</v>
      </c>
      <c r="E1749" s="52" t="s">
        <v>5373</v>
      </c>
      <c r="F1749" s="52" t="s">
        <v>5374</v>
      </c>
      <c r="G1749" s="52" t="s">
        <v>7571</v>
      </c>
      <c r="H1749" s="52" t="s">
        <v>10226</v>
      </c>
      <c r="I1749" s="52" t="s">
        <v>14713</v>
      </c>
      <c r="J1749" s="51">
        <v>121277</v>
      </c>
      <c r="K1749" s="51">
        <v>22244</v>
      </c>
      <c r="L1749" s="52" t="s">
        <v>67</v>
      </c>
      <c r="M1749" s="51">
        <v>968669</v>
      </c>
      <c r="N1749" s="51">
        <v>0</v>
      </c>
      <c r="O1749" s="52" t="s">
        <v>16186</v>
      </c>
    </row>
    <row r="1750" spans="1:15" ht="14.4" x14ac:dyDescent="0.25">
      <c r="A1750" s="51">
        <v>22566</v>
      </c>
      <c r="B1750" s="52" t="s">
        <v>608</v>
      </c>
      <c r="C1750" s="52" t="s">
        <v>5375</v>
      </c>
      <c r="D1750" s="51">
        <v>9340</v>
      </c>
      <c r="E1750" s="52" t="s">
        <v>5376</v>
      </c>
      <c r="F1750" s="52" t="s">
        <v>5377</v>
      </c>
      <c r="G1750" s="52" t="s">
        <v>7571</v>
      </c>
      <c r="H1750" s="52" t="s">
        <v>10227</v>
      </c>
      <c r="I1750" s="52" t="s">
        <v>14713</v>
      </c>
      <c r="J1750" s="51">
        <v>121194</v>
      </c>
      <c r="K1750" s="51">
        <v>22921</v>
      </c>
      <c r="L1750" s="52" t="s">
        <v>101</v>
      </c>
      <c r="M1750" s="51">
        <v>968784</v>
      </c>
      <c r="N1750" s="51">
        <v>0</v>
      </c>
      <c r="O1750" s="52" t="s">
        <v>16187</v>
      </c>
    </row>
    <row r="1751" spans="1:15" ht="14.4" x14ac:dyDescent="0.25">
      <c r="A1751" s="51">
        <v>22574</v>
      </c>
      <c r="B1751" s="52" t="s">
        <v>10228</v>
      </c>
      <c r="C1751" s="52" t="s">
        <v>5378</v>
      </c>
      <c r="D1751" s="51">
        <v>9520</v>
      </c>
      <c r="E1751" s="52" t="s">
        <v>5379</v>
      </c>
      <c r="F1751" s="52" t="s">
        <v>5380</v>
      </c>
      <c r="G1751" s="52" t="s">
        <v>7571</v>
      </c>
      <c r="H1751" s="52" t="s">
        <v>10229</v>
      </c>
      <c r="I1751" s="52" t="s">
        <v>14715</v>
      </c>
      <c r="J1751" s="51">
        <v>125583</v>
      </c>
      <c r="K1751" s="51">
        <v>23689</v>
      </c>
      <c r="L1751" s="52" t="s">
        <v>73</v>
      </c>
      <c r="M1751" s="51">
        <v>976068</v>
      </c>
      <c r="N1751" s="51">
        <v>0</v>
      </c>
      <c r="O1751" s="52" t="s">
        <v>16188</v>
      </c>
    </row>
    <row r="1752" spans="1:15" ht="14.4" x14ac:dyDescent="0.25">
      <c r="A1752" s="51">
        <v>22582</v>
      </c>
      <c r="B1752" s="52" t="s">
        <v>5381</v>
      </c>
      <c r="C1752" s="52" t="s">
        <v>5382</v>
      </c>
      <c r="D1752" s="51">
        <v>9340</v>
      </c>
      <c r="E1752" s="52" t="s">
        <v>5383</v>
      </c>
      <c r="F1752" s="52" t="s">
        <v>5384</v>
      </c>
      <c r="G1752" s="52" t="s">
        <v>7571</v>
      </c>
      <c r="H1752" s="52" t="s">
        <v>10230</v>
      </c>
      <c r="I1752" s="52" t="s">
        <v>14713</v>
      </c>
      <c r="J1752" s="51">
        <v>121194</v>
      </c>
      <c r="K1752" s="51">
        <v>22921</v>
      </c>
      <c r="L1752" s="52" t="s">
        <v>101</v>
      </c>
      <c r="M1752" s="51">
        <v>968784</v>
      </c>
      <c r="N1752" s="51">
        <v>0</v>
      </c>
      <c r="O1752" s="52" t="s">
        <v>16189</v>
      </c>
    </row>
    <row r="1753" spans="1:15" ht="14.4" x14ac:dyDescent="0.25">
      <c r="A1753" s="51">
        <v>22608</v>
      </c>
      <c r="B1753" s="52" t="s">
        <v>5385</v>
      </c>
      <c r="C1753" s="52" t="s">
        <v>4153</v>
      </c>
      <c r="D1753" s="51">
        <v>9270</v>
      </c>
      <c r="E1753" s="52" t="s">
        <v>5386</v>
      </c>
      <c r="F1753" s="52" t="s">
        <v>5387</v>
      </c>
      <c r="G1753" s="52" t="s">
        <v>7571</v>
      </c>
      <c r="H1753" s="52" t="s">
        <v>10231</v>
      </c>
      <c r="I1753" s="52" t="s">
        <v>14715</v>
      </c>
      <c r="J1753" s="51">
        <v>120972</v>
      </c>
      <c r="K1753" s="51">
        <v>22301</v>
      </c>
      <c r="L1753" s="52" t="s">
        <v>854</v>
      </c>
      <c r="M1753" s="51">
        <v>975946</v>
      </c>
      <c r="N1753" s="51">
        <v>0</v>
      </c>
      <c r="O1753" s="52" t="s">
        <v>16190</v>
      </c>
    </row>
    <row r="1754" spans="1:15" ht="14.4" x14ac:dyDescent="0.25">
      <c r="A1754" s="51">
        <v>22616</v>
      </c>
      <c r="B1754" s="52" t="s">
        <v>5388</v>
      </c>
      <c r="C1754" s="52" t="s">
        <v>5389</v>
      </c>
      <c r="D1754" s="51">
        <v>9270</v>
      </c>
      <c r="E1754" s="52" t="s">
        <v>5386</v>
      </c>
      <c r="F1754" s="52" t="s">
        <v>5390</v>
      </c>
      <c r="G1754" s="52" t="s">
        <v>7571</v>
      </c>
      <c r="H1754" s="52" t="s">
        <v>10232</v>
      </c>
      <c r="I1754" s="52" t="s">
        <v>14713</v>
      </c>
      <c r="J1754" s="51">
        <v>121277</v>
      </c>
      <c r="K1754" s="51">
        <v>22244</v>
      </c>
      <c r="L1754" s="52" t="s">
        <v>67</v>
      </c>
      <c r="M1754" s="51">
        <v>970186</v>
      </c>
      <c r="N1754" s="51">
        <v>0</v>
      </c>
      <c r="O1754" s="52" t="s">
        <v>16191</v>
      </c>
    </row>
    <row r="1755" spans="1:15" ht="14.4" x14ac:dyDescent="0.25">
      <c r="A1755" s="51">
        <v>22632</v>
      </c>
      <c r="B1755" s="52" t="s">
        <v>67</v>
      </c>
      <c r="C1755" s="52" t="s">
        <v>2874</v>
      </c>
      <c r="D1755" s="51">
        <v>9290</v>
      </c>
      <c r="E1755" s="52" t="s">
        <v>364</v>
      </c>
      <c r="F1755" s="52" t="s">
        <v>365</v>
      </c>
      <c r="G1755" s="52" t="s">
        <v>7571</v>
      </c>
      <c r="H1755" s="52" t="s">
        <v>8333</v>
      </c>
      <c r="I1755" s="52" t="s">
        <v>14713</v>
      </c>
      <c r="J1755" s="51">
        <v>121277</v>
      </c>
      <c r="K1755" s="51">
        <v>22244</v>
      </c>
      <c r="L1755" s="52" t="s">
        <v>67</v>
      </c>
      <c r="M1755" s="51">
        <v>62109</v>
      </c>
      <c r="N1755" s="51">
        <v>0</v>
      </c>
      <c r="O1755" s="52" t="s">
        <v>16192</v>
      </c>
    </row>
    <row r="1756" spans="1:15" ht="14.4" x14ac:dyDescent="0.25">
      <c r="A1756" s="51">
        <v>22657</v>
      </c>
      <c r="B1756" s="52" t="s">
        <v>5391</v>
      </c>
      <c r="C1756" s="52" t="s">
        <v>5392</v>
      </c>
      <c r="D1756" s="51">
        <v>9270</v>
      </c>
      <c r="E1756" s="52" t="s">
        <v>1590</v>
      </c>
      <c r="F1756" s="52" t="s">
        <v>5393</v>
      </c>
      <c r="G1756" s="52" t="s">
        <v>7571</v>
      </c>
      <c r="H1756" s="52" t="s">
        <v>10233</v>
      </c>
      <c r="I1756" s="52" t="s">
        <v>14713</v>
      </c>
      <c r="J1756" s="51">
        <v>121277</v>
      </c>
      <c r="K1756" s="51">
        <v>22244</v>
      </c>
      <c r="L1756" s="52" t="s">
        <v>67</v>
      </c>
      <c r="M1756" s="51">
        <v>968719</v>
      </c>
      <c r="N1756" s="51">
        <v>0</v>
      </c>
      <c r="O1756" s="52" t="s">
        <v>16193</v>
      </c>
    </row>
    <row r="1757" spans="1:15" ht="14.4" x14ac:dyDescent="0.25">
      <c r="A1757" s="51">
        <v>22673</v>
      </c>
      <c r="B1757" s="52" t="s">
        <v>5394</v>
      </c>
      <c r="C1757" s="52" t="s">
        <v>5395</v>
      </c>
      <c r="D1757" s="51">
        <v>9290</v>
      </c>
      <c r="E1757" s="52" t="s">
        <v>1594</v>
      </c>
      <c r="F1757" s="52" t="s">
        <v>5396</v>
      </c>
      <c r="G1757" s="52" t="s">
        <v>7571</v>
      </c>
      <c r="H1757" s="52" t="s">
        <v>14047</v>
      </c>
      <c r="I1757" s="52" t="s">
        <v>14713</v>
      </c>
      <c r="J1757" s="51">
        <v>120501</v>
      </c>
      <c r="K1757" s="51">
        <v>22988</v>
      </c>
      <c r="L1757" s="52" t="s">
        <v>10248</v>
      </c>
      <c r="M1757" s="51">
        <v>968842</v>
      </c>
      <c r="N1757" s="51">
        <v>0</v>
      </c>
      <c r="O1757" s="52" t="s">
        <v>16194</v>
      </c>
    </row>
    <row r="1758" spans="1:15" ht="14.4" x14ac:dyDescent="0.25">
      <c r="A1758" s="51">
        <v>22699</v>
      </c>
      <c r="B1758" s="52" t="s">
        <v>67</v>
      </c>
      <c r="C1758" s="52" t="s">
        <v>5397</v>
      </c>
      <c r="D1758" s="51">
        <v>9260</v>
      </c>
      <c r="E1758" s="52" t="s">
        <v>5398</v>
      </c>
      <c r="F1758" s="52" t="s">
        <v>5399</v>
      </c>
      <c r="G1758" s="52" t="s">
        <v>7571</v>
      </c>
      <c r="H1758" s="52" t="s">
        <v>10234</v>
      </c>
      <c r="I1758" s="52" t="s">
        <v>14713</v>
      </c>
      <c r="J1758" s="51">
        <v>121161</v>
      </c>
      <c r="K1758" s="51">
        <v>22194</v>
      </c>
      <c r="L1758" s="52" t="s">
        <v>67</v>
      </c>
      <c r="M1758" s="51">
        <v>968727</v>
      </c>
      <c r="N1758" s="51">
        <v>0</v>
      </c>
      <c r="O1758" s="52" t="s">
        <v>16195</v>
      </c>
    </row>
    <row r="1759" spans="1:15" ht="14.4" x14ac:dyDescent="0.25">
      <c r="A1759" s="51">
        <v>22715</v>
      </c>
      <c r="B1759" s="52" t="s">
        <v>14048</v>
      </c>
      <c r="C1759" s="52" t="s">
        <v>5400</v>
      </c>
      <c r="D1759" s="51">
        <v>9300</v>
      </c>
      <c r="E1759" s="52" t="s">
        <v>639</v>
      </c>
      <c r="F1759" s="52" t="s">
        <v>5401</v>
      </c>
      <c r="G1759" s="52" t="s">
        <v>7571</v>
      </c>
      <c r="H1759" s="52" t="s">
        <v>10235</v>
      </c>
      <c r="I1759" s="52" t="s">
        <v>14713</v>
      </c>
      <c r="J1759" s="51">
        <v>121368</v>
      </c>
      <c r="K1759" s="51">
        <v>107995</v>
      </c>
      <c r="L1759" s="52" t="s">
        <v>803</v>
      </c>
      <c r="M1759" s="51">
        <v>138164</v>
      </c>
      <c r="N1759" s="51">
        <v>0</v>
      </c>
      <c r="O1759" s="52" t="s">
        <v>16196</v>
      </c>
    </row>
    <row r="1760" spans="1:15" ht="14.4" x14ac:dyDescent="0.25">
      <c r="A1760" s="51">
        <v>22723</v>
      </c>
      <c r="B1760" s="52" t="s">
        <v>803</v>
      </c>
      <c r="C1760" s="52" t="s">
        <v>5402</v>
      </c>
      <c r="D1760" s="51">
        <v>9310</v>
      </c>
      <c r="E1760" s="52" t="s">
        <v>1619</v>
      </c>
      <c r="F1760" s="52" t="s">
        <v>5403</v>
      </c>
      <c r="G1760" s="52" t="s">
        <v>7571</v>
      </c>
      <c r="H1760" s="52" t="s">
        <v>10236</v>
      </c>
      <c r="I1760" s="52" t="s">
        <v>14713</v>
      </c>
      <c r="J1760" s="51">
        <v>121368</v>
      </c>
      <c r="K1760" s="51">
        <v>107995</v>
      </c>
      <c r="L1760" s="52" t="s">
        <v>803</v>
      </c>
      <c r="M1760" s="51">
        <v>138164</v>
      </c>
      <c r="N1760" s="51">
        <v>0</v>
      </c>
      <c r="O1760" s="52" t="s">
        <v>16197</v>
      </c>
    </row>
    <row r="1761" spans="1:15" ht="14.4" x14ac:dyDescent="0.25">
      <c r="A1761" s="51">
        <v>22764</v>
      </c>
      <c r="B1761" s="52" t="s">
        <v>5404</v>
      </c>
      <c r="C1761" s="52" t="s">
        <v>22153</v>
      </c>
      <c r="D1761" s="51">
        <v>9300</v>
      </c>
      <c r="E1761" s="52" t="s">
        <v>639</v>
      </c>
      <c r="F1761" s="52" t="s">
        <v>5405</v>
      </c>
      <c r="G1761" s="52" t="s">
        <v>7571</v>
      </c>
      <c r="H1761" s="52" t="s">
        <v>10237</v>
      </c>
      <c r="I1761" s="52" t="s">
        <v>14713</v>
      </c>
      <c r="J1761" s="51">
        <v>138735</v>
      </c>
      <c r="K1761" s="51">
        <v>22764</v>
      </c>
      <c r="L1761" s="52" t="s">
        <v>5404</v>
      </c>
      <c r="M1761" s="51">
        <v>968751</v>
      </c>
      <c r="N1761" s="51">
        <v>0</v>
      </c>
      <c r="O1761" s="52" t="s">
        <v>16198</v>
      </c>
    </row>
    <row r="1762" spans="1:15" ht="14.4" x14ac:dyDescent="0.25">
      <c r="A1762" s="51">
        <v>22772</v>
      </c>
      <c r="B1762" s="52" t="s">
        <v>14049</v>
      </c>
      <c r="C1762" s="52" t="s">
        <v>5406</v>
      </c>
      <c r="D1762" s="51">
        <v>9300</v>
      </c>
      <c r="E1762" s="52" t="s">
        <v>639</v>
      </c>
      <c r="F1762" s="52" t="s">
        <v>5407</v>
      </c>
      <c r="G1762" s="52" t="s">
        <v>7571</v>
      </c>
      <c r="H1762" s="52" t="s">
        <v>14050</v>
      </c>
      <c r="I1762" s="52" t="s">
        <v>14713</v>
      </c>
      <c r="J1762" s="51">
        <v>138735</v>
      </c>
      <c r="K1762" s="51">
        <v>22764</v>
      </c>
      <c r="L1762" s="52" t="s">
        <v>5404</v>
      </c>
      <c r="M1762" s="51">
        <v>968751</v>
      </c>
      <c r="N1762" s="51">
        <v>0</v>
      </c>
      <c r="O1762" s="52" t="s">
        <v>16199</v>
      </c>
    </row>
    <row r="1763" spans="1:15" ht="14.4" x14ac:dyDescent="0.25">
      <c r="A1763" s="51">
        <v>22781</v>
      </c>
      <c r="B1763" s="52" t="s">
        <v>5408</v>
      </c>
      <c r="C1763" s="52" t="s">
        <v>22154</v>
      </c>
      <c r="D1763" s="51">
        <v>9300</v>
      </c>
      <c r="E1763" s="52" t="s">
        <v>639</v>
      </c>
      <c r="F1763" s="52" t="s">
        <v>5409</v>
      </c>
      <c r="G1763" s="52" t="s">
        <v>7571</v>
      </c>
      <c r="H1763" s="52" t="s">
        <v>10238</v>
      </c>
      <c r="I1763" s="52" t="s">
        <v>14713</v>
      </c>
      <c r="J1763" s="51">
        <v>138735</v>
      </c>
      <c r="K1763" s="51">
        <v>22764</v>
      </c>
      <c r="L1763" s="52" t="s">
        <v>5404</v>
      </c>
      <c r="M1763" s="51">
        <v>968751</v>
      </c>
      <c r="N1763" s="51">
        <v>0</v>
      </c>
      <c r="O1763" s="52" t="s">
        <v>16200</v>
      </c>
    </row>
    <row r="1764" spans="1:15" ht="14.4" x14ac:dyDescent="0.25">
      <c r="A1764" s="51">
        <v>22798</v>
      </c>
      <c r="B1764" s="52" t="s">
        <v>16201</v>
      </c>
      <c r="C1764" s="52" t="s">
        <v>5410</v>
      </c>
      <c r="D1764" s="51">
        <v>9300</v>
      </c>
      <c r="E1764" s="52" t="s">
        <v>639</v>
      </c>
      <c r="F1764" s="52" t="s">
        <v>5411</v>
      </c>
      <c r="G1764" s="52" t="s">
        <v>7571</v>
      </c>
      <c r="H1764" s="52" t="s">
        <v>10239</v>
      </c>
      <c r="I1764" s="52" t="s">
        <v>14713</v>
      </c>
      <c r="J1764" s="51">
        <v>121368</v>
      </c>
      <c r="K1764" s="51">
        <v>107995</v>
      </c>
      <c r="L1764" s="52" t="s">
        <v>803</v>
      </c>
      <c r="M1764" s="51">
        <v>138164</v>
      </c>
      <c r="N1764" s="51">
        <v>0</v>
      </c>
      <c r="O1764" s="52" t="s">
        <v>16202</v>
      </c>
    </row>
    <row r="1765" spans="1:15" ht="14.4" x14ac:dyDescent="0.25">
      <c r="A1765" s="51">
        <v>22806</v>
      </c>
      <c r="B1765" s="52" t="s">
        <v>14051</v>
      </c>
      <c r="C1765" s="52" t="s">
        <v>5412</v>
      </c>
      <c r="D1765" s="51">
        <v>9300</v>
      </c>
      <c r="E1765" s="52" t="s">
        <v>639</v>
      </c>
      <c r="F1765" s="52" t="s">
        <v>640</v>
      </c>
      <c r="G1765" s="52" t="s">
        <v>7571</v>
      </c>
      <c r="H1765" s="52" t="s">
        <v>10240</v>
      </c>
      <c r="I1765" s="52" t="s">
        <v>14713</v>
      </c>
      <c r="J1765" s="51">
        <v>121368</v>
      </c>
      <c r="K1765" s="51">
        <v>107995</v>
      </c>
      <c r="L1765" s="52" t="s">
        <v>803</v>
      </c>
      <c r="M1765" s="51">
        <v>138164</v>
      </c>
      <c r="N1765" s="51">
        <v>0</v>
      </c>
      <c r="O1765" s="52" t="s">
        <v>16203</v>
      </c>
    </row>
    <row r="1766" spans="1:15" ht="14.4" x14ac:dyDescent="0.25">
      <c r="A1766" s="51">
        <v>22822</v>
      </c>
      <c r="B1766" s="52" t="s">
        <v>14052</v>
      </c>
      <c r="C1766" s="52" t="s">
        <v>5413</v>
      </c>
      <c r="D1766" s="51">
        <v>9300</v>
      </c>
      <c r="E1766" s="52" t="s">
        <v>639</v>
      </c>
      <c r="F1766" s="52" t="s">
        <v>5414</v>
      </c>
      <c r="G1766" s="52" t="s">
        <v>7571</v>
      </c>
      <c r="H1766" s="52" t="s">
        <v>10241</v>
      </c>
      <c r="I1766" s="52" t="s">
        <v>14715</v>
      </c>
      <c r="J1766" s="51">
        <v>119503</v>
      </c>
      <c r="K1766" s="51">
        <v>23358</v>
      </c>
      <c r="L1766" s="52" t="s">
        <v>14037</v>
      </c>
      <c r="M1766" s="51">
        <v>975979</v>
      </c>
      <c r="N1766" s="51">
        <v>0</v>
      </c>
      <c r="O1766" s="52" t="s">
        <v>16204</v>
      </c>
    </row>
    <row r="1767" spans="1:15" ht="14.4" x14ac:dyDescent="0.25">
      <c r="A1767" s="51">
        <v>22831</v>
      </c>
      <c r="B1767" s="52" t="s">
        <v>14053</v>
      </c>
      <c r="C1767" s="52" t="s">
        <v>5415</v>
      </c>
      <c r="D1767" s="51">
        <v>9300</v>
      </c>
      <c r="E1767" s="52" t="s">
        <v>639</v>
      </c>
      <c r="F1767" s="52" t="s">
        <v>5416</v>
      </c>
      <c r="G1767" s="52" t="s">
        <v>7571</v>
      </c>
      <c r="H1767" s="52" t="s">
        <v>10242</v>
      </c>
      <c r="I1767" s="52" t="s">
        <v>14715</v>
      </c>
      <c r="J1767" s="51">
        <v>119503</v>
      </c>
      <c r="K1767" s="51">
        <v>23358</v>
      </c>
      <c r="L1767" s="52" t="s">
        <v>14037</v>
      </c>
      <c r="M1767" s="51">
        <v>975979</v>
      </c>
      <c r="N1767" s="51">
        <v>0</v>
      </c>
      <c r="O1767" s="52" t="s">
        <v>16205</v>
      </c>
    </row>
    <row r="1768" spans="1:15" ht="14.4" x14ac:dyDescent="0.25">
      <c r="A1768" s="51">
        <v>22863</v>
      </c>
      <c r="B1768" s="52" t="s">
        <v>14054</v>
      </c>
      <c r="C1768" s="52" t="s">
        <v>5417</v>
      </c>
      <c r="D1768" s="51">
        <v>9300</v>
      </c>
      <c r="E1768" s="52" t="s">
        <v>639</v>
      </c>
      <c r="F1768" s="52" t="s">
        <v>5418</v>
      </c>
      <c r="G1768" s="52" t="s">
        <v>7571</v>
      </c>
      <c r="H1768" s="52" t="s">
        <v>10243</v>
      </c>
      <c r="I1768" s="52" t="s">
        <v>14715</v>
      </c>
      <c r="J1768" s="51">
        <v>119503</v>
      </c>
      <c r="K1768" s="51">
        <v>23358</v>
      </c>
      <c r="L1768" s="52" t="s">
        <v>14037</v>
      </c>
      <c r="M1768" s="51">
        <v>975979</v>
      </c>
      <c r="N1768" s="51">
        <v>0</v>
      </c>
      <c r="O1768" s="52" t="s">
        <v>16206</v>
      </c>
    </row>
    <row r="1769" spans="1:15" ht="14.4" x14ac:dyDescent="0.25">
      <c r="A1769" s="51">
        <v>22871</v>
      </c>
      <c r="B1769" s="52" t="s">
        <v>696</v>
      </c>
      <c r="C1769" s="52" t="s">
        <v>5419</v>
      </c>
      <c r="D1769" s="51">
        <v>9308</v>
      </c>
      <c r="E1769" s="52" t="s">
        <v>13</v>
      </c>
      <c r="F1769" s="52" t="s">
        <v>14</v>
      </c>
      <c r="G1769" s="52" t="s">
        <v>7571</v>
      </c>
      <c r="H1769" s="52" t="s">
        <v>8145</v>
      </c>
      <c r="I1769" s="52" t="s">
        <v>14713</v>
      </c>
      <c r="J1769" s="51">
        <v>139139</v>
      </c>
      <c r="K1769" s="51">
        <v>22871</v>
      </c>
      <c r="L1769" s="52" t="s">
        <v>696</v>
      </c>
      <c r="M1769" s="51">
        <v>968818</v>
      </c>
      <c r="N1769" s="51">
        <v>0</v>
      </c>
      <c r="O1769" s="52" t="s">
        <v>16207</v>
      </c>
    </row>
    <row r="1770" spans="1:15" ht="14.4" x14ac:dyDescent="0.25">
      <c r="A1770" s="51">
        <v>22889</v>
      </c>
      <c r="B1770" s="52" t="s">
        <v>6958</v>
      </c>
      <c r="C1770" s="52" t="s">
        <v>5420</v>
      </c>
      <c r="D1770" s="51">
        <v>9308</v>
      </c>
      <c r="E1770" s="52" t="s">
        <v>576</v>
      </c>
      <c r="F1770" s="52" t="s">
        <v>5421</v>
      </c>
      <c r="G1770" s="52" t="s">
        <v>7571</v>
      </c>
      <c r="H1770" s="52" t="s">
        <v>10244</v>
      </c>
      <c r="I1770" s="52" t="s">
        <v>14713</v>
      </c>
      <c r="J1770" s="51">
        <v>139139</v>
      </c>
      <c r="K1770" s="51">
        <v>22871</v>
      </c>
      <c r="L1770" s="52" t="s">
        <v>696</v>
      </c>
      <c r="M1770" s="51">
        <v>968768</v>
      </c>
      <c r="N1770" s="51">
        <v>0</v>
      </c>
      <c r="O1770" s="52" t="s">
        <v>16208</v>
      </c>
    </row>
    <row r="1771" spans="1:15" ht="14.4" x14ac:dyDescent="0.25">
      <c r="A1771" s="51">
        <v>22897</v>
      </c>
      <c r="B1771" s="52" t="s">
        <v>14055</v>
      </c>
      <c r="C1771" s="52" t="s">
        <v>5422</v>
      </c>
      <c r="D1771" s="51">
        <v>9308</v>
      </c>
      <c r="E1771" s="52" t="s">
        <v>576</v>
      </c>
      <c r="F1771" s="52" t="s">
        <v>5423</v>
      </c>
      <c r="G1771" s="52" t="s">
        <v>7571</v>
      </c>
      <c r="H1771" s="52" t="s">
        <v>10245</v>
      </c>
      <c r="I1771" s="52" t="s">
        <v>14715</v>
      </c>
      <c r="J1771" s="51">
        <v>119503</v>
      </c>
      <c r="K1771" s="51">
        <v>23358</v>
      </c>
      <c r="L1771" s="52" t="s">
        <v>14037</v>
      </c>
      <c r="M1771" s="51">
        <v>975979</v>
      </c>
      <c r="N1771" s="51">
        <v>0</v>
      </c>
      <c r="O1771" s="52" t="s">
        <v>16209</v>
      </c>
    </row>
    <row r="1772" spans="1:15" ht="14.4" x14ac:dyDescent="0.25">
      <c r="A1772" s="51">
        <v>22921</v>
      </c>
      <c r="B1772" s="52" t="s">
        <v>101</v>
      </c>
      <c r="C1772" s="52" t="s">
        <v>5424</v>
      </c>
      <c r="D1772" s="51">
        <v>9340</v>
      </c>
      <c r="E1772" s="52" t="s">
        <v>350</v>
      </c>
      <c r="F1772" s="52" t="s">
        <v>703</v>
      </c>
      <c r="G1772" s="52" t="s">
        <v>7571</v>
      </c>
      <c r="H1772" s="52" t="s">
        <v>14056</v>
      </c>
      <c r="I1772" s="52" t="s">
        <v>14713</v>
      </c>
      <c r="J1772" s="51">
        <v>121194</v>
      </c>
      <c r="K1772" s="51">
        <v>22921</v>
      </c>
      <c r="L1772" s="52" t="s">
        <v>101</v>
      </c>
      <c r="M1772" s="51">
        <v>968784</v>
      </c>
      <c r="N1772" s="51">
        <v>0</v>
      </c>
      <c r="O1772" s="52" t="s">
        <v>16210</v>
      </c>
    </row>
    <row r="1773" spans="1:15" ht="14.4" x14ac:dyDescent="0.25">
      <c r="A1773" s="51">
        <v>22947</v>
      </c>
      <c r="B1773" s="52" t="s">
        <v>547</v>
      </c>
      <c r="C1773" s="52" t="s">
        <v>5425</v>
      </c>
      <c r="D1773" s="51">
        <v>9200</v>
      </c>
      <c r="E1773" s="52" t="s">
        <v>5426</v>
      </c>
      <c r="F1773" s="52" t="s">
        <v>5427</v>
      </c>
      <c r="G1773" s="52" t="s">
        <v>7571</v>
      </c>
      <c r="H1773" s="52" t="s">
        <v>10246</v>
      </c>
      <c r="I1773" s="52" t="s">
        <v>14715</v>
      </c>
      <c r="J1773" s="51">
        <v>119966</v>
      </c>
      <c r="K1773" s="51">
        <v>23002</v>
      </c>
      <c r="L1773" s="52" t="s">
        <v>738</v>
      </c>
      <c r="M1773" s="51">
        <v>975987</v>
      </c>
      <c r="N1773" s="51">
        <v>0</v>
      </c>
      <c r="O1773" s="52" t="s">
        <v>16211</v>
      </c>
    </row>
    <row r="1774" spans="1:15" ht="14.4" x14ac:dyDescent="0.25">
      <c r="A1774" s="51">
        <v>22954</v>
      </c>
      <c r="B1774" s="52" t="s">
        <v>5428</v>
      </c>
      <c r="C1774" s="52" t="s">
        <v>5429</v>
      </c>
      <c r="D1774" s="51">
        <v>9200</v>
      </c>
      <c r="E1774" s="52" t="s">
        <v>637</v>
      </c>
      <c r="F1774" s="52" t="s">
        <v>5430</v>
      </c>
      <c r="G1774" s="52" t="s">
        <v>7571</v>
      </c>
      <c r="H1774" s="52" t="s">
        <v>10247</v>
      </c>
      <c r="I1774" s="52" t="s">
        <v>14713</v>
      </c>
      <c r="J1774" s="51">
        <v>120501</v>
      </c>
      <c r="K1774" s="51">
        <v>22988</v>
      </c>
      <c r="L1774" s="52" t="s">
        <v>10248</v>
      </c>
      <c r="M1774" s="51">
        <v>968842</v>
      </c>
      <c r="N1774" s="51">
        <v>0</v>
      </c>
      <c r="O1774" s="52" t="s">
        <v>16212</v>
      </c>
    </row>
    <row r="1775" spans="1:15" ht="14.4" x14ac:dyDescent="0.25">
      <c r="A1775" s="51">
        <v>22962</v>
      </c>
      <c r="B1775" s="52" t="s">
        <v>5431</v>
      </c>
      <c r="C1775" s="52" t="s">
        <v>5432</v>
      </c>
      <c r="D1775" s="51">
        <v>9200</v>
      </c>
      <c r="E1775" s="52" t="s">
        <v>5433</v>
      </c>
      <c r="F1775" s="52" t="s">
        <v>5434</v>
      </c>
      <c r="G1775" s="52" t="s">
        <v>7571</v>
      </c>
      <c r="H1775" s="52" t="s">
        <v>16213</v>
      </c>
      <c r="I1775" s="52" t="s">
        <v>14713</v>
      </c>
      <c r="J1775" s="51">
        <v>120501</v>
      </c>
      <c r="K1775" s="51">
        <v>22988</v>
      </c>
      <c r="L1775" s="52" t="s">
        <v>10248</v>
      </c>
      <c r="M1775" s="51">
        <v>968842</v>
      </c>
      <c r="N1775" s="51">
        <v>0</v>
      </c>
      <c r="O1775" s="52" t="s">
        <v>16107</v>
      </c>
    </row>
    <row r="1776" spans="1:15" ht="14.4" x14ac:dyDescent="0.25">
      <c r="A1776" s="51">
        <v>22988</v>
      </c>
      <c r="B1776" s="52" t="s">
        <v>10248</v>
      </c>
      <c r="C1776" s="52" t="s">
        <v>5435</v>
      </c>
      <c r="D1776" s="51">
        <v>9200</v>
      </c>
      <c r="E1776" s="52" t="s">
        <v>799</v>
      </c>
      <c r="F1776" s="52" t="s">
        <v>800</v>
      </c>
      <c r="G1776" s="52" t="s">
        <v>7571</v>
      </c>
      <c r="H1776" s="52" t="s">
        <v>14058</v>
      </c>
      <c r="I1776" s="52" t="s">
        <v>14713</v>
      </c>
      <c r="J1776" s="51">
        <v>120501</v>
      </c>
      <c r="K1776" s="51">
        <v>22988</v>
      </c>
      <c r="L1776" s="52" t="s">
        <v>10248</v>
      </c>
      <c r="M1776" s="51">
        <v>968842</v>
      </c>
      <c r="N1776" s="51">
        <v>0</v>
      </c>
      <c r="O1776" s="52" t="s">
        <v>16214</v>
      </c>
    </row>
    <row r="1777" spans="1:15" ht="14.4" x14ac:dyDescent="0.25">
      <c r="A1777" s="51">
        <v>22996</v>
      </c>
      <c r="B1777" s="52" t="s">
        <v>5436</v>
      </c>
      <c r="C1777" s="52" t="s">
        <v>14059</v>
      </c>
      <c r="D1777" s="51">
        <v>9200</v>
      </c>
      <c r="E1777" s="52" t="s">
        <v>637</v>
      </c>
      <c r="F1777" s="52" t="s">
        <v>5438</v>
      </c>
      <c r="G1777" s="52" t="s">
        <v>7571</v>
      </c>
      <c r="H1777" s="52" t="s">
        <v>10247</v>
      </c>
      <c r="I1777" s="52" t="s">
        <v>14713</v>
      </c>
      <c r="J1777" s="51">
        <v>120501</v>
      </c>
      <c r="K1777" s="51">
        <v>22988</v>
      </c>
      <c r="L1777" s="52" t="s">
        <v>10248</v>
      </c>
      <c r="M1777" s="51">
        <v>968842</v>
      </c>
      <c r="N1777" s="51">
        <v>0</v>
      </c>
      <c r="O1777" s="52" t="s">
        <v>16212</v>
      </c>
    </row>
    <row r="1778" spans="1:15" ht="14.4" x14ac:dyDescent="0.25">
      <c r="A1778" s="51">
        <v>23002</v>
      </c>
      <c r="B1778" s="52" t="s">
        <v>738</v>
      </c>
      <c r="C1778" s="52" t="s">
        <v>5439</v>
      </c>
      <c r="D1778" s="51">
        <v>9200</v>
      </c>
      <c r="E1778" s="52" t="s">
        <v>227</v>
      </c>
      <c r="F1778" s="52" t="s">
        <v>228</v>
      </c>
      <c r="G1778" s="52" t="s">
        <v>7571</v>
      </c>
      <c r="H1778" s="52" t="s">
        <v>7850</v>
      </c>
      <c r="I1778" s="52" t="s">
        <v>14715</v>
      </c>
      <c r="J1778" s="51">
        <v>119966</v>
      </c>
      <c r="K1778" s="51">
        <v>23002</v>
      </c>
      <c r="L1778" s="52" t="s">
        <v>738</v>
      </c>
      <c r="M1778" s="51">
        <v>975987</v>
      </c>
      <c r="N1778" s="51">
        <v>0</v>
      </c>
      <c r="O1778" s="52" t="s">
        <v>16215</v>
      </c>
    </row>
    <row r="1779" spans="1:15" ht="14.4" x14ac:dyDescent="0.25">
      <c r="A1779" s="51">
        <v>23011</v>
      </c>
      <c r="B1779" s="52" t="s">
        <v>5440</v>
      </c>
      <c r="C1779" s="52" t="s">
        <v>5441</v>
      </c>
      <c r="D1779" s="51">
        <v>9200</v>
      </c>
      <c r="E1779" s="52" t="s">
        <v>227</v>
      </c>
      <c r="F1779" s="52" t="s">
        <v>5442</v>
      </c>
      <c r="G1779" s="52" t="s">
        <v>7571</v>
      </c>
      <c r="H1779" s="52" t="s">
        <v>10249</v>
      </c>
      <c r="I1779" s="52" t="s">
        <v>14713</v>
      </c>
      <c r="J1779" s="51">
        <v>120501</v>
      </c>
      <c r="K1779" s="51">
        <v>22988</v>
      </c>
      <c r="L1779" s="52" t="s">
        <v>10248</v>
      </c>
      <c r="M1779" s="51">
        <v>968842</v>
      </c>
      <c r="N1779" s="51">
        <v>0</v>
      </c>
      <c r="O1779" s="52" t="s">
        <v>16216</v>
      </c>
    </row>
    <row r="1780" spans="1:15" ht="14.4" x14ac:dyDescent="0.25">
      <c r="A1780" s="51">
        <v>23028</v>
      </c>
      <c r="B1780" s="52" t="s">
        <v>696</v>
      </c>
      <c r="C1780" s="52" t="s">
        <v>5443</v>
      </c>
      <c r="D1780" s="51">
        <v>9255</v>
      </c>
      <c r="E1780" s="52" t="s">
        <v>1612</v>
      </c>
      <c r="F1780" s="52" t="s">
        <v>5444</v>
      </c>
      <c r="G1780" s="52" t="s">
        <v>7571</v>
      </c>
      <c r="H1780" s="52" t="s">
        <v>10250</v>
      </c>
      <c r="I1780" s="52" t="s">
        <v>14713</v>
      </c>
      <c r="J1780" s="51">
        <v>121335</v>
      </c>
      <c r="K1780" s="51">
        <v>23093</v>
      </c>
      <c r="L1780" s="52" t="s">
        <v>861</v>
      </c>
      <c r="M1780" s="51">
        <v>974816</v>
      </c>
      <c r="N1780" s="51">
        <v>0</v>
      </c>
      <c r="O1780" s="52" t="s">
        <v>16217</v>
      </c>
    </row>
    <row r="1781" spans="1:15" ht="14.4" x14ac:dyDescent="0.25">
      <c r="A1781" s="51">
        <v>23036</v>
      </c>
      <c r="B1781" s="52" t="s">
        <v>5445</v>
      </c>
      <c r="C1781" s="52" t="s">
        <v>5446</v>
      </c>
      <c r="D1781" s="51">
        <v>9255</v>
      </c>
      <c r="E1781" s="52" t="s">
        <v>1612</v>
      </c>
      <c r="F1781" s="52" t="s">
        <v>5447</v>
      </c>
      <c r="G1781" s="52" t="s">
        <v>7571</v>
      </c>
      <c r="H1781" s="52" t="s">
        <v>10251</v>
      </c>
      <c r="I1781" s="52" t="s">
        <v>14713</v>
      </c>
      <c r="J1781" s="51">
        <v>121335</v>
      </c>
      <c r="K1781" s="51">
        <v>23093</v>
      </c>
      <c r="L1781" s="52" t="s">
        <v>861</v>
      </c>
      <c r="M1781" s="51">
        <v>974816</v>
      </c>
      <c r="N1781" s="51">
        <v>0</v>
      </c>
      <c r="O1781" s="52" t="s">
        <v>16218</v>
      </c>
    </row>
    <row r="1782" spans="1:15" ht="14.4" x14ac:dyDescent="0.25">
      <c r="A1782" s="51">
        <v>23044</v>
      </c>
      <c r="B1782" s="52" t="s">
        <v>5448</v>
      </c>
      <c r="C1782" s="52" t="s">
        <v>5449</v>
      </c>
      <c r="D1782" s="51">
        <v>9255</v>
      </c>
      <c r="E1782" s="52" t="s">
        <v>5450</v>
      </c>
      <c r="F1782" s="52" t="s">
        <v>5451</v>
      </c>
      <c r="G1782" s="52" t="s">
        <v>7571</v>
      </c>
      <c r="H1782" s="52" t="s">
        <v>10252</v>
      </c>
      <c r="I1782" s="52" t="s">
        <v>14713</v>
      </c>
      <c r="J1782" s="51">
        <v>121335</v>
      </c>
      <c r="K1782" s="51">
        <v>23093</v>
      </c>
      <c r="L1782" s="52" t="s">
        <v>861</v>
      </c>
      <c r="M1782" s="51">
        <v>974816</v>
      </c>
      <c r="N1782" s="51">
        <v>0</v>
      </c>
      <c r="O1782" s="52" t="s">
        <v>16219</v>
      </c>
    </row>
    <row r="1783" spans="1:15" ht="14.4" x14ac:dyDescent="0.25">
      <c r="A1783" s="51">
        <v>23051</v>
      </c>
      <c r="B1783" s="52" t="s">
        <v>5452</v>
      </c>
      <c r="C1783" s="52" t="s">
        <v>3113</v>
      </c>
      <c r="D1783" s="51">
        <v>9255</v>
      </c>
      <c r="E1783" s="52" t="s">
        <v>1612</v>
      </c>
      <c r="F1783" s="52" t="s">
        <v>5453</v>
      </c>
      <c r="G1783" s="52" t="s">
        <v>7571</v>
      </c>
      <c r="H1783" s="52" t="s">
        <v>10253</v>
      </c>
      <c r="I1783" s="52" t="s">
        <v>14715</v>
      </c>
      <c r="J1783" s="51">
        <v>121921</v>
      </c>
      <c r="K1783" s="51">
        <v>5785</v>
      </c>
      <c r="L1783" s="52" t="s">
        <v>646</v>
      </c>
      <c r="M1783" s="51">
        <v>975995</v>
      </c>
      <c r="N1783" s="51">
        <v>0</v>
      </c>
      <c r="O1783" s="52" t="s">
        <v>16220</v>
      </c>
    </row>
    <row r="1784" spans="1:15" ht="14.4" x14ac:dyDescent="0.25">
      <c r="A1784" s="51">
        <v>23069</v>
      </c>
      <c r="B1784" s="52" t="s">
        <v>2168</v>
      </c>
      <c r="C1784" s="52" t="s">
        <v>5454</v>
      </c>
      <c r="D1784" s="51">
        <v>9280</v>
      </c>
      <c r="E1784" s="52" t="s">
        <v>369</v>
      </c>
      <c r="F1784" s="52" t="s">
        <v>5455</v>
      </c>
      <c r="G1784" s="52" t="s">
        <v>7571</v>
      </c>
      <c r="H1784" s="52" t="s">
        <v>10254</v>
      </c>
      <c r="I1784" s="52" t="s">
        <v>14715</v>
      </c>
      <c r="J1784" s="51">
        <v>121921</v>
      </c>
      <c r="K1784" s="51">
        <v>5785</v>
      </c>
      <c r="L1784" s="52" t="s">
        <v>646</v>
      </c>
      <c r="M1784" s="51">
        <v>976001</v>
      </c>
      <c r="N1784" s="51">
        <v>0</v>
      </c>
      <c r="O1784" s="52" t="s">
        <v>16221</v>
      </c>
    </row>
    <row r="1785" spans="1:15" ht="14.4" x14ac:dyDescent="0.25">
      <c r="A1785" s="51">
        <v>23077</v>
      </c>
      <c r="B1785" s="52" t="s">
        <v>5456</v>
      </c>
      <c r="C1785" s="52" t="s">
        <v>5457</v>
      </c>
      <c r="D1785" s="51">
        <v>9280</v>
      </c>
      <c r="E1785" s="52" t="s">
        <v>369</v>
      </c>
      <c r="F1785" s="52" t="s">
        <v>370</v>
      </c>
      <c r="G1785" s="52" t="s">
        <v>7571</v>
      </c>
      <c r="H1785" s="52" t="s">
        <v>16222</v>
      </c>
      <c r="I1785" s="52" t="s">
        <v>14713</v>
      </c>
      <c r="J1785" s="51">
        <v>121335</v>
      </c>
      <c r="K1785" s="51">
        <v>23093</v>
      </c>
      <c r="L1785" s="52" t="s">
        <v>861</v>
      </c>
      <c r="M1785" s="51">
        <v>968842</v>
      </c>
      <c r="N1785" s="51">
        <v>0</v>
      </c>
      <c r="O1785" s="52" t="s">
        <v>16223</v>
      </c>
    </row>
    <row r="1786" spans="1:15" ht="14.4" x14ac:dyDescent="0.25">
      <c r="A1786" s="51">
        <v>23085</v>
      </c>
      <c r="B1786" s="52" t="s">
        <v>608</v>
      </c>
      <c r="C1786" s="52" t="s">
        <v>5458</v>
      </c>
      <c r="D1786" s="51">
        <v>9280</v>
      </c>
      <c r="E1786" s="52" t="s">
        <v>369</v>
      </c>
      <c r="F1786" s="52" t="s">
        <v>5459</v>
      </c>
      <c r="G1786" s="52" t="s">
        <v>7571</v>
      </c>
      <c r="H1786" s="52" t="s">
        <v>10255</v>
      </c>
      <c r="I1786" s="52" t="s">
        <v>14713</v>
      </c>
      <c r="J1786" s="51">
        <v>121335</v>
      </c>
      <c r="K1786" s="51">
        <v>23093</v>
      </c>
      <c r="L1786" s="52" t="s">
        <v>861</v>
      </c>
      <c r="M1786" s="51">
        <v>968842</v>
      </c>
      <c r="N1786" s="51">
        <v>0</v>
      </c>
      <c r="O1786" s="52" t="s">
        <v>16224</v>
      </c>
    </row>
    <row r="1787" spans="1:15" ht="14.4" x14ac:dyDescent="0.25">
      <c r="A1787" s="51">
        <v>23093</v>
      </c>
      <c r="B1787" s="52" t="s">
        <v>861</v>
      </c>
      <c r="C1787" s="52" t="s">
        <v>5457</v>
      </c>
      <c r="D1787" s="51">
        <v>9280</v>
      </c>
      <c r="E1787" s="52" t="s">
        <v>369</v>
      </c>
      <c r="F1787" s="52" t="s">
        <v>370</v>
      </c>
      <c r="G1787" s="52" t="s">
        <v>7571</v>
      </c>
      <c r="H1787" s="52" t="s">
        <v>16222</v>
      </c>
      <c r="I1787" s="52" t="s">
        <v>14713</v>
      </c>
      <c r="J1787" s="51">
        <v>121335</v>
      </c>
      <c r="K1787" s="51">
        <v>23093</v>
      </c>
      <c r="L1787" s="52" t="s">
        <v>861</v>
      </c>
      <c r="M1787" s="51">
        <v>968842</v>
      </c>
      <c r="N1787" s="51">
        <v>0</v>
      </c>
      <c r="O1787" s="52" t="s">
        <v>16225</v>
      </c>
    </row>
    <row r="1788" spans="1:15" ht="14.4" x14ac:dyDescent="0.25">
      <c r="A1788" s="51">
        <v>23119</v>
      </c>
      <c r="B1788" s="52" t="s">
        <v>556</v>
      </c>
      <c r="C1788" s="52" t="s">
        <v>5460</v>
      </c>
      <c r="D1788" s="51">
        <v>9280</v>
      </c>
      <c r="E1788" s="52" t="s">
        <v>5461</v>
      </c>
      <c r="F1788" s="52" t="s">
        <v>5462</v>
      </c>
      <c r="G1788" s="52" t="s">
        <v>7571</v>
      </c>
      <c r="H1788" s="52" t="s">
        <v>10256</v>
      </c>
      <c r="I1788" s="52" t="s">
        <v>14713</v>
      </c>
      <c r="J1788" s="51">
        <v>121335</v>
      </c>
      <c r="K1788" s="51">
        <v>23093</v>
      </c>
      <c r="L1788" s="52" t="s">
        <v>861</v>
      </c>
      <c r="M1788" s="51">
        <v>968842</v>
      </c>
      <c r="N1788" s="51">
        <v>0</v>
      </c>
      <c r="O1788" s="52" t="s">
        <v>16226</v>
      </c>
    </row>
    <row r="1789" spans="1:15" ht="14.4" x14ac:dyDescent="0.25">
      <c r="A1789" s="51">
        <v>23127</v>
      </c>
      <c r="B1789" s="52" t="s">
        <v>14060</v>
      </c>
      <c r="C1789" s="52" t="s">
        <v>5463</v>
      </c>
      <c r="D1789" s="51">
        <v>9310</v>
      </c>
      <c r="E1789" s="52" t="s">
        <v>5464</v>
      </c>
      <c r="F1789" s="52" t="s">
        <v>5465</v>
      </c>
      <c r="G1789" s="52" t="s">
        <v>7571</v>
      </c>
      <c r="H1789" s="52" t="s">
        <v>10257</v>
      </c>
      <c r="I1789" s="52" t="s">
        <v>14715</v>
      </c>
      <c r="J1789" s="51">
        <v>119503</v>
      </c>
      <c r="K1789" s="51">
        <v>23358</v>
      </c>
      <c r="L1789" s="52" t="s">
        <v>14037</v>
      </c>
      <c r="M1789" s="51">
        <v>975979</v>
      </c>
      <c r="N1789" s="51">
        <v>0</v>
      </c>
      <c r="O1789" s="52" t="s">
        <v>16227</v>
      </c>
    </row>
    <row r="1790" spans="1:15" ht="14.4" x14ac:dyDescent="0.25">
      <c r="A1790" s="51">
        <v>23135</v>
      </c>
      <c r="B1790" s="52" t="s">
        <v>10258</v>
      </c>
      <c r="C1790" s="52" t="s">
        <v>5466</v>
      </c>
      <c r="D1790" s="51">
        <v>9310</v>
      </c>
      <c r="E1790" s="52" t="s">
        <v>5464</v>
      </c>
      <c r="F1790" s="52" t="s">
        <v>5467</v>
      </c>
      <c r="G1790" s="52" t="s">
        <v>7571</v>
      </c>
      <c r="H1790" s="52" t="s">
        <v>10259</v>
      </c>
      <c r="I1790" s="52" t="s">
        <v>14713</v>
      </c>
      <c r="J1790" s="51">
        <v>138735</v>
      </c>
      <c r="K1790" s="51">
        <v>22764</v>
      </c>
      <c r="L1790" s="52" t="s">
        <v>5404</v>
      </c>
      <c r="M1790" s="51">
        <v>968751</v>
      </c>
      <c r="N1790" s="51">
        <v>0</v>
      </c>
      <c r="O1790" s="52" t="s">
        <v>16228</v>
      </c>
    </row>
    <row r="1791" spans="1:15" ht="14.4" x14ac:dyDescent="0.25">
      <c r="A1791" s="51">
        <v>23151</v>
      </c>
      <c r="B1791" s="52" t="s">
        <v>14061</v>
      </c>
      <c r="C1791" s="52" t="s">
        <v>5468</v>
      </c>
      <c r="D1791" s="51">
        <v>9310</v>
      </c>
      <c r="E1791" s="52" t="s">
        <v>1619</v>
      </c>
      <c r="F1791" s="52" t="s">
        <v>5469</v>
      </c>
      <c r="G1791" s="52" t="s">
        <v>7571</v>
      </c>
      <c r="H1791" s="52" t="s">
        <v>10260</v>
      </c>
      <c r="I1791" s="52" t="s">
        <v>14715</v>
      </c>
      <c r="J1791" s="51">
        <v>119503</v>
      </c>
      <c r="K1791" s="51">
        <v>23358</v>
      </c>
      <c r="L1791" s="52" t="s">
        <v>14037</v>
      </c>
      <c r="M1791" s="51">
        <v>975979</v>
      </c>
      <c r="N1791" s="51">
        <v>0</v>
      </c>
      <c r="O1791" s="52" t="s">
        <v>16229</v>
      </c>
    </row>
    <row r="1792" spans="1:15" ht="14.4" x14ac:dyDescent="0.25">
      <c r="A1792" s="51">
        <v>23218</v>
      </c>
      <c r="B1792" s="52" t="s">
        <v>5470</v>
      </c>
      <c r="C1792" s="52" t="s">
        <v>5471</v>
      </c>
      <c r="D1792" s="51">
        <v>9400</v>
      </c>
      <c r="E1792" s="52" t="s">
        <v>1623</v>
      </c>
      <c r="F1792" s="52" t="s">
        <v>5472</v>
      </c>
      <c r="G1792" s="52" t="s">
        <v>7571</v>
      </c>
      <c r="H1792" s="52" t="s">
        <v>10261</v>
      </c>
      <c r="I1792" s="52" t="s">
        <v>14715</v>
      </c>
      <c r="J1792" s="51">
        <v>120981</v>
      </c>
      <c r="K1792" s="51">
        <v>23523</v>
      </c>
      <c r="L1792" s="52" t="s">
        <v>10279</v>
      </c>
      <c r="M1792" s="51">
        <v>976019</v>
      </c>
      <c r="N1792" s="51">
        <v>0</v>
      </c>
      <c r="O1792" s="52" t="s">
        <v>16230</v>
      </c>
    </row>
    <row r="1793" spans="1:15" ht="14.4" x14ac:dyDescent="0.25">
      <c r="A1793" s="51">
        <v>23226</v>
      </c>
      <c r="B1793" s="52" t="s">
        <v>5473</v>
      </c>
      <c r="C1793" s="52" t="s">
        <v>5474</v>
      </c>
      <c r="D1793" s="51">
        <v>9400</v>
      </c>
      <c r="E1793" s="52" t="s">
        <v>5475</v>
      </c>
      <c r="F1793" s="52" t="s">
        <v>5476</v>
      </c>
      <c r="G1793" s="52" t="s">
        <v>7571</v>
      </c>
      <c r="H1793" s="52" t="s">
        <v>10262</v>
      </c>
      <c r="I1793" s="52" t="s">
        <v>14715</v>
      </c>
      <c r="J1793" s="51">
        <v>120981</v>
      </c>
      <c r="K1793" s="51">
        <v>23523</v>
      </c>
      <c r="L1793" s="52" t="s">
        <v>10279</v>
      </c>
      <c r="M1793" s="51">
        <v>976019</v>
      </c>
      <c r="N1793" s="51">
        <v>0</v>
      </c>
      <c r="O1793" s="52" t="s">
        <v>16231</v>
      </c>
    </row>
    <row r="1794" spans="1:15" ht="14.4" x14ac:dyDescent="0.25">
      <c r="A1794" s="51">
        <v>23242</v>
      </c>
      <c r="B1794" s="52" t="s">
        <v>10263</v>
      </c>
      <c r="C1794" s="52" t="s">
        <v>5477</v>
      </c>
      <c r="D1794" s="51">
        <v>9400</v>
      </c>
      <c r="E1794" s="52" t="s">
        <v>1623</v>
      </c>
      <c r="F1794" s="52" t="s">
        <v>5478</v>
      </c>
      <c r="G1794" s="52" t="s">
        <v>7571</v>
      </c>
      <c r="H1794" s="52" t="s">
        <v>14062</v>
      </c>
      <c r="I1794" s="52" t="s">
        <v>14713</v>
      </c>
      <c r="J1794" s="51">
        <v>121343</v>
      </c>
      <c r="K1794" s="51">
        <v>23242</v>
      </c>
      <c r="L1794" s="52" t="s">
        <v>10263</v>
      </c>
      <c r="M1794" s="51">
        <v>960021</v>
      </c>
      <c r="N1794" s="51">
        <v>0</v>
      </c>
      <c r="O1794" s="52" t="s">
        <v>16232</v>
      </c>
    </row>
    <row r="1795" spans="1:15" ht="14.4" x14ac:dyDescent="0.25">
      <c r="A1795" s="51">
        <v>23259</v>
      </c>
      <c r="B1795" s="52" t="s">
        <v>10264</v>
      </c>
      <c r="C1795" s="52" t="s">
        <v>5479</v>
      </c>
      <c r="D1795" s="51">
        <v>9400</v>
      </c>
      <c r="E1795" s="52" t="s">
        <v>1623</v>
      </c>
      <c r="F1795" s="52" t="s">
        <v>5480</v>
      </c>
      <c r="G1795" s="52" t="s">
        <v>7571</v>
      </c>
      <c r="H1795" s="52" t="s">
        <v>10265</v>
      </c>
      <c r="I1795" s="52" t="s">
        <v>14713</v>
      </c>
      <c r="J1795" s="51">
        <v>121343</v>
      </c>
      <c r="K1795" s="51">
        <v>23242</v>
      </c>
      <c r="L1795" s="52" t="s">
        <v>10263</v>
      </c>
      <c r="M1795" s="51">
        <v>960021</v>
      </c>
      <c r="N1795" s="51">
        <v>0</v>
      </c>
      <c r="O1795" s="52" t="s">
        <v>16233</v>
      </c>
    </row>
    <row r="1796" spans="1:15" ht="14.4" x14ac:dyDescent="0.25">
      <c r="A1796" s="51">
        <v>23267</v>
      </c>
      <c r="B1796" s="52" t="s">
        <v>10266</v>
      </c>
      <c r="C1796" s="52" t="s">
        <v>5481</v>
      </c>
      <c r="D1796" s="51">
        <v>9402</v>
      </c>
      <c r="E1796" s="52" t="s">
        <v>1627</v>
      </c>
      <c r="F1796" s="52" t="s">
        <v>5482</v>
      </c>
      <c r="G1796" s="52" t="s">
        <v>7571</v>
      </c>
      <c r="H1796" s="52" t="s">
        <v>14063</v>
      </c>
      <c r="I1796" s="52" t="s">
        <v>14713</v>
      </c>
      <c r="J1796" s="51">
        <v>121343</v>
      </c>
      <c r="K1796" s="51">
        <v>23242</v>
      </c>
      <c r="L1796" s="52" t="s">
        <v>10263</v>
      </c>
      <c r="M1796" s="51">
        <v>960021</v>
      </c>
      <c r="N1796" s="51">
        <v>0</v>
      </c>
      <c r="O1796" s="52" t="s">
        <v>16234</v>
      </c>
    </row>
    <row r="1797" spans="1:15" ht="14.4" x14ac:dyDescent="0.25">
      <c r="A1797" s="51">
        <v>23283</v>
      </c>
      <c r="B1797" s="52" t="s">
        <v>14064</v>
      </c>
      <c r="C1797" s="52" t="s">
        <v>5483</v>
      </c>
      <c r="D1797" s="51">
        <v>9404</v>
      </c>
      <c r="E1797" s="52" t="s">
        <v>5484</v>
      </c>
      <c r="F1797" s="52" t="s">
        <v>5485</v>
      </c>
      <c r="G1797" s="52" t="s">
        <v>7571</v>
      </c>
      <c r="H1797" s="52" t="s">
        <v>10267</v>
      </c>
      <c r="I1797" s="52" t="s">
        <v>14713</v>
      </c>
      <c r="J1797" s="51">
        <v>121343</v>
      </c>
      <c r="K1797" s="51">
        <v>23242</v>
      </c>
      <c r="L1797" s="52" t="s">
        <v>10263</v>
      </c>
      <c r="M1797" s="51">
        <v>960021</v>
      </c>
      <c r="N1797" s="51">
        <v>0</v>
      </c>
      <c r="O1797" s="52" t="s">
        <v>16235</v>
      </c>
    </row>
    <row r="1798" spans="1:15" ht="14.4" x14ac:dyDescent="0.25">
      <c r="A1798" s="51">
        <v>23317</v>
      </c>
      <c r="B1798" s="52" t="s">
        <v>5486</v>
      </c>
      <c r="C1798" s="52" t="s">
        <v>5487</v>
      </c>
      <c r="D1798" s="51">
        <v>9420</v>
      </c>
      <c r="E1798" s="52" t="s">
        <v>1794</v>
      </c>
      <c r="F1798" s="52" t="s">
        <v>5488</v>
      </c>
      <c r="G1798" s="52" t="s">
        <v>7571</v>
      </c>
      <c r="H1798" s="52" t="s">
        <v>10268</v>
      </c>
      <c r="I1798" s="52" t="s">
        <v>14713</v>
      </c>
      <c r="J1798" s="51">
        <v>138735</v>
      </c>
      <c r="K1798" s="51">
        <v>22764</v>
      </c>
      <c r="L1798" s="52" t="s">
        <v>5404</v>
      </c>
      <c r="M1798" s="51">
        <v>968751</v>
      </c>
      <c r="N1798" s="51">
        <v>0</v>
      </c>
      <c r="O1798" s="52" t="s">
        <v>16236</v>
      </c>
    </row>
    <row r="1799" spans="1:15" ht="14.4" x14ac:dyDescent="0.25">
      <c r="A1799" s="51">
        <v>23333</v>
      </c>
      <c r="B1799" s="52" t="s">
        <v>1883</v>
      </c>
      <c r="C1799" s="52" t="s">
        <v>5489</v>
      </c>
      <c r="D1799" s="51">
        <v>9420</v>
      </c>
      <c r="E1799" s="52" t="s">
        <v>5490</v>
      </c>
      <c r="F1799" s="52" t="s">
        <v>5491</v>
      </c>
      <c r="G1799" s="52" t="s">
        <v>7571</v>
      </c>
      <c r="H1799" s="52" t="s">
        <v>10269</v>
      </c>
      <c r="I1799" s="52" t="s">
        <v>14713</v>
      </c>
      <c r="J1799" s="51">
        <v>139139</v>
      </c>
      <c r="K1799" s="51">
        <v>22871</v>
      </c>
      <c r="L1799" s="52" t="s">
        <v>696</v>
      </c>
      <c r="M1799" s="51">
        <v>974824</v>
      </c>
      <c r="N1799" s="51">
        <v>0</v>
      </c>
      <c r="O1799" s="52" t="s">
        <v>16237</v>
      </c>
    </row>
    <row r="1800" spans="1:15" ht="14.4" x14ac:dyDescent="0.25">
      <c r="A1800" s="51">
        <v>23341</v>
      </c>
      <c r="B1800" s="52" t="s">
        <v>2623</v>
      </c>
      <c r="C1800" s="52" t="s">
        <v>5492</v>
      </c>
      <c r="D1800" s="51">
        <v>9320</v>
      </c>
      <c r="E1800" s="52" t="s">
        <v>4175</v>
      </c>
      <c r="F1800" s="52" t="s">
        <v>5493</v>
      </c>
      <c r="G1800" s="52" t="s">
        <v>7571</v>
      </c>
      <c r="H1800" s="52" t="s">
        <v>10270</v>
      </c>
      <c r="I1800" s="52" t="s">
        <v>14713</v>
      </c>
      <c r="J1800" s="51">
        <v>139139</v>
      </c>
      <c r="K1800" s="51">
        <v>22871</v>
      </c>
      <c r="L1800" s="52" t="s">
        <v>696</v>
      </c>
      <c r="M1800" s="51">
        <v>974824</v>
      </c>
      <c r="N1800" s="51">
        <v>0</v>
      </c>
      <c r="O1800" s="52" t="s">
        <v>16238</v>
      </c>
    </row>
    <row r="1801" spans="1:15" ht="14.4" x14ac:dyDescent="0.25">
      <c r="A1801" s="51">
        <v>23358</v>
      </c>
      <c r="B1801" s="52" t="s">
        <v>14037</v>
      </c>
      <c r="C1801" s="52" t="s">
        <v>5494</v>
      </c>
      <c r="D1801" s="51">
        <v>9320</v>
      </c>
      <c r="E1801" s="52" t="s">
        <v>174</v>
      </c>
      <c r="F1801" s="52" t="s">
        <v>727</v>
      </c>
      <c r="G1801" s="52" t="s">
        <v>7571</v>
      </c>
      <c r="H1801" s="52" t="s">
        <v>7946</v>
      </c>
      <c r="I1801" s="52" t="s">
        <v>14715</v>
      </c>
      <c r="J1801" s="51">
        <v>119503</v>
      </c>
      <c r="K1801" s="51">
        <v>23358</v>
      </c>
      <c r="L1801" s="52" t="s">
        <v>14037</v>
      </c>
      <c r="M1801" s="51">
        <v>975979</v>
      </c>
      <c r="N1801" s="51">
        <v>0</v>
      </c>
      <c r="O1801" s="52" t="s">
        <v>16239</v>
      </c>
    </row>
    <row r="1802" spans="1:15" ht="14.4" x14ac:dyDescent="0.25">
      <c r="A1802" s="51">
        <v>23366</v>
      </c>
      <c r="B1802" s="52" t="s">
        <v>5495</v>
      </c>
      <c r="C1802" s="52" t="s">
        <v>5496</v>
      </c>
      <c r="D1802" s="51">
        <v>9320</v>
      </c>
      <c r="E1802" s="52" t="s">
        <v>174</v>
      </c>
      <c r="F1802" s="52" t="s">
        <v>5497</v>
      </c>
      <c r="G1802" s="52" t="s">
        <v>7571</v>
      </c>
      <c r="H1802" s="52" t="s">
        <v>10271</v>
      </c>
      <c r="I1802" s="52" t="s">
        <v>14713</v>
      </c>
      <c r="J1802" s="51">
        <v>139139</v>
      </c>
      <c r="K1802" s="51">
        <v>22871</v>
      </c>
      <c r="L1802" s="52" t="s">
        <v>696</v>
      </c>
      <c r="M1802" s="51">
        <v>973974</v>
      </c>
      <c r="N1802" s="51">
        <v>0</v>
      </c>
      <c r="O1802" s="52" t="s">
        <v>16240</v>
      </c>
    </row>
    <row r="1803" spans="1:15" ht="14.4" x14ac:dyDescent="0.25">
      <c r="A1803" s="51">
        <v>23374</v>
      </c>
      <c r="B1803" s="52" t="s">
        <v>67</v>
      </c>
      <c r="C1803" s="52" t="s">
        <v>5498</v>
      </c>
      <c r="D1803" s="51">
        <v>9320</v>
      </c>
      <c r="E1803" s="52" t="s">
        <v>174</v>
      </c>
      <c r="F1803" s="52" t="s">
        <v>5499</v>
      </c>
      <c r="G1803" s="52" t="s">
        <v>7571</v>
      </c>
      <c r="H1803" s="52" t="s">
        <v>10272</v>
      </c>
      <c r="I1803" s="52" t="s">
        <v>14713</v>
      </c>
      <c r="J1803" s="51">
        <v>139139</v>
      </c>
      <c r="K1803" s="51">
        <v>22871</v>
      </c>
      <c r="L1803" s="52" t="s">
        <v>696</v>
      </c>
      <c r="M1803" s="51">
        <v>107961</v>
      </c>
      <c r="N1803" s="51">
        <v>0</v>
      </c>
      <c r="O1803" s="52" t="s">
        <v>16241</v>
      </c>
    </row>
    <row r="1804" spans="1:15" ht="14.4" x14ac:dyDescent="0.25">
      <c r="A1804" s="51">
        <v>23382</v>
      </c>
      <c r="B1804" s="52" t="s">
        <v>5500</v>
      </c>
      <c r="C1804" s="52" t="s">
        <v>5501</v>
      </c>
      <c r="D1804" s="51">
        <v>9450</v>
      </c>
      <c r="E1804" s="52" t="s">
        <v>1634</v>
      </c>
      <c r="F1804" s="52" t="s">
        <v>5502</v>
      </c>
      <c r="G1804" s="52" t="s">
        <v>7571</v>
      </c>
      <c r="H1804" s="52" t="s">
        <v>10273</v>
      </c>
      <c r="I1804" s="52" t="s">
        <v>14372</v>
      </c>
      <c r="J1804" s="51">
        <v>121012</v>
      </c>
      <c r="K1804" s="51">
        <v>299</v>
      </c>
      <c r="L1804" s="52" t="s">
        <v>334</v>
      </c>
      <c r="M1804" s="51">
        <v>113985</v>
      </c>
      <c r="N1804" s="51">
        <v>113985</v>
      </c>
      <c r="O1804" s="52" t="s">
        <v>16242</v>
      </c>
    </row>
    <row r="1805" spans="1:15" ht="14.4" x14ac:dyDescent="0.25">
      <c r="A1805" s="51">
        <v>23416</v>
      </c>
      <c r="B1805" s="52" t="s">
        <v>2004</v>
      </c>
      <c r="C1805" s="52" t="s">
        <v>5503</v>
      </c>
      <c r="D1805" s="51">
        <v>9451</v>
      </c>
      <c r="E1805" s="52" t="s">
        <v>5504</v>
      </c>
      <c r="F1805" s="52" t="s">
        <v>5505</v>
      </c>
      <c r="G1805" s="52" t="s">
        <v>7571</v>
      </c>
      <c r="H1805" s="52" t="s">
        <v>10274</v>
      </c>
      <c r="I1805" s="52" t="s">
        <v>14713</v>
      </c>
      <c r="J1805" s="51">
        <v>121368</v>
      </c>
      <c r="K1805" s="51">
        <v>107995</v>
      </c>
      <c r="L1805" s="52" t="s">
        <v>803</v>
      </c>
      <c r="M1805" s="51">
        <v>138164</v>
      </c>
      <c r="N1805" s="51">
        <v>0</v>
      </c>
      <c r="O1805" s="52" t="s">
        <v>16243</v>
      </c>
    </row>
    <row r="1806" spans="1:15" ht="14.4" x14ac:dyDescent="0.25">
      <c r="A1806" s="51">
        <v>23424</v>
      </c>
      <c r="B1806" s="52" t="s">
        <v>696</v>
      </c>
      <c r="C1806" s="52" t="s">
        <v>5506</v>
      </c>
      <c r="D1806" s="51">
        <v>9420</v>
      </c>
      <c r="E1806" s="52" t="s">
        <v>5507</v>
      </c>
      <c r="F1806" s="52" t="s">
        <v>5508</v>
      </c>
      <c r="G1806" s="52" t="s">
        <v>7571</v>
      </c>
      <c r="H1806" s="52" t="s">
        <v>10275</v>
      </c>
      <c r="I1806" s="52" t="s">
        <v>14713</v>
      </c>
      <c r="J1806" s="51">
        <v>139139</v>
      </c>
      <c r="K1806" s="51">
        <v>22871</v>
      </c>
      <c r="L1806" s="52" t="s">
        <v>696</v>
      </c>
      <c r="M1806" s="51">
        <v>55038</v>
      </c>
      <c r="N1806" s="51">
        <v>0</v>
      </c>
      <c r="O1806" s="52" t="s">
        <v>16244</v>
      </c>
    </row>
    <row r="1807" spans="1:15" ht="14.4" x14ac:dyDescent="0.25">
      <c r="A1807" s="51">
        <v>23457</v>
      </c>
      <c r="B1807" s="52" t="s">
        <v>5509</v>
      </c>
      <c r="C1807" s="52" t="s">
        <v>5510</v>
      </c>
      <c r="D1807" s="51">
        <v>9470</v>
      </c>
      <c r="E1807" s="52" t="s">
        <v>509</v>
      </c>
      <c r="F1807" s="52" t="s">
        <v>5511</v>
      </c>
      <c r="G1807" s="52" t="s">
        <v>7571</v>
      </c>
      <c r="H1807" s="52" t="s">
        <v>10276</v>
      </c>
      <c r="I1807" s="52" t="s">
        <v>14713</v>
      </c>
      <c r="J1807" s="51">
        <v>121038</v>
      </c>
      <c r="K1807" s="51">
        <v>61267</v>
      </c>
      <c r="L1807" s="52" t="s">
        <v>855</v>
      </c>
      <c r="M1807" s="51">
        <v>974832</v>
      </c>
      <c r="N1807" s="51">
        <v>0</v>
      </c>
      <c r="O1807" s="52" t="s">
        <v>16245</v>
      </c>
    </row>
    <row r="1808" spans="1:15" ht="14.4" x14ac:dyDescent="0.25">
      <c r="A1808" s="51">
        <v>23481</v>
      </c>
      <c r="B1808" s="52" t="s">
        <v>5512</v>
      </c>
      <c r="C1808" s="52" t="s">
        <v>5513</v>
      </c>
      <c r="D1808" s="51">
        <v>9473</v>
      </c>
      <c r="E1808" s="52" t="s">
        <v>5514</v>
      </c>
      <c r="F1808" s="52" t="s">
        <v>5515</v>
      </c>
      <c r="G1808" s="52" t="s">
        <v>7571</v>
      </c>
      <c r="H1808" s="52" t="s">
        <v>10277</v>
      </c>
      <c r="I1808" s="52" t="s">
        <v>14713</v>
      </c>
      <c r="J1808" s="51">
        <v>121038</v>
      </c>
      <c r="K1808" s="51">
        <v>61267</v>
      </c>
      <c r="L1808" s="52" t="s">
        <v>855</v>
      </c>
      <c r="M1808" s="51">
        <v>974832</v>
      </c>
      <c r="N1808" s="51">
        <v>0</v>
      </c>
      <c r="O1808" s="52" t="s">
        <v>16246</v>
      </c>
    </row>
    <row r="1809" spans="1:15" ht="14.4" x14ac:dyDescent="0.25">
      <c r="A1809" s="51">
        <v>23499</v>
      </c>
      <c r="B1809" s="52" t="s">
        <v>73</v>
      </c>
      <c r="C1809" s="52" t="s">
        <v>5516</v>
      </c>
      <c r="D1809" s="51">
        <v>9473</v>
      </c>
      <c r="E1809" s="52" t="s">
        <v>5514</v>
      </c>
      <c r="F1809" s="52" t="s">
        <v>5517</v>
      </c>
      <c r="G1809" s="52" t="s">
        <v>7571</v>
      </c>
      <c r="H1809" s="52" t="s">
        <v>10278</v>
      </c>
      <c r="I1809" s="52" t="s">
        <v>14715</v>
      </c>
      <c r="J1809" s="51">
        <v>125583</v>
      </c>
      <c r="K1809" s="51">
        <v>23689</v>
      </c>
      <c r="L1809" s="52" t="s">
        <v>73</v>
      </c>
      <c r="M1809" s="51">
        <v>976043</v>
      </c>
      <c r="N1809" s="51">
        <v>0</v>
      </c>
      <c r="O1809" s="52" t="s">
        <v>16247</v>
      </c>
    </row>
    <row r="1810" spans="1:15" ht="14.4" x14ac:dyDescent="0.25">
      <c r="A1810" s="51">
        <v>23523</v>
      </c>
      <c r="B1810" s="52" t="s">
        <v>10279</v>
      </c>
      <c r="C1810" s="52" t="s">
        <v>5518</v>
      </c>
      <c r="D1810" s="51">
        <v>9400</v>
      </c>
      <c r="E1810" s="52" t="s">
        <v>331</v>
      </c>
      <c r="F1810" s="52" t="s">
        <v>332</v>
      </c>
      <c r="G1810" s="52" t="s">
        <v>7571</v>
      </c>
      <c r="H1810" s="52" t="s">
        <v>8238</v>
      </c>
      <c r="I1810" s="52" t="s">
        <v>14715</v>
      </c>
      <c r="J1810" s="51">
        <v>120981</v>
      </c>
      <c r="K1810" s="51">
        <v>23523</v>
      </c>
      <c r="L1810" s="52" t="s">
        <v>10279</v>
      </c>
      <c r="M1810" s="51">
        <v>976019</v>
      </c>
      <c r="N1810" s="51">
        <v>0</v>
      </c>
      <c r="O1810" s="52" t="s">
        <v>16248</v>
      </c>
    </row>
    <row r="1811" spans="1:15" ht="14.4" x14ac:dyDescent="0.25">
      <c r="A1811" s="51">
        <v>23556</v>
      </c>
      <c r="B1811" s="52" t="s">
        <v>67</v>
      </c>
      <c r="C1811" s="52" t="s">
        <v>5519</v>
      </c>
      <c r="D1811" s="51">
        <v>9500</v>
      </c>
      <c r="E1811" s="52" t="s">
        <v>229</v>
      </c>
      <c r="F1811" s="52" t="s">
        <v>230</v>
      </c>
      <c r="G1811" s="52" t="s">
        <v>7571</v>
      </c>
      <c r="H1811" s="52" t="s">
        <v>7970</v>
      </c>
      <c r="I1811" s="52" t="s">
        <v>14713</v>
      </c>
      <c r="J1811" s="51">
        <v>119974</v>
      </c>
      <c r="K1811" s="51">
        <v>23556</v>
      </c>
      <c r="L1811" s="52" t="s">
        <v>67</v>
      </c>
      <c r="M1811" s="51">
        <v>53711</v>
      </c>
      <c r="N1811" s="51">
        <v>0</v>
      </c>
      <c r="O1811" s="52" t="s">
        <v>16249</v>
      </c>
    </row>
    <row r="1812" spans="1:15" ht="14.4" x14ac:dyDescent="0.25">
      <c r="A1812" s="51">
        <v>23564</v>
      </c>
      <c r="B1812" s="52" t="s">
        <v>67</v>
      </c>
      <c r="C1812" s="52" t="s">
        <v>5520</v>
      </c>
      <c r="D1812" s="51">
        <v>9500</v>
      </c>
      <c r="E1812" s="52" t="s">
        <v>229</v>
      </c>
      <c r="F1812" s="52" t="s">
        <v>5521</v>
      </c>
      <c r="G1812" s="52" t="s">
        <v>7571</v>
      </c>
      <c r="H1812" s="52" t="s">
        <v>14065</v>
      </c>
      <c r="I1812" s="52" t="s">
        <v>14713</v>
      </c>
      <c r="J1812" s="51">
        <v>119974</v>
      </c>
      <c r="K1812" s="51">
        <v>23556</v>
      </c>
      <c r="L1812" s="52" t="s">
        <v>67</v>
      </c>
      <c r="M1812" s="51">
        <v>969071</v>
      </c>
      <c r="N1812" s="51">
        <v>0</v>
      </c>
      <c r="O1812" s="52" t="s">
        <v>16250</v>
      </c>
    </row>
    <row r="1813" spans="1:15" ht="14.4" x14ac:dyDescent="0.25">
      <c r="A1813" s="51">
        <v>23614</v>
      </c>
      <c r="B1813" s="52" t="s">
        <v>67</v>
      </c>
      <c r="C1813" s="52" t="s">
        <v>5522</v>
      </c>
      <c r="D1813" s="51">
        <v>9570</v>
      </c>
      <c r="E1813" s="52" t="s">
        <v>5523</v>
      </c>
      <c r="F1813" s="52" t="s">
        <v>5524</v>
      </c>
      <c r="G1813" s="52" t="s">
        <v>7571</v>
      </c>
      <c r="H1813" s="52" t="s">
        <v>10280</v>
      </c>
      <c r="I1813" s="52" t="s">
        <v>14713</v>
      </c>
      <c r="J1813" s="51">
        <v>119974</v>
      </c>
      <c r="K1813" s="51">
        <v>23556</v>
      </c>
      <c r="L1813" s="52" t="s">
        <v>67</v>
      </c>
      <c r="M1813" s="51">
        <v>54643</v>
      </c>
      <c r="N1813" s="51">
        <v>0</v>
      </c>
      <c r="O1813" s="52" t="s">
        <v>16251</v>
      </c>
    </row>
    <row r="1814" spans="1:15" ht="14.4" x14ac:dyDescent="0.25">
      <c r="A1814" s="51">
        <v>23622</v>
      </c>
      <c r="B1814" s="52" t="s">
        <v>67</v>
      </c>
      <c r="C1814" s="52" t="s">
        <v>5525</v>
      </c>
      <c r="D1814" s="51">
        <v>9860</v>
      </c>
      <c r="E1814" s="52" t="s">
        <v>5526</v>
      </c>
      <c r="F1814" s="52" t="s">
        <v>5527</v>
      </c>
      <c r="G1814" s="52" t="s">
        <v>7571</v>
      </c>
      <c r="H1814" s="52" t="s">
        <v>10281</v>
      </c>
      <c r="I1814" s="52" t="s">
        <v>14713</v>
      </c>
      <c r="J1814" s="51">
        <v>121277</v>
      </c>
      <c r="K1814" s="51">
        <v>22244</v>
      </c>
      <c r="L1814" s="52" t="s">
        <v>67</v>
      </c>
      <c r="M1814" s="51">
        <v>968669</v>
      </c>
      <c r="N1814" s="51">
        <v>0</v>
      </c>
      <c r="O1814" s="52" t="s">
        <v>16252</v>
      </c>
    </row>
    <row r="1815" spans="1:15" ht="14.4" x14ac:dyDescent="0.25">
      <c r="A1815" s="51">
        <v>23655</v>
      </c>
      <c r="B1815" s="52" t="s">
        <v>5528</v>
      </c>
      <c r="C1815" s="52" t="s">
        <v>5529</v>
      </c>
      <c r="D1815" s="51">
        <v>9420</v>
      </c>
      <c r="E1815" s="52" t="s">
        <v>5530</v>
      </c>
      <c r="F1815" s="52" t="s">
        <v>5531</v>
      </c>
      <c r="G1815" s="52" t="s">
        <v>7571</v>
      </c>
      <c r="H1815" s="52" t="s">
        <v>10282</v>
      </c>
      <c r="I1815" s="52" t="s">
        <v>14715</v>
      </c>
      <c r="J1815" s="51">
        <v>125583</v>
      </c>
      <c r="K1815" s="51">
        <v>23689</v>
      </c>
      <c r="L1815" s="52" t="s">
        <v>73</v>
      </c>
      <c r="M1815" s="51">
        <v>976027</v>
      </c>
      <c r="N1815" s="51">
        <v>0</v>
      </c>
      <c r="O1815" s="52" t="s">
        <v>16253</v>
      </c>
    </row>
    <row r="1816" spans="1:15" ht="14.4" x14ac:dyDescent="0.25">
      <c r="A1816" s="51">
        <v>23663</v>
      </c>
      <c r="B1816" s="52" t="s">
        <v>5532</v>
      </c>
      <c r="C1816" s="52" t="s">
        <v>14066</v>
      </c>
      <c r="D1816" s="51">
        <v>9420</v>
      </c>
      <c r="E1816" s="52" t="s">
        <v>14067</v>
      </c>
      <c r="F1816" s="52" t="s">
        <v>16254</v>
      </c>
      <c r="G1816" s="52" t="s">
        <v>7571</v>
      </c>
      <c r="H1816" s="52" t="s">
        <v>16255</v>
      </c>
      <c r="I1816" s="52" t="s">
        <v>14713</v>
      </c>
      <c r="J1816" s="51">
        <v>138735</v>
      </c>
      <c r="K1816" s="51">
        <v>22764</v>
      </c>
      <c r="L1816" s="52" t="s">
        <v>5404</v>
      </c>
      <c r="M1816" s="51">
        <v>968751</v>
      </c>
      <c r="N1816" s="51">
        <v>0</v>
      </c>
      <c r="O1816" s="52" t="s">
        <v>16256</v>
      </c>
    </row>
    <row r="1817" spans="1:15" ht="14.4" x14ac:dyDescent="0.25">
      <c r="A1817" s="51">
        <v>23671</v>
      </c>
      <c r="B1817" s="52" t="s">
        <v>67</v>
      </c>
      <c r="C1817" s="52" t="s">
        <v>5202</v>
      </c>
      <c r="D1817" s="51">
        <v>9550</v>
      </c>
      <c r="E1817" s="52" t="s">
        <v>346</v>
      </c>
      <c r="F1817" s="52" t="s">
        <v>347</v>
      </c>
      <c r="G1817" s="52" t="s">
        <v>7571</v>
      </c>
      <c r="H1817" s="52" t="s">
        <v>8096</v>
      </c>
      <c r="I1817" s="52" t="s">
        <v>14713</v>
      </c>
      <c r="J1817" s="51">
        <v>138751</v>
      </c>
      <c r="K1817" s="51">
        <v>23945</v>
      </c>
      <c r="L1817" s="52" t="s">
        <v>846</v>
      </c>
      <c r="M1817" s="51">
        <v>137166</v>
      </c>
      <c r="N1817" s="51">
        <v>0</v>
      </c>
      <c r="O1817" s="52" t="s">
        <v>16257</v>
      </c>
    </row>
    <row r="1818" spans="1:15" ht="14.4" x14ac:dyDescent="0.25">
      <c r="A1818" s="51">
        <v>23689</v>
      </c>
      <c r="B1818" s="52" t="s">
        <v>73</v>
      </c>
      <c r="C1818" s="52" t="s">
        <v>14068</v>
      </c>
      <c r="D1818" s="51">
        <v>9552</v>
      </c>
      <c r="E1818" s="52" t="s">
        <v>6716</v>
      </c>
      <c r="F1818" s="52" t="s">
        <v>38</v>
      </c>
      <c r="G1818" s="52" t="s">
        <v>7571</v>
      </c>
      <c r="H1818" s="52" t="s">
        <v>8334</v>
      </c>
      <c r="I1818" s="52" t="s">
        <v>14715</v>
      </c>
      <c r="J1818" s="51">
        <v>125583</v>
      </c>
      <c r="K1818" s="51">
        <v>23689</v>
      </c>
      <c r="L1818" s="52" t="s">
        <v>73</v>
      </c>
      <c r="M1818" s="51">
        <v>976076</v>
      </c>
      <c r="N1818" s="51">
        <v>0</v>
      </c>
      <c r="O1818" s="52" t="s">
        <v>16258</v>
      </c>
    </row>
    <row r="1819" spans="1:15" ht="14.4" x14ac:dyDescent="0.25">
      <c r="A1819" s="51">
        <v>23739</v>
      </c>
      <c r="B1819" s="52" t="s">
        <v>5536</v>
      </c>
      <c r="C1819" s="52" t="s">
        <v>5537</v>
      </c>
      <c r="D1819" s="51">
        <v>9550</v>
      </c>
      <c r="E1819" s="52" t="s">
        <v>5538</v>
      </c>
      <c r="F1819" s="52" t="s">
        <v>5539</v>
      </c>
      <c r="G1819" s="52" t="s">
        <v>7571</v>
      </c>
      <c r="H1819" s="52" t="s">
        <v>10283</v>
      </c>
      <c r="I1819" s="52" t="s">
        <v>14713</v>
      </c>
      <c r="J1819" s="51">
        <v>138751</v>
      </c>
      <c r="K1819" s="51">
        <v>23945</v>
      </c>
      <c r="L1819" s="52" t="s">
        <v>846</v>
      </c>
      <c r="M1819" s="51">
        <v>137166</v>
      </c>
      <c r="N1819" s="51">
        <v>0</v>
      </c>
      <c r="O1819" s="52" t="s">
        <v>16259</v>
      </c>
    </row>
    <row r="1820" spans="1:15" ht="14.4" x14ac:dyDescent="0.25">
      <c r="A1820" s="51">
        <v>23762</v>
      </c>
      <c r="B1820" s="52" t="s">
        <v>5540</v>
      </c>
      <c r="C1820" s="52" t="s">
        <v>5541</v>
      </c>
      <c r="D1820" s="51">
        <v>9571</v>
      </c>
      <c r="E1820" s="52" t="s">
        <v>5542</v>
      </c>
      <c r="F1820" s="52" t="s">
        <v>5543</v>
      </c>
      <c r="G1820" s="52" t="s">
        <v>7571</v>
      </c>
      <c r="H1820" s="52" t="s">
        <v>10284</v>
      </c>
      <c r="I1820" s="52" t="s">
        <v>14715</v>
      </c>
      <c r="J1820" s="51">
        <v>125583</v>
      </c>
      <c r="K1820" s="51">
        <v>23689</v>
      </c>
      <c r="L1820" s="52" t="s">
        <v>73</v>
      </c>
      <c r="M1820" s="51">
        <v>976092</v>
      </c>
      <c r="N1820" s="51">
        <v>0</v>
      </c>
      <c r="O1820" s="52" t="s">
        <v>16260</v>
      </c>
    </row>
    <row r="1821" spans="1:15" ht="14.4" x14ac:dyDescent="0.25">
      <c r="A1821" s="51">
        <v>23771</v>
      </c>
      <c r="B1821" s="52" t="s">
        <v>4039</v>
      </c>
      <c r="C1821" s="52" t="s">
        <v>5544</v>
      </c>
      <c r="D1821" s="51">
        <v>9570</v>
      </c>
      <c r="E1821" s="52" t="s">
        <v>5545</v>
      </c>
      <c r="F1821" s="52" t="s">
        <v>5546</v>
      </c>
      <c r="G1821" s="52" t="s">
        <v>7571</v>
      </c>
      <c r="H1821" s="52" t="s">
        <v>10285</v>
      </c>
      <c r="I1821" s="52" t="s">
        <v>14713</v>
      </c>
      <c r="J1821" s="51">
        <v>121392</v>
      </c>
      <c r="K1821" s="51">
        <v>23978</v>
      </c>
      <c r="L1821" s="52" t="s">
        <v>862</v>
      </c>
      <c r="M1821" s="51">
        <v>968081</v>
      </c>
      <c r="N1821" s="51">
        <v>0</v>
      </c>
      <c r="O1821" s="52" t="s">
        <v>16261</v>
      </c>
    </row>
    <row r="1822" spans="1:15" ht="14.4" x14ac:dyDescent="0.25">
      <c r="A1822" s="51">
        <v>23788</v>
      </c>
      <c r="B1822" s="52" t="s">
        <v>67</v>
      </c>
      <c r="C1822" s="52" t="s">
        <v>5547</v>
      </c>
      <c r="D1822" s="51">
        <v>9500</v>
      </c>
      <c r="E1822" s="52" t="s">
        <v>5548</v>
      </c>
      <c r="F1822" s="52" t="s">
        <v>5549</v>
      </c>
      <c r="G1822" s="52" t="s">
        <v>7571</v>
      </c>
      <c r="H1822" s="52" t="s">
        <v>10286</v>
      </c>
      <c r="I1822" s="52" t="s">
        <v>14713</v>
      </c>
      <c r="J1822" s="51">
        <v>138751</v>
      </c>
      <c r="K1822" s="51">
        <v>23945</v>
      </c>
      <c r="L1822" s="52" t="s">
        <v>846</v>
      </c>
      <c r="M1822" s="51">
        <v>969221</v>
      </c>
      <c r="N1822" s="51">
        <v>0</v>
      </c>
      <c r="O1822" s="52" t="s">
        <v>16262</v>
      </c>
    </row>
    <row r="1823" spans="1:15" ht="14.4" x14ac:dyDescent="0.25">
      <c r="A1823" s="51">
        <v>23804</v>
      </c>
      <c r="B1823" s="52" t="s">
        <v>5550</v>
      </c>
      <c r="C1823" s="52" t="s">
        <v>5551</v>
      </c>
      <c r="D1823" s="51">
        <v>9506</v>
      </c>
      <c r="E1823" s="52" t="s">
        <v>5552</v>
      </c>
      <c r="F1823" s="52" t="s">
        <v>5553</v>
      </c>
      <c r="G1823" s="52" t="s">
        <v>7571</v>
      </c>
      <c r="H1823" s="52" t="s">
        <v>10287</v>
      </c>
      <c r="I1823" s="52" t="s">
        <v>14713</v>
      </c>
      <c r="J1823" s="51">
        <v>119974</v>
      </c>
      <c r="K1823" s="51">
        <v>23556</v>
      </c>
      <c r="L1823" s="52" t="s">
        <v>67</v>
      </c>
      <c r="M1823" s="51">
        <v>969071</v>
      </c>
      <c r="N1823" s="51">
        <v>0</v>
      </c>
      <c r="O1823" s="52" t="s">
        <v>16263</v>
      </c>
    </row>
    <row r="1824" spans="1:15" ht="14.4" x14ac:dyDescent="0.25">
      <c r="A1824" s="51">
        <v>23812</v>
      </c>
      <c r="B1824" s="52" t="s">
        <v>5554</v>
      </c>
      <c r="C1824" s="52" t="s">
        <v>5555</v>
      </c>
      <c r="D1824" s="51">
        <v>9506</v>
      </c>
      <c r="E1824" s="52" t="s">
        <v>1657</v>
      </c>
      <c r="F1824" s="52" t="s">
        <v>5556</v>
      </c>
      <c r="G1824" s="52" t="s">
        <v>7571</v>
      </c>
      <c r="H1824" s="52" t="s">
        <v>10288</v>
      </c>
      <c r="I1824" s="52" t="s">
        <v>14713</v>
      </c>
      <c r="J1824" s="51">
        <v>119974</v>
      </c>
      <c r="K1824" s="51">
        <v>23556</v>
      </c>
      <c r="L1824" s="52" t="s">
        <v>67</v>
      </c>
      <c r="M1824" s="51">
        <v>969188</v>
      </c>
      <c r="N1824" s="51">
        <v>0</v>
      </c>
      <c r="O1824" s="52" t="s">
        <v>16264</v>
      </c>
    </row>
    <row r="1825" spans="1:15" ht="14.4" x14ac:dyDescent="0.25">
      <c r="A1825" s="51">
        <v>23846</v>
      </c>
      <c r="B1825" s="52" t="s">
        <v>5557</v>
      </c>
      <c r="C1825" s="52" t="s">
        <v>5558</v>
      </c>
      <c r="D1825" s="51">
        <v>9600</v>
      </c>
      <c r="E1825" s="52" t="s">
        <v>341</v>
      </c>
      <c r="F1825" s="52" t="s">
        <v>5559</v>
      </c>
      <c r="G1825" s="52" t="s">
        <v>7571</v>
      </c>
      <c r="H1825" s="52" t="s">
        <v>14069</v>
      </c>
      <c r="I1825" s="52" t="s">
        <v>14713</v>
      </c>
      <c r="J1825" s="51">
        <v>121129</v>
      </c>
      <c r="K1825" s="51">
        <v>105379</v>
      </c>
      <c r="L1825" s="52" t="s">
        <v>856</v>
      </c>
      <c r="M1825" s="51">
        <v>969204</v>
      </c>
      <c r="N1825" s="51">
        <v>0</v>
      </c>
      <c r="O1825" s="52" t="s">
        <v>16265</v>
      </c>
    </row>
    <row r="1826" spans="1:15" ht="14.4" x14ac:dyDescent="0.25">
      <c r="A1826" s="51">
        <v>23853</v>
      </c>
      <c r="B1826" s="52" t="s">
        <v>5560</v>
      </c>
      <c r="C1826" s="52" t="s">
        <v>5561</v>
      </c>
      <c r="D1826" s="51">
        <v>9600</v>
      </c>
      <c r="E1826" s="52" t="s">
        <v>341</v>
      </c>
      <c r="F1826" s="52" t="s">
        <v>5562</v>
      </c>
      <c r="G1826" s="52" t="s">
        <v>7571</v>
      </c>
      <c r="H1826" s="52" t="s">
        <v>10697</v>
      </c>
      <c r="I1826" s="52" t="s">
        <v>14713</v>
      </c>
      <c r="J1826" s="51">
        <v>121129</v>
      </c>
      <c r="K1826" s="51">
        <v>105379</v>
      </c>
      <c r="L1826" s="52" t="s">
        <v>856</v>
      </c>
      <c r="M1826" s="51">
        <v>969204</v>
      </c>
      <c r="N1826" s="51">
        <v>0</v>
      </c>
      <c r="O1826" s="52" t="s">
        <v>16266</v>
      </c>
    </row>
    <row r="1827" spans="1:15" ht="14.4" x14ac:dyDescent="0.25">
      <c r="A1827" s="51">
        <v>23861</v>
      </c>
      <c r="B1827" s="52" t="s">
        <v>5563</v>
      </c>
      <c r="C1827" s="52" t="s">
        <v>5561</v>
      </c>
      <c r="D1827" s="51">
        <v>9600</v>
      </c>
      <c r="E1827" s="52" t="s">
        <v>341</v>
      </c>
      <c r="F1827" s="52" t="s">
        <v>5564</v>
      </c>
      <c r="G1827" s="52" t="s">
        <v>7571</v>
      </c>
      <c r="H1827" s="52" t="s">
        <v>14070</v>
      </c>
      <c r="I1827" s="52" t="s">
        <v>14713</v>
      </c>
      <c r="J1827" s="51">
        <v>121129</v>
      </c>
      <c r="K1827" s="51">
        <v>105379</v>
      </c>
      <c r="L1827" s="52" t="s">
        <v>856</v>
      </c>
      <c r="M1827" s="51">
        <v>969204</v>
      </c>
      <c r="N1827" s="51">
        <v>0</v>
      </c>
      <c r="O1827" s="52" t="s">
        <v>16267</v>
      </c>
    </row>
    <row r="1828" spans="1:15" ht="14.4" x14ac:dyDescent="0.25">
      <c r="A1828" s="51">
        <v>23895</v>
      </c>
      <c r="B1828" s="52" t="s">
        <v>10289</v>
      </c>
      <c r="C1828" s="52" t="s">
        <v>5565</v>
      </c>
      <c r="D1828" s="51">
        <v>9620</v>
      </c>
      <c r="E1828" s="52" t="s">
        <v>289</v>
      </c>
      <c r="F1828" s="52" t="s">
        <v>10290</v>
      </c>
      <c r="G1828" s="52" t="s">
        <v>7571</v>
      </c>
      <c r="H1828" s="52" t="s">
        <v>10916</v>
      </c>
      <c r="I1828" s="52" t="s">
        <v>14715</v>
      </c>
      <c r="J1828" s="51">
        <v>125583</v>
      </c>
      <c r="K1828" s="51">
        <v>23689</v>
      </c>
      <c r="L1828" s="52" t="s">
        <v>73</v>
      </c>
      <c r="M1828" s="51">
        <v>976101</v>
      </c>
      <c r="N1828" s="51">
        <v>0</v>
      </c>
      <c r="O1828" s="52" t="s">
        <v>16268</v>
      </c>
    </row>
    <row r="1829" spans="1:15" ht="14.4" x14ac:dyDescent="0.25">
      <c r="A1829" s="51">
        <v>23945</v>
      </c>
      <c r="B1829" s="52" t="s">
        <v>846</v>
      </c>
      <c r="C1829" s="52" t="s">
        <v>5567</v>
      </c>
      <c r="D1829" s="51">
        <v>9620</v>
      </c>
      <c r="E1829" s="52" t="s">
        <v>300</v>
      </c>
      <c r="F1829" s="52" t="s">
        <v>301</v>
      </c>
      <c r="G1829" s="52" t="s">
        <v>7571</v>
      </c>
      <c r="H1829" s="52" t="s">
        <v>8316</v>
      </c>
      <c r="I1829" s="52" t="s">
        <v>14713</v>
      </c>
      <c r="J1829" s="51">
        <v>138751</v>
      </c>
      <c r="K1829" s="51">
        <v>23945</v>
      </c>
      <c r="L1829" s="52" t="s">
        <v>846</v>
      </c>
      <c r="M1829" s="51">
        <v>969221</v>
      </c>
      <c r="N1829" s="51">
        <v>0</v>
      </c>
      <c r="O1829" s="52" t="s">
        <v>16269</v>
      </c>
    </row>
    <row r="1830" spans="1:15" ht="14.4" x14ac:dyDescent="0.25">
      <c r="A1830" s="51">
        <v>23952</v>
      </c>
      <c r="B1830" s="52" t="s">
        <v>67</v>
      </c>
      <c r="C1830" s="52" t="s">
        <v>5568</v>
      </c>
      <c r="D1830" s="51">
        <v>9620</v>
      </c>
      <c r="E1830" s="52" t="s">
        <v>289</v>
      </c>
      <c r="F1830" s="52" t="s">
        <v>5569</v>
      </c>
      <c r="G1830" s="52" t="s">
        <v>7571</v>
      </c>
      <c r="H1830" s="52" t="s">
        <v>16270</v>
      </c>
      <c r="I1830" s="52" t="s">
        <v>14713</v>
      </c>
      <c r="J1830" s="51">
        <v>138751</v>
      </c>
      <c r="K1830" s="51">
        <v>23945</v>
      </c>
      <c r="L1830" s="52" t="s">
        <v>846</v>
      </c>
      <c r="M1830" s="51">
        <v>969221</v>
      </c>
      <c r="N1830" s="51">
        <v>0</v>
      </c>
      <c r="O1830" s="52" t="s">
        <v>16271</v>
      </c>
    </row>
    <row r="1831" spans="1:15" ht="14.4" x14ac:dyDescent="0.25">
      <c r="A1831" s="51">
        <v>23961</v>
      </c>
      <c r="B1831" s="52" t="s">
        <v>67</v>
      </c>
      <c r="C1831" s="52" t="s">
        <v>5570</v>
      </c>
      <c r="D1831" s="51">
        <v>9620</v>
      </c>
      <c r="E1831" s="52" t="s">
        <v>5571</v>
      </c>
      <c r="F1831" s="52" t="s">
        <v>5572</v>
      </c>
      <c r="G1831" s="52" t="s">
        <v>7571</v>
      </c>
      <c r="H1831" s="52" t="s">
        <v>10291</v>
      </c>
      <c r="I1831" s="52" t="s">
        <v>14713</v>
      </c>
      <c r="J1831" s="51">
        <v>138751</v>
      </c>
      <c r="K1831" s="51">
        <v>23945</v>
      </c>
      <c r="L1831" s="52" t="s">
        <v>846</v>
      </c>
      <c r="M1831" s="51">
        <v>969221</v>
      </c>
      <c r="N1831" s="51">
        <v>0</v>
      </c>
      <c r="O1831" s="52" t="s">
        <v>16272</v>
      </c>
    </row>
    <row r="1832" spans="1:15" ht="14.4" x14ac:dyDescent="0.25">
      <c r="A1832" s="51">
        <v>23978</v>
      </c>
      <c r="B1832" s="52" t="s">
        <v>862</v>
      </c>
      <c r="C1832" s="52" t="s">
        <v>5573</v>
      </c>
      <c r="D1832" s="51">
        <v>9630</v>
      </c>
      <c r="E1832" s="52" t="s">
        <v>863</v>
      </c>
      <c r="F1832" s="52" t="s">
        <v>864</v>
      </c>
      <c r="G1832" s="52" t="s">
        <v>7571</v>
      </c>
      <c r="H1832" s="52" t="s">
        <v>22155</v>
      </c>
      <c r="I1832" s="52" t="s">
        <v>14713</v>
      </c>
      <c r="J1832" s="51">
        <v>121392</v>
      </c>
      <c r="K1832" s="51">
        <v>23978</v>
      </c>
      <c r="L1832" s="52" t="s">
        <v>862</v>
      </c>
      <c r="M1832" s="51">
        <v>975151</v>
      </c>
      <c r="N1832" s="51">
        <v>0</v>
      </c>
      <c r="O1832" s="52" t="s">
        <v>16273</v>
      </c>
    </row>
    <row r="1833" spans="1:15" ht="14.4" x14ac:dyDescent="0.25">
      <c r="A1833" s="51">
        <v>23994</v>
      </c>
      <c r="B1833" s="52" t="s">
        <v>5574</v>
      </c>
      <c r="C1833" s="52" t="s">
        <v>5575</v>
      </c>
      <c r="D1833" s="51">
        <v>9630</v>
      </c>
      <c r="E1833" s="52" t="s">
        <v>5576</v>
      </c>
      <c r="F1833" s="52" t="s">
        <v>5577</v>
      </c>
      <c r="G1833" s="52" t="s">
        <v>7571</v>
      </c>
      <c r="H1833" s="52" t="s">
        <v>10292</v>
      </c>
      <c r="I1833" s="52" t="s">
        <v>14713</v>
      </c>
      <c r="J1833" s="51">
        <v>121392</v>
      </c>
      <c r="K1833" s="51">
        <v>23978</v>
      </c>
      <c r="L1833" s="52" t="s">
        <v>862</v>
      </c>
      <c r="M1833" s="51">
        <v>969303</v>
      </c>
      <c r="N1833" s="51">
        <v>0</v>
      </c>
      <c r="O1833" s="52" t="s">
        <v>16274</v>
      </c>
    </row>
    <row r="1834" spans="1:15" ht="14.4" x14ac:dyDescent="0.25">
      <c r="A1834" s="51">
        <v>24001</v>
      </c>
      <c r="B1834" s="52" t="s">
        <v>5578</v>
      </c>
      <c r="C1834" s="52" t="s">
        <v>5579</v>
      </c>
      <c r="D1834" s="51">
        <v>9630</v>
      </c>
      <c r="E1834" s="52" t="s">
        <v>5580</v>
      </c>
      <c r="F1834" s="52" t="s">
        <v>5581</v>
      </c>
      <c r="G1834" s="52" t="s">
        <v>7571</v>
      </c>
      <c r="H1834" s="52" t="s">
        <v>16275</v>
      </c>
      <c r="I1834" s="52" t="s">
        <v>14713</v>
      </c>
      <c r="J1834" s="51">
        <v>120584</v>
      </c>
      <c r="K1834" s="51">
        <v>117382</v>
      </c>
      <c r="L1834" s="52" t="s">
        <v>632</v>
      </c>
      <c r="M1834" s="51">
        <v>122374</v>
      </c>
      <c r="N1834" s="51">
        <v>0</v>
      </c>
      <c r="O1834" s="52" t="s">
        <v>16276</v>
      </c>
    </row>
    <row r="1835" spans="1:15" ht="14.4" x14ac:dyDescent="0.25">
      <c r="A1835" s="51">
        <v>24026</v>
      </c>
      <c r="B1835" s="52" t="s">
        <v>5582</v>
      </c>
      <c r="C1835" s="52" t="s">
        <v>5583</v>
      </c>
      <c r="D1835" s="51">
        <v>9620</v>
      </c>
      <c r="E1835" s="52" t="s">
        <v>5584</v>
      </c>
      <c r="F1835" s="52" t="s">
        <v>5585</v>
      </c>
      <c r="G1835" s="52" t="s">
        <v>7571</v>
      </c>
      <c r="H1835" s="52" t="s">
        <v>10293</v>
      </c>
      <c r="I1835" s="52" t="s">
        <v>14713</v>
      </c>
      <c r="J1835" s="51">
        <v>138751</v>
      </c>
      <c r="K1835" s="51">
        <v>23945</v>
      </c>
      <c r="L1835" s="52" t="s">
        <v>846</v>
      </c>
      <c r="M1835" s="51">
        <v>969221</v>
      </c>
      <c r="N1835" s="51">
        <v>0</v>
      </c>
      <c r="O1835" s="52" t="s">
        <v>16277</v>
      </c>
    </row>
    <row r="1836" spans="1:15" ht="14.4" x14ac:dyDescent="0.25">
      <c r="A1836" s="51">
        <v>24059</v>
      </c>
      <c r="B1836" s="52" t="s">
        <v>67</v>
      </c>
      <c r="C1836" s="52" t="s">
        <v>5586</v>
      </c>
      <c r="D1836" s="51">
        <v>9660</v>
      </c>
      <c r="E1836" s="52" t="s">
        <v>5587</v>
      </c>
      <c r="F1836" s="52" t="s">
        <v>5588</v>
      </c>
      <c r="G1836" s="52" t="s">
        <v>7571</v>
      </c>
      <c r="H1836" s="52" t="s">
        <v>10294</v>
      </c>
      <c r="I1836" s="52" t="s">
        <v>14713</v>
      </c>
      <c r="J1836" s="51">
        <v>120584</v>
      </c>
      <c r="K1836" s="51">
        <v>117382</v>
      </c>
      <c r="L1836" s="52" t="s">
        <v>632</v>
      </c>
      <c r="M1836" s="51">
        <v>122374</v>
      </c>
      <c r="N1836" s="51">
        <v>0</v>
      </c>
      <c r="O1836" s="52" t="s">
        <v>16278</v>
      </c>
    </row>
    <row r="1837" spans="1:15" ht="14.4" x14ac:dyDescent="0.25">
      <c r="A1837" s="51">
        <v>24075</v>
      </c>
      <c r="B1837" s="52" t="s">
        <v>5589</v>
      </c>
      <c r="C1837" s="52" t="s">
        <v>3955</v>
      </c>
      <c r="D1837" s="51">
        <v>9660</v>
      </c>
      <c r="E1837" s="52" t="s">
        <v>1672</v>
      </c>
      <c r="F1837" s="52" t="s">
        <v>5590</v>
      </c>
      <c r="G1837" s="52" t="s">
        <v>7571</v>
      </c>
      <c r="H1837" s="52" t="s">
        <v>10295</v>
      </c>
      <c r="I1837" s="52" t="s">
        <v>14713</v>
      </c>
      <c r="J1837" s="51">
        <v>121392</v>
      </c>
      <c r="K1837" s="51">
        <v>23978</v>
      </c>
      <c r="L1837" s="52" t="s">
        <v>862</v>
      </c>
      <c r="M1837" s="51">
        <v>968081</v>
      </c>
      <c r="N1837" s="51">
        <v>0</v>
      </c>
      <c r="O1837" s="52" t="s">
        <v>16279</v>
      </c>
    </row>
    <row r="1838" spans="1:15" ht="14.4" x14ac:dyDescent="0.25">
      <c r="A1838" s="51">
        <v>24083</v>
      </c>
      <c r="B1838" s="52" t="s">
        <v>5591</v>
      </c>
      <c r="C1838" s="52" t="s">
        <v>5592</v>
      </c>
      <c r="D1838" s="51">
        <v>9661</v>
      </c>
      <c r="E1838" s="52" t="s">
        <v>5593</v>
      </c>
      <c r="F1838" s="52" t="s">
        <v>5594</v>
      </c>
      <c r="G1838" s="52" t="s">
        <v>7571</v>
      </c>
      <c r="H1838" s="52" t="s">
        <v>10296</v>
      </c>
      <c r="I1838" s="52" t="s">
        <v>14715</v>
      </c>
      <c r="J1838" s="51">
        <v>125583</v>
      </c>
      <c r="K1838" s="51">
        <v>23689</v>
      </c>
      <c r="L1838" s="52" t="s">
        <v>73</v>
      </c>
      <c r="M1838" s="51">
        <v>976118</v>
      </c>
      <c r="N1838" s="51">
        <v>0</v>
      </c>
      <c r="O1838" s="52" t="s">
        <v>16280</v>
      </c>
    </row>
    <row r="1839" spans="1:15" ht="14.4" x14ac:dyDescent="0.25">
      <c r="A1839" s="51">
        <v>24109</v>
      </c>
      <c r="B1839" s="52" t="s">
        <v>5595</v>
      </c>
      <c r="C1839" s="52" t="s">
        <v>5596</v>
      </c>
      <c r="D1839" s="51">
        <v>9667</v>
      </c>
      <c r="E1839" s="52" t="s">
        <v>5597</v>
      </c>
      <c r="F1839" s="52" t="s">
        <v>5598</v>
      </c>
      <c r="G1839" s="52" t="s">
        <v>7571</v>
      </c>
      <c r="H1839" s="52" t="s">
        <v>10297</v>
      </c>
      <c r="I1839" s="52" t="s">
        <v>14713</v>
      </c>
      <c r="J1839" s="51">
        <v>121392</v>
      </c>
      <c r="K1839" s="51">
        <v>23978</v>
      </c>
      <c r="L1839" s="52" t="s">
        <v>862</v>
      </c>
      <c r="M1839" s="51">
        <v>973991</v>
      </c>
      <c r="N1839" s="51">
        <v>0</v>
      </c>
      <c r="O1839" s="52" t="s">
        <v>16281</v>
      </c>
    </row>
    <row r="1840" spans="1:15" ht="14.4" x14ac:dyDescent="0.25">
      <c r="A1840" s="51">
        <v>24117</v>
      </c>
      <c r="B1840" s="52" t="s">
        <v>22156</v>
      </c>
      <c r="C1840" s="52" t="s">
        <v>5599</v>
      </c>
      <c r="D1840" s="51">
        <v>9681</v>
      </c>
      <c r="E1840" s="52" t="s">
        <v>698</v>
      </c>
      <c r="F1840" s="52" t="s">
        <v>699</v>
      </c>
      <c r="G1840" s="52" t="s">
        <v>7571</v>
      </c>
      <c r="H1840" s="52" t="s">
        <v>10298</v>
      </c>
      <c r="I1840" s="52" t="s">
        <v>14713</v>
      </c>
      <c r="J1840" s="51">
        <v>121004</v>
      </c>
      <c r="K1840" s="51">
        <v>24117</v>
      </c>
      <c r="L1840" s="52" t="s">
        <v>22156</v>
      </c>
      <c r="M1840" s="51">
        <v>969361</v>
      </c>
      <c r="N1840" s="51">
        <v>0</v>
      </c>
      <c r="O1840" s="52" t="s">
        <v>16282</v>
      </c>
    </row>
    <row r="1841" spans="1:15" ht="14.4" x14ac:dyDescent="0.25">
      <c r="A1841" s="51">
        <v>24133</v>
      </c>
      <c r="B1841" s="52" t="s">
        <v>5600</v>
      </c>
      <c r="C1841" s="52" t="s">
        <v>5601</v>
      </c>
      <c r="D1841" s="51">
        <v>9681</v>
      </c>
      <c r="E1841" s="52" t="s">
        <v>698</v>
      </c>
      <c r="F1841" s="52" t="s">
        <v>5602</v>
      </c>
      <c r="G1841" s="52" t="s">
        <v>7571</v>
      </c>
      <c r="H1841" s="52" t="s">
        <v>10299</v>
      </c>
      <c r="I1841" s="52" t="s">
        <v>14715</v>
      </c>
      <c r="J1841" s="51">
        <v>121475</v>
      </c>
      <c r="K1841" s="51">
        <v>24372</v>
      </c>
      <c r="L1841" s="52" t="s">
        <v>73</v>
      </c>
      <c r="M1841" s="51">
        <v>976126</v>
      </c>
      <c r="N1841" s="51">
        <v>0</v>
      </c>
      <c r="O1841" s="52" t="s">
        <v>16283</v>
      </c>
    </row>
    <row r="1842" spans="1:15" ht="14.4" x14ac:dyDescent="0.25">
      <c r="A1842" s="51">
        <v>24141</v>
      </c>
      <c r="B1842" s="52" t="s">
        <v>5603</v>
      </c>
      <c r="C1842" s="52" t="s">
        <v>5604</v>
      </c>
      <c r="D1842" s="51">
        <v>9690</v>
      </c>
      <c r="E1842" s="52" t="s">
        <v>5605</v>
      </c>
      <c r="F1842" s="52" t="s">
        <v>5606</v>
      </c>
      <c r="G1842" s="52" t="s">
        <v>7571</v>
      </c>
      <c r="H1842" s="52" t="s">
        <v>10300</v>
      </c>
      <c r="I1842" s="52" t="s">
        <v>14715</v>
      </c>
      <c r="J1842" s="51">
        <v>121475</v>
      </c>
      <c r="K1842" s="51">
        <v>24372</v>
      </c>
      <c r="L1842" s="52" t="s">
        <v>73</v>
      </c>
      <c r="M1842" s="51">
        <v>976134</v>
      </c>
      <c r="N1842" s="51">
        <v>0</v>
      </c>
      <c r="O1842" s="52" t="s">
        <v>16284</v>
      </c>
    </row>
    <row r="1843" spans="1:15" ht="14.4" x14ac:dyDescent="0.25">
      <c r="A1843" s="51">
        <v>24158</v>
      </c>
      <c r="B1843" s="52" t="s">
        <v>67</v>
      </c>
      <c r="C1843" s="52" t="s">
        <v>5607</v>
      </c>
      <c r="D1843" s="51">
        <v>9690</v>
      </c>
      <c r="E1843" s="52" t="s">
        <v>5608</v>
      </c>
      <c r="F1843" s="52" t="s">
        <v>5609</v>
      </c>
      <c r="G1843" s="52" t="s">
        <v>7571</v>
      </c>
      <c r="H1843" s="52" t="s">
        <v>14071</v>
      </c>
      <c r="I1843" s="52" t="s">
        <v>14713</v>
      </c>
      <c r="J1843" s="51">
        <v>121004</v>
      </c>
      <c r="K1843" s="51">
        <v>24117</v>
      </c>
      <c r="L1843" s="52" t="s">
        <v>22156</v>
      </c>
      <c r="M1843" s="51">
        <v>969485</v>
      </c>
      <c r="N1843" s="51">
        <v>0</v>
      </c>
      <c r="O1843" s="52" t="s">
        <v>16285</v>
      </c>
    </row>
    <row r="1844" spans="1:15" ht="14.4" x14ac:dyDescent="0.25">
      <c r="A1844" s="51">
        <v>24166</v>
      </c>
      <c r="B1844" s="52" t="s">
        <v>67</v>
      </c>
      <c r="C1844" s="52" t="s">
        <v>5186</v>
      </c>
      <c r="D1844" s="51">
        <v>9690</v>
      </c>
      <c r="E1844" s="52" t="s">
        <v>5605</v>
      </c>
      <c r="F1844" s="52" t="s">
        <v>5610</v>
      </c>
      <c r="G1844" s="52" t="s">
        <v>7571</v>
      </c>
      <c r="H1844" s="52" t="s">
        <v>14072</v>
      </c>
      <c r="I1844" s="52" t="s">
        <v>14713</v>
      </c>
      <c r="J1844" s="51">
        <v>121004</v>
      </c>
      <c r="K1844" s="51">
        <v>24117</v>
      </c>
      <c r="L1844" s="52" t="s">
        <v>22156</v>
      </c>
      <c r="M1844" s="51">
        <v>969485</v>
      </c>
      <c r="N1844" s="51">
        <v>0</v>
      </c>
      <c r="O1844" s="52" t="s">
        <v>16286</v>
      </c>
    </row>
    <row r="1845" spans="1:15" ht="14.4" x14ac:dyDescent="0.25">
      <c r="A1845" s="51">
        <v>24174</v>
      </c>
      <c r="B1845" s="52" t="s">
        <v>5611</v>
      </c>
      <c r="C1845" s="52" t="s">
        <v>5612</v>
      </c>
      <c r="D1845" s="51">
        <v>9700</v>
      </c>
      <c r="E1845" s="52" t="s">
        <v>335</v>
      </c>
      <c r="F1845" s="52" t="s">
        <v>5613</v>
      </c>
      <c r="G1845" s="52" t="s">
        <v>7571</v>
      </c>
      <c r="H1845" s="52" t="s">
        <v>10301</v>
      </c>
      <c r="I1845" s="52" t="s">
        <v>14713</v>
      </c>
      <c r="J1845" s="51">
        <v>121046</v>
      </c>
      <c r="K1845" s="51">
        <v>116053</v>
      </c>
      <c r="L1845" s="52" t="s">
        <v>569</v>
      </c>
      <c r="M1845" s="51">
        <v>969394</v>
      </c>
      <c r="N1845" s="51">
        <v>0</v>
      </c>
      <c r="O1845" s="52" t="s">
        <v>16287</v>
      </c>
    </row>
    <row r="1846" spans="1:15" ht="14.4" x14ac:dyDescent="0.25">
      <c r="A1846" s="51">
        <v>24182</v>
      </c>
      <c r="B1846" s="52" t="s">
        <v>5614</v>
      </c>
      <c r="C1846" s="52" t="s">
        <v>5615</v>
      </c>
      <c r="D1846" s="51">
        <v>9700</v>
      </c>
      <c r="E1846" s="52" t="s">
        <v>335</v>
      </c>
      <c r="F1846" s="52" t="s">
        <v>336</v>
      </c>
      <c r="G1846" s="52" t="s">
        <v>7571</v>
      </c>
      <c r="H1846" s="52" t="s">
        <v>8434</v>
      </c>
      <c r="I1846" s="52" t="s">
        <v>14713</v>
      </c>
      <c r="J1846" s="51">
        <v>121046</v>
      </c>
      <c r="K1846" s="51">
        <v>116053</v>
      </c>
      <c r="L1846" s="52" t="s">
        <v>569</v>
      </c>
      <c r="M1846" s="51">
        <v>969394</v>
      </c>
      <c r="N1846" s="51">
        <v>0</v>
      </c>
      <c r="O1846" s="52" t="s">
        <v>16288</v>
      </c>
    </row>
    <row r="1847" spans="1:15" ht="14.4" x14ac:dyDescent="0.25">
      <c r="A1847" s="51">
        <v>24191</v>
      </c>
      <c r="B1847" s="52" t="s">
        <v>5616</v>
      </c>
      <c r="C1847" s="52" t="s">
        <v>5617</v>
      </c>
      <c r="D1847" s="51">
        <v>9700</v>
      </c>
      <c r="E1847" s="52" t="s">
        <v>5618</v>
      </c>
      <c r="F1847" s="52" t="s">
        <v>5619</v>
      </c>
      <c r="G1847" s="52" t="s">
        <v>7571</v>
      </c>
      <c r="H1847" s="52" t="s">
        <v>10302</v>
      </c>
      <c r="I1847" s="52" t="s">
        <v>14713</v>
      </c>
      <c r="J1847" s="51">
        <v>121046</v>
      </c>
      <c r="K1847" s="51">
        <v>116053</v>
      </c>
      <c r="L1847" s="52" t="s">
        <v>569</v>
      </c>
      <c r="M1847" s="51">
        <v>969394</v>
      </c>
      <c r="N1847" s="51">
        <v>0</v>
      </c>
      <c r="O1847" s="52" t="s">
        <v>16289</v>
      </c>
    </row>
    <row r="1848" spans="1:15" ht="14.4" x14ac:dyDescent="0.25">
      <c r="A1848" s="51">
        <v>24208</v>
      </c>
      <c r="B1848" s="52" t="s">
        <v>67</v>
      </c>
      <c r="C1848" s="52" t="s">
        <v>5620</v>
      </c>
      <c r="D1848" s="51">
        <v>9700</v>
      </c>
      <c r="E1848" s="52" t="s">
        <v>5621</v>
      </c>
      <c r="F1848" s="52" t="s">
        <v>5622</v>
      </c>
      <c r="G1848" s="52" t="s">
        <v>7571</v>
      </c>
      <c r="H1848" s="52" t="s">
        <v>10303</v>
      </c>
      <c r="I1848" s="52" t="s">
        <v>14713</v>
      </c>
      <c r="J1848" s="51">
        <v>121046</v>
      </c>
      <c r="K1848" s="51">
        <v>116053</v>
      </c>
      <c r="L1848" s="52" t="s">
        <v>569</v>
      </c>
      <c r="M1848" s="51">
        <v>969394</v>
      </c>
      <c r="N1848" s="51">
        <v>0</v>
      </c>
      <c r="O1848" s="52" t="s">
        <v>16290</v>
      </c>
    </row>
    <row r="1849" spans="1:15" ht="14.4" x14ac:dyDescent="0.25">
      <c r="A1849" s="51">
        <v>24216</v>
      </c>
      <c r="B1849" s="52" t="s">
        <v>67</v>
      </c>
      <c r="C1849" s="52" t="s">
        <v>5623</v>
      </c>
      <c r="D1849" s="51">
        <v>9700</v>
      </c>
      <c r="E1849" s="52" t="s">
        <v>335</v>
      </c>
      <c r="F1849" s="52" t="s">
        <v>5624</v>
      </c>
      <c r="G1849" s="52" t="s">
        <v>7571</v>
      </c>
      <c r="H1849" s="52" t="s">
        <v>10304</v>
      </c>
      <c r="I1849" s="52" t="s">
        <v>14713</v>
      </c>
      <c r="J1849" s="51">
        <v>121046</v>
      </c>
      <c r="K1849" s="51">
        <v>116053</v>
      </c>
      <c r="L1849" s="52" t="s">
        <v>569</v>
      </c>
      <c r="M1849" s="51">
        <v>969394</v>
      </c>
      <c r="N1849" s="51">
        <v>0</v>
      </c>
      <c r="O1849" s="52" t="s">
        <v>16291</v>
      </c>
    </row>
    <row r="1850" spans="1:15" ht="14.4" x14ac:dyDescent="0.25">
      <c r="A1850" s="51">
        <v>24224</v>
      </c>
      <c r="B1850" s="52" t="s">
        <v>67</v>
      </c>
      <c r="C1850" s="52" t="s">
        <v>5625</v>
      </c>
      <c r="D1850" s="51">
        <v>9700</v>
      </c>
      <c r="E1850" s="52" t="s">
        <v>5626</v>
      </c>
      <c r="F1850" s="52" t="s">
        <v>5627</v>
      </c>
      <c r="G1850" s="52" t="s">
        <v>7571</v>
      </c>
      <c r="H1850" s="52" t="s">
        <v>14073</v>
      </c>
      <c r="I1850" s="52" t="s">
        <v>14713</v>
      </c>
      <c r="J1850" s="51">
        <v>121046</v>
      </c>
      <c r="K1850" s="51">
        <v>116053</v>
      </c>
      <c r="L1850" s="52" t="s">
        <v>569</v>
      </c>
      <c r="M1850" s="51">
        <v>969394</v>
      </c>
      <c r="N1850" s="51">
        <v>0</v>
      </c>
      <c r="O1850" s="52" t="s">
        <v>16292</v>
      </c>
    </row>
    <row r="1851" spans="1:15" ht="14.4" x14ac:dyDescent="0.25">
      <c r="A1851" s="51">
        <v>24232</v>
      </c>
      <c r="B1851" s="52" t="s">
        <v>5628</v>
      </c>
      <c r="C1851" s="52" t="s">
        <v>5629</v>
      </c>
      <c r="D1851" s="51">
        <v>9700</v>
      </c>
      <c r="E1851" s="52" t="s">
        <v>5630</v>
      </c>
      <c r="F1851" s="52" t="s">
        <v>5631</v>
      </c>
      <c r="G1851" s="52" t="s">
        <v>7571</v>
      </c>
      <c r="H1851" s="52" t="s">
        <v>10305</v>
      </c>
      <c r="I1851" s="52" t="s">
        <v>14713</v>
      </c>
      <c r="J1851" s="51">
        <v>121046</v>
      </c>
      <c r="K1851" s="51">
        <v>116053</v>
      </c>
      <c r="L1851" s="52" t="s">
        <v>569</v>
      </c>
      <c r="M1851" s="51">
        <v>969394</v>
      </c>
      <c r="N1851" s="51">
        <v>0</v>
      </c>
      <c r="O1851" s="52" t="s">
        <v>16293</v>
      </c>
    </row>
    <row r="1852" spans="1:15" ht="14.4" x14ac:dyDescent="0.25">
      <c r="A1852" s="51">
        <v>24241</v>
      </c>
      <c r="B1852" s="52" t="s">
        <v>67</v>
      </c>
      <c r="C1852" s="52" t="s">
        <v>5632</v>
      </c>
      <c r="D1852" s="51">
        <v>9700</v>
      </c>
      <c r="E1852" s="52" t="s">
        <v>5633</v>
      </c>
      <c r="F1852" s="52" t="s">
        <v>5634</v>
      </c>
      <c r="G1852" s="52" t="s">
        <v>7571</v>
      </c>
      <c r="H1852" s="52" t="s">
        <v>10306</v>
      </c>
      <c r="I1852" s="52" t="s">
        <v>14713</v>
      </c>
      <c r="J1852" s="51">
        <v>121046</v>
      </c>
      <c r="K1852" s="51">
        <v>116053</v>
      </c>
      <c r="L1852" s="52" t="s">
        <v>569</v>
      </c>
      <c r="M1852" s="51">
        <v>969394</v>
      </c>
      <c r="N1852" s="51">
        <v>0</v>
      </c>
      <c r="O1852" s="52" t="s">
        <v>16294</v>
      </c>
    </row>
    <row r="1853" spans="1:15" ht="14.4" x14ac:dyDescent="0.25">
      <c r="A1853" s="51">
        <v>24257</v>
      </c>
      <c r="B1853" s="52" t="s">
        <v>5635</v>
      </c>
      <c r="C1853" s="52" t="s">
        <v>5636</v>
      </c>
      <c r="D1853" s="51">
        <v>9700</v>
      </c>
      <c r="E1853" s="52" t="s">
        <v>5637</v>
      </c>
      <c r="F1853" s="52" t="s">
        <v>5638</v>
      </c>
      <c r="G1853" s="52" t="s">
        <v>7571</v>
      </c>
      <c r="H1853" s="52" t="s">
        <v>10307</v>
      </c>
      <c r="I1853" s="52" t="s">
        <v>14713</v>
      </c>
      <c r="J1853" s="51">
        <v>121046</v>
      </c>
      <c r="K1853" s="51">
        <v>116053</v>
      </c>
      <c r="L1853" s="52" t="s">
        <v>569</v>
      </c>
      <c r="M1853" s="51">
        <v>969394</v>
      </c>
      <c r="N1853" s="51">
        <v>0</v>
      </c>
      <c r="O1853" s="52" t="s">
        <v>16295</v>
      </c>
    </row>
    <row r="1854" spans="1:15" ht="14.4" x14ac:dyDescent="0.25">
      <c r="A1854" s="51">
        <v>24265</v>
      </c>
      <c r="B1854" s="52" t="s">
        <v>704</v>
      </c>
      <c r="C1854" s="52" t="s">
        <v>5639</v>
      </c>
      <c r="D1854" s="51">
        <v>9052</v>
      </c>
      <c r="E1854" s="52" t="s">
        <v>5640</v>
      </c>
      <c r="F1854" s="52" t="s">
        <v>5641</v>
      </c>
      <c r="G1854" s="52" t="s">
        <v>7571</v>
      </c>
      <c r="H1854" s="52" t="s">
        <v>10308</v>
      </c>
      <c r="I1854" s="52" t="s">
        <v>14713</v>
      </c>
      <c r="J1854" s="51">
        <v>120915</v>
      </c>
      <c r="K1854" s="51">
        <v>24273</v>
      </c>
      <c r="L1854" s="52" t="s">
        <v>16091</v>
      </c>
      <c r="M1854" s="51">
        <v>962217</v>
      </c>
      <c r="N1854" s="51">
        <v>0</v>
      </c>
      <c r="O1854" s="52" t="s">
        <v>16296</v>
      </c>
    </row>
    <row r="1855" spans="1:15" ht="14.4" x14ac:dyDescent="0.25">
      <c r="A1855" s="51">
        <v>24273</v>
      </c>
      <c r="B1855" s="52" t="s">
        <v>16091</v>
      </c>
      <c r="C1855" s="52" t="s">
        <v>5642</v>
      </c>
      <c r="D1855" s="51">
        <v>9840</v>
      </c>
      <c r="E1855" s="52" t="s">
        <v>851</v>
      </c>
      <c r="F1855" s="52" t="s">
        <v>852</v>
      </c>
      <c r="G1855" s="52" t="s">
        <v>7571</v>
      </c>
      <c r="H1855" s="52" t="s">
        <v>10309</v>
      </c>
      <c r="I1855" s="52" t="s">
        <v>14713</v>
      </c>
      <c r="J1855" s="51">
        <v>120915</v>
      </c>
      <c r="K1855" s="51">
        <v>24273</v>
      </c>
      <c r="L1855" s="52" t="s">
        <v>16091</v>
      </c>
      <c r="M1855" s="51">
        <v>962217</v>
      </c>
      <c r="N1855" s="51">
        <v>0</v>
      </c>
      <c r="O1855" s="52" t="s">
        <v>16297</v>
      </c>
    </row>
    <row r="1856" spans="1:15" ht="14.4" x14ac:dyDescent="0.25">
      <c r="A1856" s="51">
        <v>24281</v>
      </c>
      <c r="B1856" s="52" t="s">
        <v>73</v>
      </c>
      <c r="C1856" s="52" t="s">
        <v>5643</v>
      </c>
      <c r="D1856" s="51">
        <v>9840</v>
      </c>
      <c r="E1856" s="52" t="s">
        <v>851</v>
      </c>
      <c r="F1856" s="52" t="s">
        <v>5644</v>
      </c>
      <c r="G1856" s="52" t="s">
        <v>7571</v>
      </c>
      <c r="H1856" s="52" t="s">
        <v>10310</v>
      </c>
      <c r="I1856" s="52" t="s">
        <v>14715</v>
      </c>
      <c r="J1856" s="51">
        <v>119991</v>
      </c>
      <c r="K1856" s="51">
        <v>24646</v>
      </c>
      <c r="L1856" s="52" t="s">
        <v>73</v>
      </c>
      <c r="M1856" s="51">
        <v>976142</v>
      </c>
      <c r="N1856" s="51">
        <v>0</v>
      </c>
      <c r="O1856" s="52" t="s">
        <v>16298</v>
      </c>
    </row>
    <row r="1857" spans="1:15" ht="14.4" x14ac:dyDescent="0.25">
      <c r="A1857" s="51">
        <v>24299</v>
      </c>
      <c r="B1857" s="52" t="s">
        <v>5645</v>
      </c>
      <c r="C1857" s="52" t="s">
        <v>5646</v>
      </c>
      <c r="D1857" s="51">
        <v>9840</v>
      </c>
      <c r="E1857" s="52" t="s">
        <v>5647</v>
      </c>
      <c r="F1857" s="52" t="s">
        <v>5648</v>
      </c>
      <c r="G1857" s="52" t="s">
        <v>7571</v>
      </c>
      <c r="H1857" s="52" t="s">
        <v>10311</v>
      </c>
      <c r="I1857" s="52" t="s">
        <v>14713</v>
      </c>
      <c r="J1857" s="51">
        <v>120915</v>
      </c>
      <c r="K1857" s="51">
        <v>24273</v>
      </c>
      <c r="L1857" s="52" t="s">
        <v>16091</v>
      </c>
      <c r="M1857" s="51">
        <v>962217</v>
      </c>
      <c r="N1857" s="51">
        <v>0</v>
      </c>
      <c r="O1857" s="52" t="s">
        <v>16299</v>
      </c>
    </row>
    <row r="1858" spans="1:15" ht="14.4" x14ac:dyDescent="0.25">
      <c r="A1858" s="51">
        <v>24307</v>
      </c>
      <c r="B1858" s="52" t="s">
        <v>73</v>
      </c>
      <c r="C1858" s="52" t="s">
        <v>16300</v>
      </c>
      <c r="D1858" s="51">
        <v>9810</v>
      </c>
      <c r="E1858" s="52" t="s">
        <v>1683</v>
      </c>
      <c r="F1858" s="52" t="s">
        <v>5649</v>
      </c>
      <c r="G1858" s="52" t="s">
        <v>7571</v>
      </c>
      <c r="H1858" s="52" t="s">
        <v>16301</v>
      </c>
      <c r="I1858" s="52" t="s">
        <v>14715</v>
      </c>
      <c r="J1858" s="51">
        <v>121475</v>
      </c>
      <c r="K1858" s="51">
        <v>24372</v>
      </c>
      <c r="L1858" s="52" t="s">
        <v>73</v>
      </c>
      <c r="M1858" s="51">
        <v>976159</v>
      </c>
      <c r="N1858" s="51">
        <v>0</v>
      </c>
      <c r="O1858" s="52" t="s">
        <v>16302</v>
      </c>
    </row>
    <row r="1859" spans="1:15" ht="14.4" x14ac:dyDescent="0.25">
      <c r="A1859" s="51">
        <v>24315</v>
      </c>
      <c r="B1859" s="52" t="s">
        <v>5650</v>
      </c>
      <c r="C1859" s="52" t="s">
        <v>5651</v>
      </c>
      <c r="D1859" s="51">
        <v>9810</v>
      </c>
      <c r="E1859" s="52" t="s">
        <v>1683</v>
      </c>
      <c r="F1859" s="52" t="s">
        <v>5652</v>
      </c>
      <c r="G1859" s="52" t="s">
        <v>7571</v>
      </c>
      <c r="H1859" s="52" t="s">
        <v>10312</v>
      </c>
      <c r="I1859" s="52" t="s">
        <v>14713</v>
      </c>
      <c r="J1859" s="51">
        <v>121434</v>
      </c>
      <c r="K1859" s="51">
        <v>45211</v>
      </c>
      <c r="L1859" s="52" t="s">
        <v>573</v>
      </c>
      <c r="M1859" s="51">
        <v>61879</v>
      </c>
      <c r="N1859" s="51">
        <v>0</v>
      </c>
      <c r="O1859" s="52" t="s">
        <v>16303</v>
      </c>
    </row>
    <row r="1860" spans="1:15" ht="14.4" x14ac:dyDescent="0.25">
      <c r="A1860" s="51">
        <v>24323</v>
      </c>
      <c r="B1860" s="52" t="s">
        <v>14074</v>
      </c>
      <c r="C1860" s="52" t="s">
        <v>5653</v>
      </c>
      <c r="D1860" s="51">
        <v>9810</v>
      </c>
      <c r="E1860" s="52" t="s">
        <v>5654</v>
      </c>
      <c r="F1860" s="52" t="s">
        <v>5655</v>
      </c>
      <c r="G1860" s="52" t="s">
        <v>7571</v>
      </c>
      <c r="H1860" s="52" t="s">
        <v>10313</v>
      </c>
      <c r="I1860" s="52" t="s">
        <v>14713</v>
      </c>
      <c r="J1860" s="51">
        <v>120915</v>
      </c>
      <c r="K1860" s="51">
        <v>24273</v>
      </c>
      <c r="L1860" s="52" t="s">
        <v>16091</v>
      </c>
      <c r="M1860" s="51">
        <v>969428</v>
      </c>
      <c r="N1860" s="51">
        <v>0</v>
      </c>
      <c r="O1860" s="52" t="s">
        <v>16304</v>
      </c>
    </row>
    <row r="1861" spans="1:15" ht="14.4" x14ac:dyDescent="0.25">
      <c r="A1861" s="51">
        <v>24331</v>
      </c>
      <c r="B1861" s="52" t="s">
        <v>756</v>
      </c>
      <c r="C1861" s="52" t="s">
        <v>5656</v>
      </c>
      <c r="D1861" s="51">
        <v>9890</v>
      </c>
      <c r="E1861" s="52" t="s">
        <v>571</v>
      </c>
      <c r="F1861" s="52" t="s">
        <v>638</v>
      </c>
      <c r="G1861" s="52" t="s">
        <v>7571</v>
      </c>
      <c r="H1861" s="52" t="s">
        <v>10314</v>
      </c>
      <c r="I1861" s="52" t="s">
        <v>14713</v>
      </c>
      <c r="J1861" s="51">
        <v>121269</v>
      </c>
      <c r="K1861" s="51">
        <v>24331</v>
      </c>
      <c r="L1861" s="52" t="s">
        <v>756</v>
      </c>
      <c r="M1861" s="51">
        <v>969436</v>
      </c>
      <c r="N1861" s="51">
        <v>0</v>
      </c>
      <c r="O1861" s="52" t="s">
        <v>16305</v>
      </c>
    </row>
    <row r="1862" spans="1:15" ht="14.4" x14ac:dyDescent="0.25">
      <c r="A1862" s="51">
        <v>24349</v>
      </c>
      <c r="B1862" s="52" t="s">
        <v>5657</v>
      </c>
      <c r="C1862" s="52" t="s">
        <v>5658</v>
      </c>
      <c r="D1862" s="51">
        <v>9890</v>
      </c>
      <c r="E1862" s="52" t="s">
        <v>5659</v>
      </c>
      <c r="F1862" s="52" t="s">
        <v>5660</v>
      </c>
      <c r="G1862" s="52" t="s">
        <v>7571</v>
      </c>
      <c r="H1862" s="52" t="s">
        <v>10315</v>
      </c>
      <c r="I1862" s="52" t="s">
        <v>14715</v>
      </c>
      <c r="J1862" s="51">
        <v>119487</v>
      </c>
      <c r="K1862" s="51">
        <v>24349</v>
      </c>
      <c r="L1862" s="52" t="s">
        <v>5657</v>
      </c>
      <c r="M1862" s="51">
        <v>976167</v>
      </c>
      <c r="N1862" s="51">
        <v>0</v>
      </c>
      <c r="O1862" s="52" t="s">
        <v>16306</v>
      </c>
    </row>
    <row r="1863" spans="1:15" ht="14.4" x14ac:dyDescent="0.25">
      <c r="A1863" s="51">
        <v>24356</v>
      </c>
      <c r="B1863" s="52" t="s">
        <v>67</v>
      </c>
      <c r="C1863" s="52" t="s">
        <v>5661</v>
      </c>
      <c r="D1863" s="51">
        <v>9890</v>
      </c>
      <c r="E1863" s="52" t="s">
        <v>5662</v>
      </c>
      <c r="F1863" s="52" t="s">
        <v>5663</v>
      </c>
      <c r="G1863" s="52" t="s">
        <v>7571</v>
      </c>
      <c r="H1863" s="52" t="s">
        <v>10316</v>
      </c>
      <c r="I1863" s="52" t="s">
        <v>14713</v>
      </c>
      <c r="J1863" s="51">
        <v>121269</v>
      </c>
      <c r="K1863" s="51">
        <v>24331</v>
      </c>
      <c r="L1863" s="52" t="s">
        <v>756</v>
      </c>
      <c r="M1863" s="51">
        <v>969436</v>
      </c>
      <c r="N1863" s="51">
        <v>0</v>
      </c>
      <c r="O1863" s="52" t="s">
        <v>16307</v>
      </c>
    </row>
    <row r="1864" spans="1:15" ht="14.4" x14ac:dyDescent="0.25">
      <c r="A1864" s="51">
        <v>24364</v>
      </c>
      <c r="B1864" s="52" t="s">
        <v>67</v>
      </c>
      <c r="C1864" s="52" t="s">
        <v>5664</v>
      </c>
      <c r="D1864" s="51">
        <v>9750</v>
      </c>
      <c r="E1864" s="52" t="s">
        <v>865</v>
      </c>
      <c r="F1864" s="52" t="s">
        <v>5665</v>
      </c>
      <c r="G1864" s="52" t="s">
        <v>7571</v>
      </c>
      <c r="H1864" s="52" t="s">
        <v>10317</v>
      </c>
      <c r="I1864" s="52" t="s">
        <v>14713</v>
      </c>
      <c r="J1864" s="51">
        <v>121269</v>
      </c>
      <c r="K1864" s="51">
        <v>24331</v>
      </c>
      <c r="L1864" s="52" t="s">
        <v>756</v>
      </c>
      <c r="M1864" s="51">
        <v>969444</v>
      </c>
      <c r="N1864" s="51">
        <v>0</v>
      </c>
      <c r="O1864" s="52" t="s">
        <v>22157</v>
      </c>
    </row>
    <row r="1865" spans="1:15" ht="14.4" x14ac:dyDescent="0.25">
      <c r="A1865" s="51">
        <v>24372</v>
      </c>
      <c r="B1865" s="52" t="s">
        <v>73</v>
      </c>
      <c r="C1865" s="52" t="s">
        <v>5666</v>
      </c>
      <c r="D1865" s="51">
        <v>9750</v>
      </c>
      <c r="E1865" s="52" t="s">
        <v>865</v>
      </c>
      <c r="F1865" s="52" t="s">
        <v>387</v>
      </c>
      <c r="G1865" s="52" t="s">
        <v>7571</v>
      </c>
      <c r="H1865" s="52" t="s">
        <v>8381</v>
      </c>
      <c r="I1865" s="52" t="s">
        <v>14715</v>
      </c>
      <c r="J1865" s="51">
        <v>121475</v>
      </c>
      <c r="K1865" s="51">
        <v>24372</v>
      </c>
      <c r="L1865" s="52" t="s">
        <v>73</v>
      </c>
      <c r="M1865" s="51">
        <v>137687</v>
      </c>
      <c r="N1865" s="51">
        <v>0</v>
      </c>
      <c r="O1865" s="52" t="s">
        <v>16308</v>
      </c>
    </row>
    <row r="1866" spans="1:15" ht="14.4" x14ac:dyDescent="0.25">
      <c r="A1866" s="51">
        <v>24381</v>
      </c>
      <c r="B1866" s="52" t="s">
        <v>67</v>
      </c>
      <c r="C1866" s="52" t="s">
        <v>5667</v>
      </c>
      <c r="D1866" s="51">
        <v>9890</v>
      </c>
      <c r="E1866" s="52" t="s">
        <v>5659</v>
      </c>
      <c r="F1866" s="52" t="s">
        <v>5668</v>
      </c>
      <c r="G1866" s="52" t="s">
        <v>7571</v>
      </c>
      <c r="H1866" s="52" t="s">
        <v>14075</v>
      </c>
      <c r="I1866" s="52" t="s">
        <v>14713</v>
      </c>
      <c r="J1866" s="51">
        <v>121269</v>
      </c>
      <c r="K1866" s="51">
        <v>24331</v>
      </c>
      <c r="L1866" s="52" t="s">
        <v>756</v>
      </c>
      <c r="M1866" s="51">
        <v>969436</v>
      </c>
      <c r="N1866" s="51">
        <v>0</v>
      </c>
      <c r="O1866" s="52" t="s">
        <v>16309</v>
      </c>
    </row>
    <row r="1867" spans="1:15" ht="14.4" x14ac:dyDescent="0.25">
      <c r="A1867" s="51">
        <v>24406</v>
      </c>
      <c r="B1867" s="52" t="s">
        <v>5669</v>
      </c>
      <c r="C1867" s="52" t="s">
        <v>5670</v>
      </c>
      <c r="D1867" s="51">
        <v>9770</v>
      </c>
      <c r="E1867" s="52" t="s">
        <v>865</v>
      </c>
      <c r="F1867" s="52" t="s">
        <v>5671</v>
      </c>
      <c r="G1867" s="52" t="s">
        <v>7571</v>
      </c>
      <c r="H1867" s="52" t="s">
        <v>10318</v>
      </c>
      <c r="I1867" s="52" t="s">
        <v>14713</v>
      </c>
      <c r="J1867" s="51">
        <v>121269</v>
      </c>
      <c r="K1867" s="51">
        <v>24331</v>
      </c>
      <c r="L1867" s="52" t="s">
        <v>756</v>
      </c>
      <c r="M1867" s="51">
        <v>122457</v>
      </c>
      <c r="N1867" s="51">
        <v>0</v>
      </c>
      <c r="O1867" s="52" t="s">
        <v>16310</v>
      </c>
    </row>
    <row r="1868" spans="1:15" ht="14.4" x14ac:dyDescent="0.25">
      <c r="A1868" s="51">
        <v>24414</v>
      </c>
      <c r="B1868" s="52" t="s">
        <v>5672</v>
      </c>
      <c r="C1868" s="52" t="s">
        <v>5673</v>
      </c>
      <c r="D1868" s="51">
        <v>9750</v>
      </c>
      <c r="E1868" s="52" t="s">
        <v>5674</v>
      </c>
      <c r="F1868" s="52" t="s">
        <v>5675</v>
      </c>
      <c r="G1868" s="52" t="s">
        <v>7571</v>
      </c>
      <c r="H1868" s="52" t="s">
        <v>14076</v>
      </c>
      <c r="I1868" s="52" t="s">
        <v>14713</v>
      </c>
      <c r="J1868" s="51">
        <v>121269</v>
      </c>
      <c r="K1868" s="51">
        <v>24331</v>
      </c>
      <c r="L1868" s="52" t="s">
        <v>756</v>
      </c>
      <c r="M1868" s="51">
        <v>122457</v>
      </c>
      <c r="N1868" s="51">
        <v>0</v>
      </c>
      <c r="O1868" s="52" t="s">
        <v>16311</v>
      </c>
    </row>
    <row r="1869" spans="1:15" ht="14.4" x14ac:dyDescent="0.25">
      <c r="A1869" s="51">
        <v>24448</v>
      </c>
      <c r="B1869" s="52" t="s">
        <v>5676</v>
      </c>
      <c r="C1869" s="52" t="s">
        <v>5677</v>
      </c>
      <c r="D1869" s="51">
        <v>9770</v>
      </c>
      <c r="E1869" s="52" t="s">
        <v>865</v>
      </c>
      <c r="F1869" s="52" t="s">
        <v>5678</v>
      </c>
      <c r="G1869" s="52" t="s">
        <v>7571</v>
      </c>
      <c r="H1869" s="52" t="s">
        <v>10319</v>
      </c>
      <c r="I1869" s="52" t="s">
        <v>14715</v>
      </c>
      <c r="J1869" s="51">
        <v>121475</v>
      </c>
      <c r="K1869" s="51">
        <v>24372</v>
      </c>
      <c r="L1869" s="52" t="s">
        <v>73</v>
      </c>
      <c r="M1869" s="51">
        <v>137687</v>
      </c>
      <c r="N1869" s="51">
        <v>0</v>
      </c>
      <c r="O1869" s="52" t="s">
        <v>16312</v>
      </c>
    </row>
    <row r="1870" spans="1:15" ht="14.4" x14ac:dyDescent="0.25">
      <c r="A1870" s="51">
        <v>24455</v>
      </c>
      <c r="B1870" s="52" t="s">
        <v>67</v>
      </c>
      <c r="C1870" s="52" t="s">
        <v>5679</v>
      </c>
      <c r="D1870" s="51">
        <v>9770</v>
      </c>
      <c r="E1870" s="52" t="s">
        <v>865</v>
      </c>
      <c r="F1870" s="52" t="s">
        <v>5680</v>
      </c>
      <c r="G1870" s="52" t="s">
        <v>7571</v>
      </c>
      <c r="H1870" s="52" t="s">
        <v>10320</v>
      </c>
      <c r="I1870" s="52" t="s">
        <v>14713</v>
      </c>
      <c r="J1870" s="51">
        <v>121269</v>
      </c>
      <c r="K1870" s="51">
        <v>24331</v>
      </c>
      <c r="L1870" s="52" t="s">
        <v>756</v>
      </c>
      <c r="M1870" s="51">
        <v>969451</v>
      </c>
      <c r="N1870" s="51">
        <v>0</v>
      </c>
      <c r="O1870" s="52" t="s">
        <v>16313</v>
      </c>
    </row>
    <row r="1871" spans="1:15" ht="14.4" x14ac:dyDescent="0.25">
      <c r="A1871" s="51">
        <v>24463</v>
      </c>
      <c r="B1871" s="52" t="s">
        <v>5681</v>
      </c>
      <c r="C1871" s="52" t="s">
        <v>5682</v>
      </c>
      <c r="D1871" s="51">
        <v>9772</v>
      </c>
      <c r="E1871" s="52" t="s">
        <v>5683</v>
      </c>
      <c r="F1871" s="52" t="s">
        <v>5684</v>
      </c>
      <c r="G1871" s="52" t="s">
        <v>7571</v>
      </c>
      <c r="H1871" s="52" t="s">
        <v>10321</v>
      </c>
      <c r="I1871" s="52" t="s">
        <v>14713</v>
      </c>
      <c r="J1871" s="51">
        <v>121269</v>
      </c>
      <c r="K1871" s="51">
        <v>24331</v>
      </c>
      <c r="L1871" s="52" t="s">
        <v>756</v>
      </c>
      <c r="M1871" s="51">
        <v>969451</v>
      </c>
      <c r="N1871" s="51">
        <v>0</v>
      </c>
      <c r="O1871" s="52" t="s">
        <v>16314</v>
      </c>
    </row>
    <row r="1872" spans="1:15" ht="14.4" x14ac:dyDescent="0.25">
      <c r="A1872" s="51">
        <v>24489</v>
      </c>
      <c r="B1872" s="52" t="s">
        <v>73</v>
      </c>
      <c r="C1872" s="52" t="s">
        <v>5685</v>
      </c>
      <c r="D1872" s="51">
        <v>9870</v>
      </c>
      <c r="E1872" s="52" t="s">
        <v>5686</v>
      </c>
      <c r="F1872" s="52" t="s">
        <v>5687</v>
      </c>
      <c r="G1872" s="52" t="s">
        <v>7571</v>
      </c>
      <c r="H1872" s="52" t="s">
        <v>10322</v>
      </c>
      <c r="I1872" s="52" t="s">
        <v>14715</v>
      </c>
      <c r="J1872" s="51">
        <v>121475</v>
      </c>
      <c r="K1872" s="51">
        <v>24372</v>
      </c>
      <c r="L1872" s="52" t="s">
        <v>73</v>
      </c>
      <c r="M1872" s="51">
        <v>976191</v>
      </c>
      <c r="N1872" s="51">
        <v>0</v>
      </c>
      <c r="O1872" s="52" t="s">
        <v>16315</v>
      </c>
    </row>
    <row r="1873" spans="1:15" ht="14.4" x14ac:dyDescent="0.25">
      <c r="A1873" s="51">
        <v>24497</v>
      </c>
      <c r="B1873" s="52" t="s">
        <v>14077</v>
      </c>
      <c r="C1873" s="52" t="s">
        <v>5688</v>
      </c>
      <c r="D1873" s="51">
        <v>9790</v>
      </c>
      <c r="E1873" s="52" t="s">
        <v>5689</v>
      </c>
      <c r="F1873" s="52" t="s">
        <v>5690</v>
      </c>
      <c r="G1873" s="52" t="s">
        <v>7571</v>
      </c>
      <c r="H1873" s="52" t="s">
        <v>10323</v>
      </c>
      <c r="I1873" s="52" t="s">
        <v>14713</v>
      </c>
      <c r="J1873" s="51">
        <v>121004</v>
      </c>
      <c r="K1873" s="51">
        <v>24117</v>
      </c>
      <c r="L1873" s="52" t="s">
        <v>22156</v>
      </c>
      <c r="M1873" s="51">
        <v>970004</v>
      </c>
      <c r="N1873" s="51">
        <v>0</v>
      </c>
      <c r="O1873" s="52" t="s">
        <v>16316</v>
      </c>
    </row>
    <row r="1874" spans="1:15" ht="14.4" x14ac:dyDescent="0.25">
      <c r="A1874" s="51">
        <v>24505</v>
      </c>
      <c r="B1874" s="52" t="s">
        <v>14078</v>
      </c>
      <c r="C1874" s="52" t="s">
        <v>5691</v>
      </c>
      <c r="D1874" s="51">
        <v>9790</v>
      </c>
      <c r="E1874" s="52" t="s">
        <v>5689</v>
      </c>
      <c r="F1874" s="52" t="s">
        <v>5692</v>
      </c>
      <c r="G1874" s="52" t="s">
        <v>7571</v>
      </c>
      <c r="H1874" s="52" t="s">
        <v>10324</v>
      </c>
      <c r="I1874" s="52" t="s">
        <v>14713</v>
      </c>
      <c r="J1874" s="51">
        <v>121004</v>
      </c>
      <c r="K1874" s="51">
        <v>24117</v>
      </c>
      <c r="L1874" s="52" t="s">
        <v>22156</v>
      </c>
      <c r="M1874" s="51">
        <v>969485</v>
      </c>
      <c r="N1874" s="51">
        <v>0</v>
      </c>
      <c r="O1874" s="52" t="s">
        <v>16317</v>
      </c>
    </row>
    <row r="1875" spans="1:15" ht="14.4" x14ac:dyDescent="0.25">
      <c r="A1875" s="51">
        <v>24513</v>
      </c>
      <c r="B1875" s="52" t="s">
        <v>5693</v>
      </c>
      <c r="C1875" s="52" t="s">
        <v>5694</v>
      </c>
      <c r="D1875" s="51">
        <v>9790</v>
      </c>
      <c r="E1875" s="52" t="s">
        <v>5689</v>
      </c>
      <c r="F1875" s="52" t="s">
        <v>5695</v>
      </c>
      <c r="G1875" s="52" t="s">
        <v>7571</v>
      </c>
      <c r="H1875" s="52" t="s">
        <v>10325</v>
      </c>
      <c r="I1875" s="52" t="s">
        <v>14715</v>
      </c>
      <c r="J1875" s="51">
        <v>121475</v>
      </c>
      <c r="K1875" s="51">
        <v>24372</v>
      </c>
      <c r="L1875" s="52" t="s">
        <v>73</v>
      </c>
      <c r="M1875" s="51">
        <v>976209</v>
      </c>
      <c r="N1875" s="51">
        <v>0</v>
      </c>
      <c r="O1875" s="52" t="s">
        <v>16318</v>
      </c>
    </row>
    <row r="1876" spans="1:15" ht="14.4" x14ac:dyDescent="0.25">
      <c r="A1876" s="51">
        <v>24521</v>
      </c>
      <c r="B1876" s="52" t="s">
        <v>67</v>
      </c>
      <c r="C1876" s="52" t="s">
        <v>5696</v>
      </c>
      <c r="D1876" s="51">
        <v>9800</v>
      </c>
      <c r="E1876" s="52" t="s">
        <v>41</v>
      </c>
      <c r="F1876" s="52" t="s">
        <v>5697</v>
      </c>
      <c r="G1876" s="52" t="s">
        <v>7571</v>
      </c>
      <c r="H1876" s="52" t="s">
        <v>14079</v>
      </c>
      <c r="I1876" s="52" t="s">
        <v>14713</v>
      </c>
      <c r="J1876" s="51">
        <v>121434</v>
      </c>
      <c r="K1876" s="51">
        <v>45211</v>
      </c>
      <c r="L1876" s="52" t="s">
        <v>573</v>
      </c>
      <c r="M1876" s="51">
        <v>969493</v>
      </c>
      <c r="N1876" s="51">
        <v>0</v>
      </c>
      <c r="O1876" s="52" t="s">
        <v>22158</v>
      </c>
    </row>
    <row r="1877" spans="1:15" ht="14.4" x14ac:dyDescent="0.25">
      <c r="A1877" s="51">
        <v>24539</v>
      </c>
      <c r="B1877" s="52" t="s">
        <v>67</v>
      </c>
      <c r="C1877" s="52" t="s">
        <v>5698</v>
      </c>
      <c r="D1877" s="51">
        <v>9800</v>
      </c>
      <c r="E1877" s="52" t="s">
        <v>5699</v>
      </c>
      <c r="F1877" s="52" t="s">
        <v>5700</v>
      </c>
      <c r="G1877" s="52" t="s">
        <v>7571</v>
      </c>
      <c r="H1877" s="52" t="s">
        <v>10326</v>
      </c>
      <c r="I1877" s="52" t="s">
        <v>14713</v>
      </c>
      <c r="J1877" s="51">
        <v>121434</v>
      </c>
      <c r="K1877" s="51">
        <v>45211</v>
      </c>
      <c r="L1877" s="52" t="s">
        <v>573</v>
      </c>
      <c r="M1877" s="51">
        <v>969493</v>
      </c>
      <c r="N1877" s="51">
        <v>0</v>
      </c>
      <c r="O1877" s="52" t="s">
        <v>16319</v>
      </c>
    </row>
    <row r="1878" spans="1:15" ht="14.4" x14ac:dyDescent="0.25">
      <c r="A1878" s="51">
        <v>24562</v>
      </c>
      <c r="B1878" s="52" t="s">
        <v>5701</v>
      </c>
      <c r="C1878" s="52" t="s">
        <v>5702</v>
      </c>
      <c r="D1878" s="51">
        <v>9800</v>
      </c>
      <c r="E1878" s="52" t="s">
        <v>5699</v>
      </c>
      <c r="F1878" s="52" t="s">
        <v>5703</v>
      </c>
      <c r="G1878" s="52" t="s">
        <v>7571</v>
      </c>
      <c r="H1878" s="52" t="s">
        <v>10327</v>
      </c>
      <c r="I1878" s="52" t="s">
        <v>14713</v>
      </c>
      <c r="J1878" s="51">
        <v>121434</v>
      </c>
      <c r="K1878" s="51">
        <v>45211</v>
      </c>
      <c r="L1878" s="52" t="s">
        <v>573</v>
      </c>
      <c r="M1878" s="51">
        <v>969493</v>
      </c>
      <c r="N1878" s="51">
        <v>0</v>
      </c>
      <c r="O1878" s="52" t="s">
        <v>16320</v>
      </c>
    </row>
    <row r="1879" spans="1:15" ht="14.4" x14ac:dyDescent="0.25">
      <c r="A1879" s="51">
        <v>24571</v>
      </c>
      <c r="B1879" s="52" t="s">
        <v>14080</v>
      </c>
      <c r="C1879" s="52" t="s">
        <v>5704</v>
      </c>
      <c r="D1879" s="51">
        <v>9031</v>
      </c>
      <c r="E1879" s="52" t="s">
        <v>1693</v>
      </c>
      <c r="F1879" s="52" t="s">
        <v>18962</v>
      </c>
      <c r="G1879" s="52" t="s">
        <v>7571</v>
      </c>
      <c r="H1879" s="52" t="s">
        <v>10328</v>
      </c>
      <c r="I1879" s="52" t="s">
        <v>14715</v>
      </c>
      <c r="J1879" s="51">
        <v>121798</v>
      </c>
      <c r="K1879" s="51">
        <v>20941</v>
      </c>
      <c r="L1879" s="52" t="s">
        <v>811</v>
      </c>
      <c r="M1879" s="51">
        <v>975789</v>
      </c>
      <c r="N1879" s="51">
        <v>0</v>
      </c>
      <c r="O1879" s="52" t="s">
        <v>16321</v>
      </c>
    </row>
    <row r="1880" spans="1:15" ht="14.4" x14ac:dyDescent="0.25">
      <c r="A1880" s="51">
        <v>24588</v>
      </c>
      <c r="B1880" s="52" t="s">
        <v>608</v>
      </c>
      <c r="C1880" s="52" t="s">
        <v>5705</v>
      </c>
      <c r="D1880" s="51">
        <v>9031</v>
      </c>
      <c r="E1880" s="52" t="s">
        <v>1693</v>
      </c>
      <c r="F1880" s="52" t="s">
        <v>5706</v>
      </c>
      <c r="G1880" s="52" t="s">
        <v>7571</v>
      </c>
      <c r="H1880" s="52" t="s">
        <v>10329</v>
      </c>
      <c r="I1880" s="52" t="s">
        <v>14713</v>
      </c>
      <c r="J1880" s="51">
        <v>120949</v>
      </c>
      <c r="K1880" s="51">
        <v>21006</v>
      </c>
      <c r="L1880" s="52" t="s">
        <v>22144</v>
      </c>
      <c r="M1880" s="51">
        <v>968081</v>
      </c>
      <c r="N1880" s="51">
        <v>0</v>
      </c>
      <c r="O1880" s="52" t="s">
        <v>16322</v>
      </c>
    </row>
    <row r="1881" spans="1:15" ht="14.4" x14ac:dyDescent="0.25">
      <c r="A1881" s="51">
        <v>24596</v>
      </c>
      <c r="B1881" s="52" t="s">
        <v>2355</v>
      </c>
      <c r="C1881" s="52" t="s">
        <v>5707</v>
      </c>
      <c r="D1881" s="51">
        <v>9031</v>
      </c>
      <c r="E1881" s="52" t="s">
        <v>1693</v>
      </c>
      <c r="F1881" s="52" t="s">
        <v>5708</v>
      </c>
      <c r="G1881" s="52" t="s">
        <v>7571</v>
      </c>
      <c r="H1881" s="52" t="s">
        <v>10330</v>
      </c>
      <c r="I1881" s="52" t="s">
        <v>14713</v>
      </c>
      <c r="J1881" s="51">
        <v>120949</v>
      </c>
      <c r="K1881" s="51">
        <v>21006</v>
      </c>
      <c r="L1881" s="52" t="s">
        <v>22144</v>
      </c>
      <c r="M1881" s="51">
        <v>968081</v>
      </c>
      <c r="N1881" s="51">
        <v>0</v>
      </c>
      <c r="O1881" s="52" t="s">
        <v>16323</v>
      </c>
    </row>
    <row r="1882" spans="1:15" ht="14.4" x14ac:dyDescent="0.25">
      <c r="A1882" s="51">
        <v>24604</v>
      </c>
      <c r="B1882" s="52" t="s">
        <v>5709</v>
      </c>
      <c r="C1882" s="52" t="s">
        <v>5710</v>
      </c>
      <c r="D1882" s="51">
        <v>9051</v>
      </c>
      <c r="E1882" s="52" t="s">
        <v>5711</v>
      </c>
      <c r="F1882" s="52" t="s">
        <v>5712</v>
      </c>
      <c r="G1882" s="52" t="s">
        <v>7571</v>
      </c>
      <c r="H1882" s="52" t="s">
        <v>10331</v>
      </c>
      <c r="I1882" s="52" t="s">
        <v>14715</v>
      </c>
      <c r="J1882" s="51">
        <v>121798</v>
      </c>
      <c r="K1882" s="51">
        <v>20941</v>
      </c>
      <c r="L1882" s="52" t="s">
        <v>811</v>
      </c>
      <c r="M1882" s="51">
        <v>975789</v>
      </c>
      <c r="N1882" s="51">
        <v>0</v>
      </c>
      <c r="O1882" s="52" t="s">
        <v>16324</v>
      </c>
    </row>
    <row r="1883" spans="1:15" ht="14.4" x14ac:dyDescent="0.25">
      <c r="A1883" s="51">
        <v>24612</v>
      </c>
      <c r="B1883" s="52" t="s">
        <v>67</v>
      </c>
      <c r="C1883" s="52" t="s">
        <v>5713</v>
      </c>
      <c r="D1883" s="51">
        <v>9051</v>
      </c>
      <c r="E1883" s="52" t="s">
        <v>5711</v>
      </c>
      <c r="F1883" s="52" t="s">
        <v>5714</v>
      </c>
      <c r="G1883" s="52" t="s">
        <v>7571</v>
      </c>
      <c r="H1883" s="52" t="s">
        <v>10332</v>
      </c>
      <c r="I1883" s="52" t="s">
        <v>14713</v>
      </c>
      <c r="J1883" s="51">
        <v>120949</v>
      </c>
      <c r="K1883" s="51">
        <v>21006</v>
      </c>
      <c r="L1883" s="52" t="s">
        <v>22144</v>
      </c>
      <c r="M1883" s="51">
        <v>968081</v>
      </c>
      <c r="N1883" s="51">
        <v>0</v>
      </c>
      <c r="O1883" s="52" t="s">
        <v>16325</v>
      </c>
    </row>
    <row r="1884" spans="1:15" ht="14.4" x14ac:dyDescent="0.25">
      <c r="A1884" s="51">
        <v>24621</v>
      </c>
      <c r="B1884" s="52" t="s">
        <v>5715</v>
      </c>
      <c r="C1884" s="52" t="s">
        <v>5716</v>
      </c>
      <c r="D1884" s="51">
        <v>9831</v>
      </c>
      <c r="E1884" s="52" t="s">
        <v>5717</v>
      </c>
      <c r="F1884" s="52" t="s">
        <v>5718</v>
      </c>
      <c r="G1884" s="52" t="s">
        <v>7571</v>
      </c>
      <c r="H1884" s="52" t="s">
        <v>10333</v>
      </c>
      <c r="I1884" s="52" t="s">
        <v>14713</v>
      </c>
      <c r="J1884" s="51">
        <v>120915</v>
      </c>
      <c r="K1884" s="51">
        <v>24273</v>
      </c>
      <c r="L1884" s="52" t="s">
        <v>16091</v>
      </c>
      <c r="M1884" s="51">
        <v>962217</v>
      </c>
      <c r="N1884" s="51">
        <v>0</v>
      </c>
      <c r="O1884" s="52" t="s">
        <v>16326</v>
      </c>
    </row>
    <row r="1885" spans="1:15" ht="14.4" x14ac:dyDescent="0.25">
      <c r="A1885" s="51">
        <v>24638</v>
      </c>
      <c r="B1885" s="52" t="s">
        <v>5719</v>
      </c>
      <c r="C1885" s="52" t="s">
        <v>5720</v>
      </c>
      <c r="D1885" s="51">
        <v>9830</v>
      </c>
      <c r="E1885" s="52" t="s">
        <v>231</v>
      </c>
      <c r="F1885" s="52" t="s">
        <v>5721</v>
      </c>
      <c r="G1885" s="52" t="s">
        <v>7571</v>
      </c>
      <c r="H1885" s="52" t="s">
        <v>10334</v>
      </c>
      <c r="I1885" s="52" t="s">
        <v>14713</v>
      </c>
      <c r="J1885" s="51">
        <v>125526</v>
      </c>
      <c r="K1885" s="51">
        <v>2626</v>
      </c>
      <c r="L1885" s="52" t="s">
        <v>8965</v>
      </c>
      <c r="M1885" s="51">
        <v>969832</v>
      </c>
      <c r="N1885" s="51">
        <v>0</v>
      </c>
      <c r="O1885" s="52" t="s">
        <v>16327</v>
      </c>
    </row>
    <row r="1886" spans="1:15" ht="14.4" x14ac:dyDescent="0.25">
      <c r="A1886" s="51">
        <v>24646</v>
      </c>
      <c r="B1886" s="52" t="s">
        <v>73</v>
      </c>
      <c r="C1886" s="52" t="s">
        <v>5722</v>
      </c>
      <c r="D1886" s="51">
        <v>9830</v>
      </c>
      <c r="E1886" s="52" t="s">
        <v>231</v>
      </c>
      <c r="F1886" s="52" t="s">
        <v>232</v>
      </c>
      <c r="G1886" s="52" t="s">
        <v>7571</v>
      </c>
      <c r="H1886" s="52" t="s">
        <v>8034</v>
      </c>
      <c r="I1886" s="52" t="s">
        <v>14715</v>
      </c>
      <c r="J1886" s="51">
        <v>119991</v>
      </c>
      <c r="K1886" s="51">
        <v>24646</v>
      </c>
      <c r="L1886" s="52" t="s">
        <v>73</v>
      </c>
      <c r="M1886" s="51">
        <v>976217</v>
      </c>
      <c r="N1886" s="51">
        <v>0</v>
      </c>
      <c r="O1886" s="52" t="s">
        <v>16328</v>
      </c>
    </row>
    <row r="1887" spans="1:15" ht="14.4" x14ac:dyDescent="0.25">
      <c r="A1887" s="51">
        <v>24653</v>
      </c>
      <c r="B1887" s="52" t="s">
        <v>5723</v>
      </c>
      <c r="C1887" s="52" t="s">
        <v>5724</v>
      </c>
      <c r="D1887" s="51">
        <v>9850</v>
      </c>
      <c r="E1887" s="52" t="s">
        <v>5725</v>
      </c>
      <c r="F1887" s="52" t="s">
        <v>5726</v>
      </c>
      <c r="G1887" s="52" t="s">
        <v>7571</v>
      </c>
      <c r="H1887" s="52" t="s">
        <v>10335</v>
      </c>
      <c r="I1887" s="52" t="s">
        <v>14713</v>
      </c>
      <c r="J1887" s="51">
        <v>121401</v>
      </c>
      <c r="K1887" s="51">
        <v>24745</v>
      </c>
      <c r="L1887" s="52" t="s">
        <v>22159</v>
      </c>
      <c r="M1887" s="51">
        <v>968081</v>
      </c>
      <c r="N1887" s="51">
        <v>0</v>
      </c>
      <c r="O1887" s="52" t="s">
        <v>16329</v>
      </c>
    </row>
    <row r="1888" spans="1:15" ht="14.4" x14ac:dyDescent="0.25">
      <c r="A1888" s="51">
        <v>24661</v>
      </c>
      <c r="B1888" s="52" t="s">
        <v>22160</v>
      </c>
      <c r="C1888" s="52" t="s">
        <v>5727</v>
      </c>
      <c r="D1888" s="51">
        <v>9850</v>
      </c>
      <c r="E1888" s="52" t="s">
        <v>5728</v>
      </c>
      <c r="F1888" s="52" t="s">
        <v>5729</v>
      </c>
      <c r="G1888" s="52" t="s">
        <v>7571</v>
      </c>
      <c r="H1888" s="52" t="s">
        <v>10336</v>
      </c>
      <c r="I1888" s="52" t="s">
        <v>14713</v>
      </c>
      <c r="J1888" s="51">
        <v>121401</v>
      </c>
      <c r="K1888" s="51">
        <v>24745</v>
      </c>
      <c r="L1888" s="52" t="s">
        <v>22159</v>
      </c>
      <c r="M1888" s="51">
        <v>968081</v>
      </c>
      <c r="N1888" s="51">
        <v>0</v>
      </c>
      <c r="O1888" s="52" t="s">
        <v>16330</v>
      </c>
    </row>
    <row r="1889" spans="1:15" ht="14.4" x14ac:dyDescent="0.25">
      <c r="A1889" s="51">
        <v>24679</v>
      </c>
      <c r="B1889" s="52" t="s">
        <v>5730</v>
      </c>
      <c r="C1889" s="52" t="s">
        <v>5731</v>
      </c>
      <c r="D1889" s="51">
        <v>9850</v>
      </c>
      <c r="E1889" s="52" t="s">
        <v>5732</v>
      </c>
      <c r="F1889" s="52" t="s">
        <v>5733</v>
      </c>
      <c r="G1889" s="52" t="s">
        <v>7571</v>
      </c>
      <c r="H1889" s="52" t="s">
        <v>10337</v>
      </c>
      <c r="I1889" s="52" t="s">
        <v>14715</v>
      </c>
      <c r="J1889" s="51">
        <v>119991</v>
      </c>
      <c r="K1889" s="51">
        <v>24646</v>
      </c>
      <c r="L1889" s="52" t="s">
        <v>73</v>
      </c>
      <c r="M1889" s="51">
        <v>137703</v>
      </c>
      <c r="N1889" s="51">
        <v>0</v>
      </c>
      <c r="O1889" s="52" t="s">
        <v>16331</v>
      </c>
    </row>
    <row r="1890" spans="1:15" ht="14.4" x14ac:dyDescent="0.25">
      <c r="A1890" s="51">
        <v>24695</v>
      </c>
      <c r="B1890" s="52" t="s">
        <v>16332</v>
      </c>
      <c r="C1890" s="52" t="s">
        <v>5734</v>
      </c>
      <c r="D1890" s="51">
        <v>9880</v>
      </c>
      <c r="E1890" s="52" t="s">
        <v>5735</v>
      </c>
      <c r="F1890" s="52" t="s">
        <v>5736</v>
      </c>
      <c r="G1890" s="52" t="s">
        <v>7571</v>
      </c>
      <c r="H1890" s="52" t="s">
        <v>10338</v>
      </c>
      <c r="I1890" s="52" t="s">
        <v>14713</v>
      </c>
      <c r="J1890" s="51">
        <v>121401</v>
      </c>
      <c r="K1890" s="51">
        <v>24745</v>
      </c>
      <c r="L1890" s="52" t="s">
        <v>22159</v>
      </c>
      <c r="M1890" s="51">
        <v>969576</v>
      </c>
      <c r="N1890" s="51">
        <v>0</v>
      </c>
      <c r="O1890" s="52" t="s">
        <v>16333</v>
      </c>
    </row>
    <row r="1891" spans="1:15" ht="14.4" x14ac:dyDescent="0.25">
      <c r="A1891" s="51">
        <v>24729</v>
      </c>
      <c r="B1891" s="52" t="s">
        <v>67</v>
      </c>
      <c r="C1891" s="52" t="s">
        <v>5737</v>
      </c>
      <c r="D1891" s="51">
        <v>9870</v>
      </c>
      <c r="E1891" s="52" t="s">
        <v>323</v>
      </c>
      <c r="F1891" s="52" t="s">
        <v>324</v>
      </c>
      <c r="G1891" s="52" t="s">
        <v>7571</v>
      </c>
      <c r="H1891" s="52" t="s">
        <v>8412</v>
      </c>
      <c r="I1891" s="52" t="s">
        <v>14713</v>
      </c>
      <c r="J1891" s="51">
        <v>121434</v>
      </c>
      <c r="K1891" s="51">
        <v>45211</v>
      </c>
      <c r="L1891" s="52" t="s">
        <v>573</v>
      </c>
      <c r="M1891" s="51">
        <v>973958</v>
      </c>
      <c r="N1891" s="51">
        <v>0</v>
      </c>
      <c r="O1891" s="52" t="s">
        <v>16334</v>
      </c>
    </row>
    <row r="1892" spans="1:15" ht="14.4" x14ac:dyDescent="0.25">
      <c r="A1892" s="51">
        <v>24737</v>
      </c>
      <c r="B1892" s="52" t="s">
        <v>22161</v>
      </c>
      <c r="C1892" s="52" t="s">
        <v>5738</v>
      </c>
      <c r="D1892" s="51">
        <v>9880</v>
      </c>
      <c r="E1892" s="52" t="s">
        <v>376</v>
      </c>
      <c r="F1892" s="52" t="s">
        <v>377</v>
      </c>
      <c r="G1892" s="52" t="s">
        <v>7571</v>
      </c>
      <c r="H1892" s="52" t="s">
        <v>14081</v>
      </c>
      <c r="I1892" s="52" t="s">
        <v>14713</v>
      </c>
      <c r="J1892" s="51">
        <v>121401</v>
      </c>
      <c r="K1892" s="51">
        <v>24745</v>
      </c>
      <c r="L1892" s="52" t="s">
        <v>22159</v>
      </c>
      <c r="M1892" s="51">
        <v>968081</v>
      </c>
      <c r="N1892" s="51">
        <v>0</v>
      </c>
      <c r="O1892" s="52" t="s">
        <v>16335</v>
      </c>
    </row>
    <row r="1893" spans="1:15" ht="14.4" x14ac:dyDescent="0.25">
      <c r="A1893" s="51">
        <v>24745</v>
      </c>
      <c r="B1893" s="52" t="s">
        <v>22159</v>
      </c>
      <c r="C1893" s="52" t="s">
        <v>5739</v>
      </c>
      <c r="D1893" s="51">
        <v>9880</v>
      </c>
      <c r="E1893" s="52" t="s">
        <v>376</v>
      </c>
      <c r="F1893" s="52" t="s">
        <v>377</v>
      </c>
      <c r="G1893" s="52" t="s">
        <v>7571</v>
      </c>
      <c r="H1893" s="52" t="s">
        <v>10339</v>
      </c>
      <c r="I1893" s="52" t="s">
        <v>14713</v>
      </c>
      <c r="J1893" s="51">
        <v>121401</v>
      </c>
      <c r="K1893" s="51">
        <v>24745</v>
      </c>
      <c r="L1893" s="52" t="s">
        <v>22159</v>
      </c>
      <c r="M1893" s="51">
        <v>968081</v>
      </c>
      <c r="N1893" s="51">
        <v>0</v>
      </c>
      <c r="O1893" s="52" t="s">
        <v>16336</v>
      </c>
    </row>
    <row r="1894" spans="1:15" ht="14.4" x14ac:dyDescent="0.25">
      <c r="A1894" s="51">
        <v>24752</v>
      </c>
      <c r="B1894" s="52" t="s">
        <v>16337</v>
      </c>
      <c r="C1894" s="52" t="s">
        <v>5740</v>
      </c>
      <c r="D1894" s="51">
        <v>9880</v>
      </c>
      <c r="E1894" s="52" t="s">
        <v>376</v>
      </c>
      <c r="F1894" s="52" t="s">
        <v>493</v>
      </c>
      <c r="G1894" s="52" t="s">
        <v>7571</v>
      </c>
      <c r="H1894" s="52" t="s">
        <v>8157</v>
      </c>
      <c r="I1894" s="52" t="s">
        <v>14713</v>
      </c>
      <c r="J1894" s="51">
        <v>121401</v>
      </c>
      <c r="K1894" s="51">
        <v>24745</v>
      </c>
      <c r="L1894" s="52" t="s">
        <v>22159</v>
      </c>
      <c r="M1894" s="51">
        <v>969576</v>
      </c>
      <c r="N1894" s="51">
        <v>0</v>
      </c>
      <c r="O1894" s="52" t="s">
        <v>16338</v>
      </c>
    </row>
    <row r="1895" spans="1:15" ht="14.4" x14ac:dyDescent="0.25">
      <c r="A1895" s="51">
        <v>24761</v>
      </c>
      <c r="B1895" s="52" t="s">
        <v>5741</v>
      </c>
      <c r="C1895" s="52" t="s">
        <v>5742</v>
      </c>
      <c r="D1895" s="51">
        <v>9910</v>
      </c>
      <c r="E1895" s="52" t="s">
        <v>376</v>
      </c>
      <c r="F1895" s="52" t="s">
        <v>5743</v>
      </c>
      <c r="G1895" s="52" t="s">
        <v>7571</v>
      </c>
      <c r="H1895" s="52" t="s">
        <v>10340</v>
      </c>
      <c r="I1895" s="52" t="s">
        <v>14713</v>
      </c>
      <c r="J1895" s="51">
        <v>121401</v>
      </c>
      <c r="K1895" s="51">
        <v>24745</v>
      </c>
      <c r="L1895" s="52" t="s">
        <v>22159</v>
      </c>
      <c r="M1895" s="51">
        <v>968081</v>
      </c>
      <c r="N1895" s="51">
        <v>0</v>
      </c>
      <c r="O1895" s="52" t="s">
        <v>16339</v>
      </c>
    </row>
    <row r="1896" spans="1:15" ht="14.4" x14ac:dyDescent="0.25">
      <c r="A1896" s="51">
        <v>24778</v>
      </c>
      <c r="B1896" s="52" t="s">
        <v>5296</v>
      </c>
      <c r="C1896" s="52" t="s">
        <v>5744</v>
      </c>
      <c r="D1896" s="51">
        <v>9910</v>
      </c>
      <c r="E1896" s="52" t="s">
        <v>376</v>
      </c>
      <c r="F1896" s="52" t="s">
        <v>5745</v>
      </c>
      <c r="G1896" s="52" t="s">
        <v>7571</v>
      </c>
      <c r="H1896" s="52" t="s">
        <v>14082</v>
      </c>
      <c r="I1896" s="52" t="s">
        <v>14713</v>
      </c>
      <c r="J1896" s="51">
        <v>121401</v>
      </c>
      <c r="K1896" s="51">
        <v>24745</v>
      </c>
      <c r="L1896" s="52" t="s">
        <v>22159</v>
      </c>
      <c r="M1896" s="51">
        <v>968081</v>
      </c>
      <c r="N1896" s="51">
        <v>0</v>
      </c>
      <c r="O1896" s="52" t="s">
        <v>16340</v>
      </c>
    </row>
    <row r="1897" spans="1:15" ht="14.4" x14ac:dyDescent="0.25">
      <c r="A1897" s="51">
        <v>24802</v>
      </c>
      <c r="B1897" s="52" t="s">
        <v>608</v>
      </c>
      <c r="C1897" s="52" t="s">
        <v>5746</v>
      </c>
      <c r="D1897" s="51">
        <v>9900</v>
      </c>
      <c r="E1897" s="52" t="s">
        <v>343</v>
      </c>
      <c r="F1897" s="52" t="s">
        <v>5747</v>
      </c>
      <c r="G1897" s="52" t="s">
        <v>7571</v>
      </c>
      <c r="H1897" s="52" t="s">
        <v>10341</v>
      </c>
      <c r="I1897" s="52" t="s">
        <v>14713</v>
      </c>
      <c r="J1897" s="51">
        <v>121152</v>
      </c>
      <c r="K1897" s="51">
        <v>115915</v>
      </c>
      <c r="L1897" s="52" t="s">
        <v>857</v>
      </c>
      <c r="M1897" s="51">
        <v>965574</v>
      </c>
      <c r="N1897" s="51">
        <v>0</v>
      </c>
      <c r="O1897" s="52" t="s">
        <v>16341</v>
      </c>
    </row>
    <row r="1898" spans="1:15" ht="14.4" x14ac:dyDescent="0.25">
      <c r="A1898" s="51">
        <v>24811</v>
      </c>
      <c r="B1898" s="52" t="s">
        <v>608</v>
      </c>
      <c r="C1898" s="52" t="s">
        <v>5748</v>
      </c>
      <c r="D1898" s="51">
        <v>9900</v>
      </c>
      <c r="E1898" s="52" t="s">
        <v>343</v>
      </c>
      <c r="F1898" s="52" t="s">
        <v>5749</v>
      </c>
      <c r="G1898" s="52" t="s">
        <v>7571</v>
      </c>
      <c r="H1898" s="52" t="s">
        <v>10342</v>
      </c>
      <c r="I1898" s="52" t="s">
        <v>14713</v>
      </c>
      <c r="J1898" s="51">
        <v>121152</v>
      </c>
      <c r="K1898" s="51">
        <v>115915</v>
      </c>
      <c r="L1898" s="52" t="s">
        <v>857</v>
      </c>
      <c r="M1898" s="51">
        <v>965574</v>
      </c>
      <c r="N1898" s="51">
        <v>0</v>
      </c>
      <c r="O1898" s="52" t="s">
        <v>16342</v>
      </c>
    </row>
    <row r="1899" spans="1:15" ht="14.4" x14ac:dyDescent="0.25">
      <c r="A1899" s="51">
        <v>24836</v>
      </c>
      <c r="B1899" s="52" t="s">
        <v>10343</v>
      </c>
      <c r="C1899" s="52" t="s">
        <v>5750</v>
      </c>
      <c r="D1899" s="51">
        <v>9900</v>
      </c>
      <c r="E1899" s="52" t="s">
        <v>343</v>
      </c>
      <c r="F1899" s="52" t="s">
        <v>5751</v>
      </c>
      <c r="G1899" s="52" t="s">
        <v>7571</v>
      </c>
      <c r="H1899" s="52" t="s">
        <v>10344</v>
      </c>
      <c r="I1899" s="52" t="s">
        <v>14713</v>
      </c>
      <c r="J1899" s="51">
        <v>121152</v>
      </c>
      <c r="K1899" s="51">
        <v>115915</v>
      </c>
      <c r="L1899" s="52" t="s">
        <v>857</v>
      </c>
      <c r="M1899" s="51">
        <v>965574</v>
      </c>
      <c r="N1899" s="51">
        <v>0</v>
      </c>
      <c r="O1899" s="52" t="s">
        <v>16343</v>
      </c>
    </row>
    <row r="1900" spans="1:15" ht="14.4" x14ac:dyDescent="0.25">
      <c r="A1900" s="51">
        <v>24869</v>
      </c>
      <c r="B1900" s="52" t="s">
        <v>4896</v>
      </c>
      <c r="C1900" s="52" t="s">
        <v>5752</v>
      </c>
      <c r="D1900" s="51">
        <v>9030</v>
      </c>
      <c r="E1900" s="52" t="s">
        <v>1704</v>
      </c>
      <c r="F1900" s="52" t="s">
        <v>5753</v>
      </c>
      <c r="G1900" s="52" t="s">
        <v>7571</v>
      </c>
      <c r="H1900" s="52" t="s">
        <v>10345</v>
      </c>
      <c r="I1900" s="52" t="s">
        <v>14715</v>
      </c>
      <c r="J1900" s="51">
        <v>121798</v>
      </c>
      <c r="K1900" s="51">
        <v>20941</v>
      </c>
      <c r="L1900" s="52" t="s">
        <v>811</v>
      </c>
      <c r="M1900" s="51">
        <v>975789</v>
      </c>
      <c r="N1900" s="51">
        <v>0</v>
      </c>
      <c r="O1900" s="52" t="s">
        <v>16344</v>
      </c>
    </row>
    <row r="1901" spans="1:15" ht="14.4" x14ac:dyDescent="0.25">
      <c r="A1901" s="51">
        <v>24877</v>
      </c>
      <c r="B1901" s="52" t="s">
        <v>5754</v>
      </c>
      <c r="C1901" s="52" t="s">
        <v>5755</v>
      </c>
      <c r="D1901" s="51">
        <v>9030</v>
      </c>
      <c r="E1901" s="52" t="s">
        <v>1704</v>
      </c>
      <c r="F1901" s="52" t="s">
        <v>5756</v>
      </c>
      <c r="G1901" s="52" t="s">
        <v>7571</v>
      </c>
      <c r="H1901" s="52" t="s">
        <v>10346</v>
      </c>
      <c r="I1901" s="52" t="s">
        <v>14713</v>
      </c>
      <c r="J1901" s="51">
        <v>139014</v>
      </c>
      <c r="K1901" s="51">
        <v>21031</v>
      </c>
      <c r="L1901" s="52" t="s">
        <v>753</v>
      </c>
      <c r="M1901" s="51">
        <v>139741</v>
      </c>
      <c r="N1901" s="51">
        <v>0</v>
      </c>
      <c r="O1901" s="52" t="s">
        <v>16345</v>
      </c>
    </row>
    <row r="1902" spans="1:15" ht="14.4" x14ac:dyDescent="0.25">
      <c r="A1902" s="51">
        <v>24885</v>
      </c>
      <c r="B1902" s="52" t="s">
        <v>5757</v>
      </c>
      <c r="C1902" s="52" t="s">
        <v>5758</v>
      </c>
      <c r="D1902" s="51">
        <v>9030</v>
      </c>
      <c r="E1902" s="52" t="s">
        <v>1704</v>
      </c>
      <c r="F1902" s="52" t="s">
        <v>5759</v>
      </c>
      <c r="G1902" s="52" t="s">
        <v>7571</v>
      </c>
      <c r="H1902" s="52" t="s">
        <v>10347</v>
      </c>
      <c r="I1902" s="52" t="s">
        <v>14713</v>
      </c>
      <c r="J1902" s="51">
        <v>139014</v>
      </c>
      <c r="K1902" s="51">
        <v>21031</v>
      </c>
      <c r="L1902" s="52" t="s">
        <v>753</v>
      </c>
      <c r="M1902" s="51">
        <v>139741</v>
      </c>
      <c r="N1902" s="51">
        <v>0</v>
      </c>
      <c r="O1902" s="52" t="s">
        <v>16346</v>
      </c>
    </row>
    <row r="1903" spans="1:15" ht="14.4" x14ac:dyDescent="0.25">
      <c r="A1903" s="51">
        <v>24893</v>
      </c>
      <c r="B1903" s="52" t="s">
        <v>5760</v>
      </c>
      <c r="C1903" s="52" t="s">
        <v>5761</v>
      </c>
      <c r="D1903" s="51">
        <v>9030</v>
      </c>
      <c r="E1903" s="52" t="s">
        <v>1704</v>
      </c>
      <c r="F1903" s="52" t="s">
        <v>5762</v>
      </c>
      <c r="G1903" s="52" t="s">
        <v>7571</v>
      </c>
      <c r="H1903" s="52" t="s">
        <v>10348</v>
      </c>
      <c r="I1903" s="52" t="s">
        <v>14713</v>
      </c>
      <c r="J1903" s="51">
        <v>121053</v>
      </c>
      <c r="K1903" s="51">
        <v>21766</v>
      </c>
      <c r="L1903" s="52" t="s">
        <v>700</v>
      </c>
      <c r="M1903" s="51">
        <v>968412</v>
      </c>
      <c r="N1903" s="51">
        <v>0</v>
      </c>
      <c r="O1903" s="52" t="s">
        <v>16347</v>
      </c>
    </row>
    <row r="1904" spans="1:15" ht="14.4" x14ac:dyDescent="0.25">
      <c r="A1904" s="51">
        <v>24901</v>
      </c>
      <c r="B1904" s="52" t="s">
        <v>22162</v>
      </c>
      <c r="C1904" s="52" t="s">
        <v>5763</v>
      </c>
      <c r="D1904" s="51">
        <v>9920</v>
      </c>
      <c r="E1904" s="52" t="s">
        <v>853</v>
      </c>
      <c r="F1904" s="52" t="s">
        <v>5764</v>
      </c>
      <c r="G1904" s="52" t="s">
        <v>7571</v>
      </c>
      <c r="H1904" s="52" t="s">
        <v>10349</v>
      </c>
      <c r="I1904" s="52" t="s">
        <v>14715</v>
      </c>
      <c r="J1904" s="51">
        <v>121236</v>
      </c>
      <c r="K1904" s="51">
        <v>25148</v>
      </c>
      <c r="L1904" s="52" t="s">
        <v>2000</v>
      </c>
      <c r="M1904" s="51">
        <v>137695</v>
      </c>
      <c r="N1904" s="51">
        <v>0</v>
      </c>
      <c r="O1904" s="52" t="s">
        <v>16348</v>
      </c>
    </row>
    <row r="1905" spans="1:15" ht="14.4" x14ac:dyDescent="0.25">
      <c r="A1905" s="51">
        <v>24943</v>
      </c>
      <c r="B1905" s="52" t="s">
        <v>5765</v>
      </c>
      <c r="C1905" s="52" t="s">
        <v>5766</v>
      </c>
      <c r="D1905" s="51">
        <v>9921</v>
      </c>
      <c r="E1905" s="52" t="s">
        <v>5767</v>
      </c>
      <c r="F1905" s="52" t="s">
        <v>5768</v>
      </c>
      <c r="G1905" s="52" t="s">
        <v>7571</v>
      </c>
      <c r="H1905" s="52" t="s">
        <v>10350</v>
      </c>
      <c r="I1905" s="52" t="s">
        <v>14713</v>
      </c>
      <c r="J1905" s="51">
        <v>138776</v>
      </c>
      <c r="K1905" s="51">
        <v>106039</v>
      </c>
      <c r="L1905" s="52" t="s">
        <v>1887</v>
      </c>
      <c r="M1905" s="51">
        <v>969626</v>
      </c>
      <c r="N1905" s="51">
        <v>0</v>
      </c>
      <c r="O1905" s="52" t="s">
        <v>16349</v>
      </c>
    </row>
    <row r="1906" spans="1:15" ht="14.4" x14ac:dyDescent="0.25">
      <c r="A1906" s="51">
        <v>24951</v>
      </c>
      <c r="B1906" s="52" t="s">
        <v>22163</v>
      </c>
      <c r="C1906" s="52" t="s">
        <v>5769</v>
      </c>
      <c r="D1906" s="51">
        <v>9930</v>
      </c>
      <c r="E1906" s="52" t="s">
        <v>853</v>
      </c>
      <c r="F1906" s="52" t="s">
        <v>322</v>
      </c>
      <c r="G1906" s="52" t="s">
        <v>7571</v>
      </c>
      <c r="H1906" s="52" t="s">
        <v>10351</v>
      </c>
      <c r="I1906" s="52" t="s">
        <v>14713</v>
      </c>
      <c r="J1906" s="51">
        <v>138776</v>
      </c>
      <c r="K1906" s="51">
        <v>106039</v>
      </c>
      <c r="L1906" s="52" t="s">
        <v>1887</v>
      </c>
      <c r="M1906" s="51">
        <v>969634</v>
      </c>
      <c r="N1906" s="51">
        <v>0</v>
      </c>
      <c r="O1906" s="52" t="s">
        <v>16350</v>
      </c>
    </row>
    <row r="1907" spans="1:15" ht="14.4" x14ac:dyDescent="0.25">
      <c r="A1907" s="51">
        <v>24984</v>
      </c>
      <c r="B1907" s="52" t="s">
        <v>5770</v>
      </c>
      <c r="C1907" s="52" t="s">
        <v>5771</v>
      </c>
      <c r="D1907" s="51">
        <v>9931</v>
      </c>
      <c r="E1907" s="52" t="s">
        <v>5772</v>
      </c>
      <c r="F1907" s="52" t="s">
        <v>5773</v>
      </c>
      <c r="G1907" s="52" t="s">
        <v>7571</v>
      </c>
      <c r="H1907" s="52" t="s">
        <v>10352</v>
      </c>
      <c r="I1907" s="52" t="s">
        <v>14713</v>
      </c>
      <c r="J1907" s="51">
        <v>138776</v>
      </c>
      <c r="K1907" s="51">
        <v>106039</v>
      </c>
      <c r="L1907" s="52" t="s">
        <v>1887</v>
      </c>
      <c r="M1907" s="51">
        <v>969634</v>
      </c>
      <c r="N1907" s="51">
        <v>0</v>
      </c>
      <c r="O1907" s="52" t="s">
        <v>16351</v>
      </c>
    </row>
    <row r="1908" spans="1:15" ht="14.4" x14ac:dyDescent="0.25">
      <c r="A1908" s="51">
        <v>24992</v>
      </c>
      <c r="B1908" s="52" t="s">
        <v>22164</v>
      </c>
      <c r="C1908" s="52" t="s">
        <v>5774</v>
      </c>
      <c r="D1908" s="51">
        <v>9940</v>
      </c>
      <c r="E1908" s="52" t="s">
        <v>824</v>
      </c>
      <c r="F1908" s="52" t="s">
        <v>5775</v>
      </c>
      <c r="G1908" s="52" t="s">
        <v>7571</v>
      </c>
      <c r="H1908" s="52" t="s">
        <v>10353</v>
      </c>
      <c r="I1908" s="52" t="s">
        <v>14715</v>
      </c>
      <c r="J1908" s="51">
        <v>121376</v>
      </c>
      <c r="K1908" s="51">
        <v>129114</v>
      </c>
      <c r="L1908" s="52" t="s">
        <v>22147</v>
      </c>
      <c r="M1908" s="51">
        <v>975797</v>
      </c>
      <c r="N1908" s="51">
        <v>0</v>
      </c>
      <c r="O1908" s="52" t="s">
        <v>16352</v>
      </c>
    </row>
    <row r="1909" spans="1:15" ht="14.4" x14ac:dyDescent="0.25">
      <c r="A1909" s="51">
        <v>25007</v>
      </c>
      <c r="B1909" s="52" t="s">
        <v>608</v>
      </c>
      <c r="C1909" s="52" t="s">
        <v>5776</v>
      </c>
      <c r="D1909" s="51">
        <v>9940</v>
      </c>
      <c r="E1909" s="52" t="s">
        <v>824</v>
      </c>
      <c r="F1909" s="52" t="s">
        <v>825</v>
      </c>
      <c r="G1909" s="52" t="s">
        <v>7571</v>
      </c>
      <c r="H1909" s="52" t="s">
        <v>8175</v>
      </c>
      <c r="I1909" s="52" t="s">
        <v>14713</v>
      </c>
      <c r="J1909" s="51">
        <v>119156</v>
      </c>
      <c r="K1909" s="51">
        <v>25007</v>
      </c>
      <c r="L1909" s="52" t="s">
        <v>608</v>
      </c>
      <c r="M1909" s="51">
        <v>108845</v>
      </c>
      <c r="N1909" s="51">
        <v>0</v>
      </c>
      <c r="O1909" s="52" t="s">
        <v>16353</v>
      </c>
    </row>
    <row r="1910" spans="1:15" ht="14.4" x14ac:dyDescent="0.25">
      <c r="A1910" s="51">
        <v>25015</v>
      </c>
      <c r="B1910" s="52" t="s">
        <v>5777</v>
      </c>
      <c r="C1910" s="52" t="s">
        <v>5778</v>
      </c>
      <c r="D1910" s="51">
        <v>9950</v>
      </c>
      <c r="E1910" s="52" t="s">
        <v>853</v>
      </c>
      <c r="F1910" s="52" t="s">
        <v>5779</v>
      </c>
      <c r="G1910" s="52" t="s">
        <v>7571</v>
      </c>
      <c r="H1910" s="52" t="s">
        <v>10354</v>
      </c>
      <c r="I1910" s="52" t="s">
        <v>14713</v>
      </c>
      <c r="J1910" s="51">
        <v>138776</v>
      </c>
      <c r="K1910" s="51">
        <v>106039</v>
      </c>
      <c r="L1910" s="52" t="s">
        <v>1887</v>
      </c>
      <c r="M1910" s="51">
        <v>969667</v>
      </c>
      <c r="N1910" s="51">
        <v>0</v>
      </c>
      <c r="O1910" s="52" t="s">
        <v>16354</v>
      </c>
    </row>
    <row r="1911" spans="1:15" ht="14.4" x14ac:dyDescent="0.25">
      <c r="A1911" s="51">
        <v>25023</v>
      </c>
      <c r="B1911" s="52" t="s">
        <v>5780</v>
      </c>
      <c r="C1911" s="52" t="s">
        <v>5781</v>
      </c>
      <c r="D1911" s="51">
        <v>9950</v>
      </c>
      <c r="E1911" s="52" t="s">
        <v>853</v>
      </c>
      <c r="F1911" s="52" t="s">
        <v>5782</v>
      </c>
      <c r="G1911" s="52" t="s">
        <v>7571</v>
      </c>
      <c r="H1911" s="52" t="s">
        <v>10355</v>
      </c>
      <c r="I1911" s="52" t="s">
        <v>14713</v>
      </c>
      <c r="J1911" s="51">
        <v>138776</v>
      </c>
      <c r="K1911" s="51">
        <v>106039</v>
      </c>
      <c r="L1911" s="52" t="s">
        <v>1887</v>
      </c>
      <c r="M1911" s="51">
        <v>969667</v>
      </c>
      <c r="N1911" s="51">
        <v>0</v>
      </c>
      <c r="O1911" s="52" t="s">
        <v>16355</v>
      </c>
    </row>
    <row r="1912" spans="1:15" ht="14.4" x14ac:dyDescent="0.25">
      <c r="A1912" s="51">
        <v>25072</v>
      </c>
      <c r="B1912" s="52" t="s">
        <v>541</v>
      </c>
      <c r="C1912" s="52" t="s">
        <v>5783</v>
      </c>
      <c r="D1912" s="51">
        <v>9968</v>
      </c>
      <c r="E1912" s="52" t="s">
        <v>167</v>
      </c>
      <c r="F1912" s="52" t="s">
        <v>168</v>
      </c>
      <c r="G1912" s="52" t="s">
        <v>7571</v>
      </c>
      <c r="H1912" s="52" t="s">
        <v>8337</v>
      </c>
      <c r="I1912" s="52" t="s">
        <v>14713</v>
      </c>
      <c r="J1912" s="51">
        <v>119479</v>
      </c>
      <c r="K1912" s="51">
        <v>25072</v>
      </c>
      <c r="L1912" s="52" t="s">
        <v>541</v>
      </c>
      <c r="M1912" s="51">
        <v>969675</v>
      </c>
      <c r="N1912" s="51">
        <v>0</v>
      </c>
      <c r="O1912" s="52" t="s">
        <v>16356</v>
      </c>
    </row>
    <row r="1913" spans="1:15" ht="14.4" x14ac:dyDescent="0.25">
      <c r="A1913" s="51">
        <v>25081</v>
      </c>
      <c r="B1913" s="52" t="s">
        <v>762</v>
      </c>
      <c r="C1913" s="52" t="s">
        <v>5784</v>
      </c>
      <c r="D1913" s="51">
        <v>9968</v>
      </c>
      <c r="E1913" s="52" t="s">
        <v>167</v>
      </c>
      <c r="F1913" s="52" t="s">
        <v>5785</v>
      </c>
      <c r="G1913" s="52" t="s">
        <v>7571</v>
      </c>
      <c r="H1913" s="52" t="s">
        <v>10356</v>
      </c>
      <c r="I1913" s="52" t="s">
        <v>14715</v>
      </c>
      <c r="J1913" s="51">
        <v>121236</v>
      </c>
      <c r="K1913" s="51">
        <v>25148</v>
      </c>
      <c r="L1913" s="52" t="s">
        <v>2000</v>
      </c>
      <c r="M1913" s="51">
        <v>976274</v>
      </c>
      <c r="N1913" s="51">
        <v>0</v>
      </c>
      <c r="O1913" s="52" t="s">
        <v>16357</v>
      </c>
    </row>
    <row r="1914" spans="1:15" ht="14.4" x14ac:dyDescent="0.25">
      <c r="A1914" s="51">
        <v>25098</v>
      </c>
      <c r="B1914" s="52" t="s">
        <v>4187</v>
      </c>
      <c r="C1914" s="52" t="s">
        <v>5786</v>
      </c>
      <c r="D1914" s="51">
        <v>9968</v>
      </c>
      <c r="E1914" s="52" t="s">
        <v>5787</v>
      </c>
      <c r="F1914" s="52" t="s">
        <v>5788</v>
      </c>
      <c r="G1914" s="52" t="s">
        <v>7571</v>
      </c>
      <c r="H1914" s="52" t="s">
        <v>10357</v>
      </c>
      <c r="I1914" s="52" t="s">
        <v>14713</v>
      </c>
      <c r="J1914" s="51">
        <v>119479</v>
      </c>
      <c r="K1914" s="51">
        <v>25072</v>
      </c>
      <c r="L1914" s="52" t="s">
        <v>541</v>
      </c>
      <c r="M1914" s="51">
        <v>969675</v>
      </c>
      <c r="N1914" s="51">
        <v>0</v>
      </c>
      <c r="O1914" s="52" t="s">
        <v>16358</v>
      </c>
    </row>
    <row r="1915" spans="1:15" ht="14.4" x14ac:dyDescent="0.25">
      <c r="A1915" s="51">
        <v>25122</v>
      </c>
      <c r="B1915" s="52" t="s">
        <v>858</v>
      </c>
      <c r="C1915" s="52" t="s">
        <v>5789</v>
      </c>
      <c r="D1915" s="51">
        <v>9971</v>
      </c>
      <c r="E1915" s="52" t="s">
        <v>353</v>
      </c>
      <c r="F1915" s="52" t="s">
        <v>354</v>
      </c>
      <c r="G1915" s="52" t="s">
        <v>7571</v>
      </c>
      <c r="H1915" s="52" t="s">
        <v>8330</v>
      </c>
      <c r="I1915" s="52" t="s">
        <v>14713</v>
      </c>
      <c r="J1915" s="51">
        <v>138776</v>
      </c>
      <c r="K1915" s="51">
        <v>106039</v>
      </c>
      <c r="L1915" s="52" t="s">
        <v>1887</v>
      </c>
      <c r="M1915" s="51">
        <v>969683</v>
      </c>
      <c r="N1915" s="51">
        <v>0</v>
      </c>
      <c r="O1915" s="52" t="s">
        <v>16359</v>
      </c>
    </row>
    <row r="1916" spans="1:15" ht="14.4" x14ac:dyDescent="0.25">
      <c r="A1916" s="51">
        <v>25131</v>
      </c>
      <c r="B1916" s="52" t="s">
        <v>527</v>
      </c>
      <c r="C1916" s="52" t="s">
        <v>5790</v>
      </c>
      <c r="D1916" s="51">
        <v>9980</v>
      </c>
      <c r="E1916" s="52" t="s">
        <v>5791</v>
      </c>
      <c r="F1916" s="52" t="s">
        <v>5792</v>
      </c>
      <c r="G1916" s="52" t="s">
        <v>7571</v>
      </c>
      <c r="H1916" s="52" t="s">
        <v>10358</v>
      </c>
      <c r="I1916" s="52" t="s">
        <v>14713</v>
      </c>
      <c r="J1916" s="51">
        <v>119479</v>
      </c>
      <c r="K1916" s="51">
        <v>25072</v>
      </c>
      <c r="L1916" s="52" t="s">
        <v>541</v>
      </c>
      <c r="M1916" s="51">
        <v>969691</v>
      </c>
      <c r="N1916" s="51">
        <v>0</v>
      </c>
      <c r="O1916" s="52" t="s">
        <v>16360</v>
      </c>
    </row>
    <row r="1917" spans="1:15" ht="14.4" x14ac:dyDescent="0.25">
      <c r="A1917" s="51">
        <v>25148</v>
      </c>
      <c r="B1917" s="52" t="s">
        <v>2000</v>
      </c>
      <c r="C1917" s="52" t="s">
        <v>5793</v>
      </c>
      <c r="D1917" s="51">
        <v>9980</v>
      </c>
      <c r="E1917" s="52" t="s">
        <v>5791</v>
      </c>
      <c r="F1917" s="52" t="s">
        <v>5794</v>
      </c>
      <c r="G1917" s="52" t="s">
        <v>7571</v>
      </c>
      <c r="H1917" s="52" t="s">
        <v>22165</v>
      </c>
      <c r="I1917" s="52" t="s">
        <v>14715</v>
      </c>
      <c r="J1917" s="51">
        <v>121236</v>
      </c>
      <c r="K1917" s="51">
        <v>25148</v>
      </c>
      <c r="L1917" s="52" t="s">
        <v>2000</v>
      </c>
      <c r="M1917" s="51">
        <v>976282</v>
      </c>
      <c r="N1917" s="51">
        <v>0</v>
      </c>
      <c r="O1917" s="52" t="s">
        <v>22166</v>
      </c>
    </row>
    <row r="1918" spans="1:15" ht="14.4" x14ac:dyDescent="0.25">
      <c r="A1918" s="51">
        <v>25155</v>
      </c>
      <c r="B1918" s="52" t="s">
        <v>2701</v>
      </c>
      <c r="C1918" s="52" t="s">
        <v>5795</v>
      </c>
      <c r="D1918" s="51">
        <v>9982</v>
      </c>
      <c r="E1918" s="52" t="s">
        <v>5796</v>
      </c>
      <c r="F1918" s="52" t="s">
        <v>5797</v>
      </c>
      <c r="G1918" s="52" t="s">
        <v>7571</v>
      </c>
      <c r="H1918" s="52" t="s">
        <v>10359</v>
      </c>
      <c r="I1918" s="52" t="s">
        <v>14713</v>
      </c>
      <c r="J1918" s="51">
        <v>119479</v>
      </c>
      <c r="K1918" s="51">
        <v>25072</v>
      </c>
      <c r="L1918" s="52" t="s">
        <v>541</v>
      </c>
      <c r="M1918" s="51">
        <v>969691</v>
      </c>
      <c r="N1918" s="51">
        <v>0</v>
      </c>
      <c r="O1918" s="52" t="s">
        <v>16361</v>
      </c>
    </row>
    <row r="1919" spans="1:15" ht="14.4" x14ac:dyDescent="0.25">
      <c r="A1919" s="51">
        <v>25163</v>
      </c>
      <c r="B1919" s="52" t="s">
        <v>5798</v>
      </c>
      <c r="C1919" s="52" t="s">
        <v>4112</v>
      </c>
      <c r="D1919" s="51">
        <v>9988</v>
      </c>
      <c r="E1919" s="52" t="s">
        <v>5799</v>
      </c>
      <c r="F1919" s="52" t="s">
        <v>5800</v>
      </c>
      <c r="G1919" s="52" t="s">
        <v>7571</v>
      </c>
      <c r="H1919" s="52" t="s">
        <v>10360</v>
      </c>
      <c r="I1919" s="52" t="s">
        <v>14713</v>
      </c>
      <c r="J1919" s="51">
        <v>119479</v>
      </c>
      <c r="K1919" s="51">
        <v>25072</v>
      </c>
      <c r="L1919" s="52" t="s">
        <v>541</v>
      </c>
      <c r="M1919" s="51">
        <v>969691</v>
      </c>
      <c r="N1919" s="51">
        <v>0</v>
      </c>
      <c r="O1919" s="52" t="s">
        <v>16362</v>
      </c>
    </row>
    <row r="1920" spans="1:15" ht="14.4" x14ac:dyDescent="0.25">
      <c r="A1920" s="51">
        <v>25171</v>
      </c>
      <c r="B1920" s="52" t="s">
        <v>5801</v>
      </c>
      <c r="C1920" s="52" t="s">
        <v>5802</v>
      </c>
      <c r="D1920" s="51">
        <v>9990</v>
      </c>
      <c r="E1920" s="52" t="s">
        <v>257</v>
      </c>
      <c r="F1920" s="52" t="s">
        <v>5803</v>
      </c>
      <c r="G1920" s="52" t="s">
        <v>7571</v>
      </c>
      <c r="H1920" s="52" t="s">
        <v>10361</v>
      </c>
      <c r="I1920" s="52" t="s">
        <v>14713</v>
      </c>
      <c r="J1920" s="51">
        <v>120261</v>
      </c>
      <c r="K1920" s="51">
        <v>25205</v>
      </c>
      <c r="L1920" s="52" t="s">
        <v>5810</v>
      </c>
      <c r="M1920" s="51">
        <v>114173</v>
      </c>
      <c r="N1920" s="51">
        <v>0</v>
      </c>
      <c r="O1920" s="52" t="s">
        <v>16363</v>
      </c>
    </row>
    <row r="1921" spans="1:15" ht="14.4" x14ac:dyDescent="0.25">
      <c r="A1921" s="51">
        <v>25189</v>
      </c>
      <c r="B1921" s="52" t="s">
        <v>5804</v>
      </c>
      <c r="C1921" s="52" t="s">
        <v>5805</v>
      </c>
      <c r="D1921" s="51">
        <v>9990</v>
      </c>
      <c r="E1921" s="52" t="s">
        <v>257</v>
      </c>
      <c r="F1921" s="52" t="s">
        <v>5806</v>
      </c>
      <c r="G1921" s="52" t="s">
        <v>7571</v>
      </c>
      <c r="H1921" s="52" t="s">
        <v>10362</v>
      </c>
      <c r="I1921" s="52" t="s">
        <v>14713</v>
      </c>
      <c r="J1921" s="51">
        <v>120261</v>
      </c>
      <c r="K1921" s="51">
        <v>25205</v>
      </c>
      <c r="L1921" s="52" t="s">
        <v>5810</v>
      </c>
      <c r="M1921" s="51">
        <v>114173</v>
      </c>
      <c r="N1921" s="51">
        <v>0</v>
      </c>
      <c r="O1921" s="52" t="s">
        <v>16364</v>
      </c>
    </row>
    <row r="1922" spans="1:15" ht="14.4" x14ac:dyDescent="0.25">
      <c r="A1922" s="51">
        <v>25197</v>
      </c>
      <c r="B1922" s="52" t="s">
        <v>5807</v>
      </c>
      <c r="C1922" s="52" t="s">
        <v>5808</v>
      </c>
      <c r="D1922" s="51">
        <v>9990</v>
      </c>
      <c r="E1922" s="52" t="s">
        <v>257</v>
      </c>
      <c r="F1922" s="52" t="s">
        <v>5809</v>
      </c>
      <c r="G1922" s="52" t="s">
        <v>7571</v>
      </c>
      <c r="H1922" s="52" t="s">
        <v>10363</v>
      </c>
      <c r="I1922" s="52" t="s">
        <v>14713</v>
      </c>
      <c r="J1922" s="51">
        <v>120261</v>
      </c>
      <c r="K1922" s="51">
        <v>25205</v>
      </c>
      <c r="L1922" s="52" t="s">
        <v>5810</v>
      </c>
      <c r="M1922" s="51">
        <v>114173</v>
      </c>
      <c r="N1922" s="51">
        <v>0</v>
      </c>
      <c r="O1922" s="52" t="s">
        <v>16365</v>
      </c>
    </row>
    <row r="1923" spans="1:15" ht="14.4" x14ac:dyDescent="0.25">
      <c r="A1923" s="51">
        <v>25205</v>
      </c>
      <c r="B1923" s="52" t="s">
        <v>5810</v>
      </c>
      <c r="C1923" s="52" t="s">
        <v>5802</v>
      </c>
      <c r="D1923" s="51">
        <v>9990</v>
      </c>
      <c r="E1923" s="52" t="s">
        <v>257</v>
      </c>
      <c r="F1923" s="52" t="s">
        <v>5811</v>
      </c>
      <c r="G1923" s="52" t="s">
        <v>7571</v>
      </c>
      <c r="H1923" s="52" t="s">
        <v>10364</v>
      </c>
      <c r="I1923" s="52" t="s">
        <v>14713</v>
      </c>
      <c r="J1923" s="51">
        <v>120261</v>
      </c>
      <c r="K1923" s="51">
        <v>25205</v>
      </c>
      <c r="L1923" s="52" t="s">
        <v>5810</v>
      </c>
      <c r="M1923" s="51">
        <v>114173</v>
      </c>
      <c r="N1923" s="51">
        <v>0</v>
      </c>
      <c r="O1923" s="52" t="s">
        <v>16366</v>
      </c>
    </row>
    <row r="1924" spans="1:15" ht="14.4" x14ac:dyDescent="0.25">
      <c r="A1924" s="51">
        <v>25221</v>
      </c>
      <c r="B1924" s="52" t="s">
        <v>5812</v>
      </c>
      <c r="C1924" s="52" t="s">
        <v>5813</v>
      </c>
      <c r="D1924" s="51">
        <v>9991</v>
      </c>
      <c r="E1924" s="52" t="s">
        <v>357</v>
      </c>
      <c r="F1924" s="52" t="s">
        <v>5814</v>
      </c>
      <c r="G1924" s="52" t="s">
        <v>7571</v>
      </c>
      <c r="H1924" s="52" t="s">
        <v>10365</v>
      </c>
      <c r="I1924" s="52" t="s">
        <v>14713</v>
      </c>
      <c r="J1924" s="51">
        <v>120261</v>
      </c>
      <c r="K1924" s="51">
        <v>25205</v>
      </c>
      <c r="L1924" s="52" t="s">
        <v>5810</v>
      </c>
      <c r="M1924" s="51">
        <v>969733</v>
      </c>
      <c r="N1924" s="51">
        <v>0</v>
      </c>
      <c r="O1924" s="52" t="s">
        <v>16367</v>
      </c>
    </row>
    <row r="1925" spans="1:15" ht="14.4" x14ac:dyDescent="0.25">
      <c r="A1925" s="51">
        <v>25239</v>
      </c>
      <c r="B1925" s="52" t="s">
        <v>16368</v>
      </c>
      <c r="C1925" s="52" t="s">
        <v>5815</v>
      </c>
      <c r="D1925" s="51">
        <v>9991</v>
      </c>
      <c r="E1925" s="52" t="s">
        <v>357</v>
      </c>
      <c r="F1925" s="52" t="s">
        <v>358</v>
      </c>
      <c r="G1925" s="52" t="s">
        <v>7571</v>
      </c>
      <c r="H1925" s="52" t="s">
        <v>16369</v>
      </c>
      <c r="I1925" s="52" t="s">
        <v>14372</v>
      </c>
      <c r="J1925" s="51">
        <v>121301</v>
      </c>
      <c r="K1925" s="51">
        <v>3269</v>
      </c>
      <c r="L1925" s="52" t="s">
        <v>9002</v>
      </c>
      <c r="M1925" s="51">
        <v>114025</v>
      </c>
      <c r="N1925" s="51">
        <v>114025</v>
      </c>
      <c r="O1925" s="52" t="s">
        <v>16370</v>
      </c>
    </row>
    <row r="1926" spans="1:15" ht="14.4" x14ac:dyDescent="0.25">
      <c r="A1926" s="51">
        <v>25247</v>
      </c>
      <c r="B1926" s="52" t="s">
        <v>5816</v>
      </c>
      <c r="C1926" s="52" t="s">
        <v>5817</v>
      </c>
      <c r="D1926" s="51">
        <v>1070</v>
      </c>
      <c r="E1926" s="52" t="s">
        <v>133</v>
      </c>
      <c r="F1926" s="52" t="s">
        <v>5818</v>
      </c>
      <c r="G1926" s="52" t="s">
        <v>7571</v>
      </c>
      <c r="H1926" s="52" t="s">
        <v>14083</v>
      </c>
      <c r="I1926" s="52" t="s">
        <v>14713</v>
      </c>
      <c r="J1926" s="51">
        <v>122002</v>
      </c>
      <c r="K1926" s="51">
        <v>4259</v>
      </c>
      <c r="L1926" s="52" t="s">
        <v>22042</v>
      </c>
      <c r="M1926" s="51">
        <v>117952</v>
      </c>
      <c r="N1926" s="51">
        <v>0</v>
      </c>
      <c r="O1926" s="52" t="s">
        <v>16371</v>
      </c>
    </row>
    <row r="1927" spans="1:15" ht="14.4" x14ac:dyDescent="0.25">
      <c r="A1927" s="51">
        <v>25254</v>
      </c>
      <c r="B1927" s="52" t="s">
        <v>5819</v>
      </c>
      <c r="C1927" s="52" t="s">
        <v>5820</v>
      </c>
      <c r="D1927" s="51">
        <v>1080</v>
      </c>
      <c r="E1927" s="52" t="s">
        <v>146</v>
      </c>
      <c r="F1927" s="52" t="s">
        <v>5821</v>
      </c>
      <c r="G1927" s="52" t="s">
        <v>7571</v>
      </c>
      <c r="H1927" s="52" t="s">
        <v>10366</v>
      </c>
      <c r="I1927" s="52" t="s">
        <v>14713</v>
      </c>
      <c r="J1927" s="51">
        <v>129171</v>
      </c>
      <c r="K1927" s="51">
        <v>4201</v>
      </c>
      <c r="L1927" s="52" t="s">
        <v>1909</v>
      </c>
      <c r="M1927" s="51">
        <v>117952</v>
      </c>
      <c r="N1927" s="51">
        <v>0</v>
      </c>
      <c r="O1927" s="52" t="s">
        <v>16372</v>
      </c>
    </row>
    <row r="1928" spans="1:15" ht="14.4" x14ac:dyDescent="0.25">
      <c r="A1928" s="51">
        <v>25271</v>
      </c>
      <c r="B1928" s="52" t="s">
        <v>5822</v>
      </c>
      <c r="C1928" s="52" t="s">
        <v>5823</v>
      </c>
      <c r="D1928" s="51">
        <v>1082</v>
      </c>
      <c r="E1928" s="52" t="s">
        <v>916</v>
      </c>
      <c r="F1928" s="52" t="s">
        <v>5824</v>
      </c>
      <c r="G1928" s="52" t="s">
        <v>7571</v>
      </c>
      <c r="H1928" s="52" t="s">
        <v>8505</v>
      </c>
      <c r="I1928" s="52" t="s">
        <v>16373</v>
      </c>
      <c r="J1928" s="51">
        <v>124149</v>
      </c>
      <c r="K1928" s="51">
        <v>26</v>
      </c>
      <c r="L1928" s="52" t="s">
        <v>42</v>
      </c>
      <c r="M1928" s="51">
        <v>103218</v>
      </c>
      <c r="N1928" s="51">
        <v>0</v>
      </c>
      <c r="O1928" s="52" t="s">
        <v>16374</v>
      </c>
    </row>
    <row r="1929" spans="1:15" ht="14.4" x14ac:dyDescent="0.25">
      <c r="A1929" s="51">
        <v>25288</v>
      </c>
      <c r="B1929" s="52" t="s">
        <v>5825</v>
      </c>
      <c r="C1929" s="52" t="s">
        <v>5826</v>
      </c>
      <c r="D1929" s="51">
        <v>1200</v>
      </c>
      <c r="E1929" s="52" t="s">
        <v>441</v>
      </c>
      <c r="F1929" s="52" t="s">
        <v>5827</v>
      </c>
      <c r="G1929" s="52" t="s">
        <v>7571</v>
      </c>
      <c r="H1929" s="52" t="s">
        <v>14084</v>
      </c>
      <c r="I1929" s="52" t="s">
        <v>14713</v>
      </c>
      <c r="J1929" s="51">
        <v>121988</v>
      </c>
      <c r="K1929" s="51">
        <v>3681</v>
      </c>
      <c r="L1929" s="52" t="s">
        <v>1807</v>
      </c>
      <c r="M1929" s="51">
        <v>968081</v>
      </c>
      <c r="N1929" s="51">
        <v>0</v>
      </c>
      <c r="O1929" s="52" t="s">
        <v>16375</v>
      </c>
    </row>
    <row r="1930" spans="1:15" ht="14.4" x14ac:dyDescent="0.25">
      <c r="A1930" s="51">
        <v>25296</v>
      </c>
      <c r="B1930" s="52" t="s">
        <v>5828</v>
      </c>
      <c r="C1930" s="52" t="s">
        <v>1977</v>
      </c>
      <c r="D1930" s="51">
        <v>1200</v>
      </c>
      <c r="E1930" s="52" t="s">
        <v>441</v>
      </c>
      <c r="F1930" s="52" t="s">
        <v>5829</v>
      </c>
      <c r="G1930" s="52" t="s">
        <v>7571</v>
      </c>
      <c r="H1930" s="52" t="s">
        <v>10367</v>
      </c>
      <c r="I1930" s="52" t="s">
        <v>14715</v>
      </c>
      <c r="J1930" s="51">
        <v>119693</v>
      </c>
      <c r="K1930" s="51">
        <v>111914</v>
      </c>
      <c r="L1930" s="52" t="s">
        <v>598</v>
      </c>
      <c r="M1930" s="51">
        <v>960237</v>
      </c>
      <c r="N1930" s="51">
        <v>0</v>
      </c>
      <c r="O1930" s="52" t="s">
        <v>16376</v>
      </c>
    </row>
    <row r="1931" spans="1:15" ht="14.4" x14ac:dyDescent="0.25">
      <c r="A1931" s="51">
        <v>25304</v>
      </c>
      <c r="B1931" s="52" t="s">
        <v>5830</v>
      </c>
      <c r="C1931" s="52" t="s">
        <v>1988</v>
      </c>
      <c r="D1931" s="51">
        <v>1500</v>
      </c>
      <c r="E1931" s="52" t="s">
        <v>445</v>
      </c>
      <c r="F1931" s="52" t="s">
        <v>5831</v>
      </c>
      <c r="G1931" s="52" t="s">
        <v>7571</v>
      </c>
      <c r="H1931" s="52" t="s">
        <v>10368</v>
      </c>
      <c r="I1931" s="52" t="s">
        <v>14713</v>
      </c>
      <c r="J1931" s="51">
        <v>139048</v>
      </c>
      <c r="K1931" s="51">
        <v>4796</v>
      </c>
      <c r="L1931" s="52" t="s">
        <v>650</v>
      </c>
      <c r="M1931" s="51">
        <v>962217</v>
      </c>
      <c r="N1931" s="51">
        <v>0</v>
      </c>
      <c r="O1931" s="52" t="s">
        <v>16377</v>
      </c>
    </row>
    <row r="1932" spans="1:15" ht="14.4" x14ac:dyDescent="0.25">
      <c r="A1932" s="51">
        <v>25321</v>
      </c>
      <c r="B1932" s="52" t="s">
        <v>5832</v>
      </c>
      <c r="C1932" s="52" t="s">
        <v>2049</v>
      </c>
      <c r="D1932" s="51">
        <v>1652</v>
      </c>
      <c r="E1932" s="52" t="s">
        <v>448</v>
      </c>
      <c r="F1932" s="52" t="s">
        <v>5833</v>
      </c>
      <c r="G1932" s="52" t="s">
        <v>7571</v>
      </c>
      <c r="H1932" s="52" t="s">
        <v>10369</v>
      </c>
      <c r="I1932" s="52" t="s">
        <v>14713</v>
      </c>
      <c r="J1932" s="51">
        <v>122044</v>
      </c>
      <c r="K1932" s="51">
        <v>4903</v>
      </c>
      <c r="L1932" s="52" t="s">
        <v>647</v>
      </c>
      <c r="M1932" s="51">
        <v>962456</v>
      </c>
      <c r="N1932" s="51">
        <v>0</v>
      </c>
      <c r="O1932" s="52" t="s">
        <v>16378</v>
      </c>
    </row>
    <row r="1933" spans="1:15" ht="14.4" x14ac:dyDescent="0.25">
      <c r="A1933" s="51">
        <v>25346</v>
      </c>
      <c r="B1933" s="52" t="s">
        <v>5834</v>
      </c>
      <c r="C1933" s="52" t="s">
        <v>5835</v>
      </c>
      <c r="D1933" s="51">
        <v>1750</v>
      </c>
      <c r="E1933" s="52" t="s">
        <v>951</v>
      </c>
      <c r="F1933" s="52" t="s">
        <v>5836</v>
      </c>
      <c r="G1933" s="52" t="s">
        <v>7571</v>
      </c>
      <c r="H1933" s="52" t="s">
        <v>16379</v>
      </c>
      <c r="I1933" s="52" t="s">
        <v>14713</v>
      </c>
      <c r="J1933" s="51">
        <v>122242</v>
      </c>
      <c r="K1933" s="51">
        <v>110452</v>
      </c>
      <c r="L1933" s="52" t="s">
        <v>6744</v>
      </c>
      <c r="M1933" s="51">
        <v>972224</v>
      </c>
      <c r="N1933" s="51">
        <v>0</v>
      </c>
      <c r="O1933" s="52" t="s">
        <v>16380</v>
      </c>
    </row>
    <row r="1934" spans="1:15" ht="14.4" x14ac:dyDescent="0.25">
      <c r="A1934" s="51">
        <v>25353</v>
      </c>
      <c r="B1934" s="52" t="s">
        <v>5837</v>
      </c>
      <c r="C1934" s="52" t="s">
        <v>5838</v>
      </c>
      <c r="D1934" s="51">
        <v>1750</v>
      </c>
      <c r="E1934" s="52" t="s">
        <v>951</v>
      </c>
      <c r="F1934" s="52" t="s">
        <v>5839</v>
      </c>
      <c r="G1934" s="52" t="s">
        <v>7571</v>
      </c>
      <c r="H1934" s="52" t="s">
        <v>10370</v>
      </c>
      <c r="I1934" s="52" t="s">
        <v>14713</v>
      </c>
      <c r="J1934" s="51">
        <v>120196</v>
      </c>
      <c r="K1934" s="51">
        <v>5314</v>
      </c>
      <c r="L1934" s="52" t="s">
        <v>9138</v>
      </c>
      <c r="M1934" s="51">
        <v>108217</v>
      </c>
      <c r="N1934" s="51">
        <v>0</v>
      </c>
      <c r="O1934" s="52" t="s">
        <v>16381</v>
      </c>
    </row>
    <row r="1935" spans="1:15" ht="14.4" x14ac:dyDescent="0.25">
      <c r="A1935" s="51">
        <v>25379</v>
      </c>
      <c r="B1935" s="52" t="s">
        <v>5840</v>
      </c>
      <c r="C1935" s="52" t="s">
        <v>5841</v>
      </c>
      <c r="D1935" s="51">
        <v>1602</v>
      </c>
      <c r="E1935" s="52" t="s">
        <v>2106</v>
      </c>
      <c r="F1935" s="52" t="s">
        <v>14085</v>
      </c>
      <c r="G1935" s="52" t="s">
        <v>7571</v>
      </c>
      <c r="H1935" s="52" t="s">
        <v>10371</v>
      </c>
      <c r="I1935" s="52" t="s">
        <v>14713</v>
      </c>
      <c r="J1935" s="51">
        <v>0</v>
      </c>
      <c r="K1935" s="51"/>
      <c r="L1935" s="52" t="s">
        <v>7571</v>
      </c>
      <c r="M1935" s="51">
        <v>972241</v>
      </c>
      <c r="N1935" s="51">
        <v>0</v>
      </c>
      <c r="O1935" s="52" t="s">
        <v>16382</v>
      </c>
    </row>
    <row r="1936" spans="1:15" ht="14.4" x14ac:dyDescent="0.25">
      <c r="A1936" s="51">
        <v>25395</v>
      </c>
      <c r="B1936" s="52" t="s">
        <v>5842</v>
      </c>
      <c r="C1936" s="52" t="s">
        <v>5843</v>
      </c>
      <c r="D1936" s="51">
        <v>1760</v>
      </c>
      <c r="E1936" s="52" t="s">
        <v>248</v>
      </c>
      <c r="F1936" s="52" t="s">
        <v>5844</v>
      </c>
      <c r="G1936" s="52" t="s">
        <v>7571</v>
      </c>
      <c r="H1936" s="52" t="s">
        <v>16383</v>
      </c>
      <c r="I1936" s="52" t="s">
        <v>14713</v>
      </c>
      <c r="J1936" s="51">
        <v>122242</v>
      </c>
      <c r="K1936" s="51">
        <v>110452</v>
      </c>
      <c r="L1936" s="52" t="s">
        <v>6744</v>
      </c>
      <c r="M1936" s="51">
        <v>972224</v>
      </c>
      <c r="N1936" s="51">
        <v>0</v>
      </c>
      <c r="O1936" s="52" t="s">
        <v>16384</v>
      </c>
    </row>
    <row r="1937" spans="1:15" ht="14.4" x14ac:dyDescent="0.25">
      <c r="A1937" s="51">
        <v>25403</v>
      </c>
      <c r="B1937" s="52" t="s">
        <v>5845</v>
      </c>
      <c r="C1937" s="52" t="s">
        <v>5846</v>
      </c>
      <c r="D1937" s="51">
        <v>1800</v>
      </c>
      <c r="E1937" s="52" t="s">
        <v>457</v>
      </c>
      <c r="F1937" s="52" t="s">
        <v>5847</v>
      </c>
      <c r="G1937" s="52" t="s">
        <v>7571</v>
      </c>
      <c r="H1937" s="52" t="s">
        <v>10372</v>
      </c>
      <c r="I1937" s="52" t="s">
        <v>14713</v>
      </c>
      <c r="J1937" s="51">
        <v>122143</v>
      </c>
      <c r="K1937" s="51">
        <v>105833</v>
      </c>
      <c r="L1937" s="52" t="s">
        <v>22061</v>
      </c>
      <c r="M1937" s="51">
        <v>962671</v>
      </c>
      <c r="N1937" s="51">
        <v>0</v>
      </c>
      <c r="O1937" s="52" t="s">
        <v>16385</v>
      </c>
    </row>
    <row r="1938" spans="1:15" ht="14.4" x14ac:dyDescent="0.25">
      <c r="A1938" s="51">
        <v>25411</v>
      </c>
      <c r="B1938" s="52" t="s">
        <v>5848</v>
      </c>
      <c r="C1938" s="52" t="s">
        <v>5849</v>
      </c>
      <c r="D1938" s="51">
        <v>1800</v>
      </c>
      <c r="E1938" s="52" t="s">
        <v>457</v>
      </c>
      <c r="F1938" s="52" t="s">
        <v>5850</v>
      </c>
      <c r="G1938" s="52" t="s">
        <v>7571</v>
      </c>
      <c r="H1938" s="52" t="s">
        <v>10373</v>
      </c>
      <c r="I1938" s="52" t="s">
        <v>14715</v>
      </c>
      <c r="J1938" s="51">
        <v>125518</v>
      </c>
      <c r="K1938" s="51">
        <v>5462</v>
      </c>
      <c r="L1938" s="52" t="s">
        <v>879</v>
      </c>
      <c r="M1938" s="51">
        <v>960427</v>
      </c>
      <c r="N1938" s="51">
        <v>0</v>
      </c>
      <c r="O1938" s="52" t="s">
        <v>16386</v>
      </c>
    </row>
    <row r="1939" spans="1:15" ht="14.4" x14ac:dyDescent="0.25">
      <c r="A1939" s="51">
        <v>25429</v>
      </c>
      <c r="B1939" s="52" t="s">
        <v>5851</v>
      </c>
      <c r="C1939" s="52" t="s">
        <v>5852</v>
      </c>
      <c r="D1939" s="51">
        <v>1745</v>
      </c>
      <c r="E1939" s="52" t="s">
        <v>310</v>
      </c>
      <c r="F1939" s="52" t="s">
        <v>5853</v>
      </c>
      <c r="G1939" s="52" t="s">
        <v>7571</v>
      </c>
      <c r="H1939" s="52" t="s">
        <v>10374</v>
      </c>
      <c r="I1939" s="52" t="s">
        <v>14715</v>
      </c>
      <c r="J1939" s="51">
        <v>121921</v>
      </c>
      <c r="K1939">
        <v>5785</v>
      </c>
      <c r="L1939" s="52" t="s">
        <v>646</v>
      </c>
      <c r="M1939" s="51">
        <v>960484</v>
      </c>
      <c r="N1939" s="51">
        <v>0</v>
      </c>
      <c r="O1939" s="52" t="s">
        <v>16387</v>
      </c>
    </row>
    <row r="1940" spans="1:15" ht="14.4" x14ac:dyDescent="0.25">
      <c r="A1940" s="51">
        <v>25445</v>
      </c>
      <c r="B1940" s="52" t="s">
        <v>5854</v>
      </c>
      <c r="C1940" s="52" t="s">
        <v>5855</v>
      </c>
      <c r="D1940" s="51">
        <v>2018</v>
      </c>
      <c r="E1940" s="52" t="s">
        <v>534</v>
      </c>
      <c r="F1940" s="52" t="s">
        <v>5856</v>
      </c>
      <c r="G1940" s="52" t="s">
        <v>7571</v>
      </c>
      <c r="H1940" s="52" t="s">
        <v>8104</v>
      </c>
      <c r="I1940" s="52" t="s">
        <v>14713</v>
      </c>
      <c r="J1940" s="51">
        <v>138768</v>
      </c>
      <c r="K1940" s="51">
        <v>25445</v>
      </c>
      <c r="L1940" s="52" t="s">
        <v>5854</v>
      </c>
      <c r="M1940" s="51">
        <v>126482</v>
      </c>
      <c r="N1940" s="51">
        <v>0</v>
      </c>
      <c r="O1940" s="52" t="s">
        <v>16388</v>
      </c>
    </row>
    <row r="1941" spans="1:15" ht="14.4" x14ac:dyDescent="0.25">
      <c r="A1941" s="51">
        <v>25452</v>
      </c>
      <c r="B1941" s="52" t="s">
        <v>5857</v>
      </c>
      <c r="C1941" s="52" t="s">
        <v>5858</v>
      </c>
      <c r="D1941" s="51">
        <v>2018</v>
      </c>
      <c r="E1941" s="52" t="s">
        <v>534</v>
      </c>
      <c r="F1941" s="52" t="s">
        <v>5859</v>
      </c>
      <c r="G1941" s="52" t="s">
        <v>7571</v>
      </c>
      <c r="H1941" s="52" t="s">
        <v>10375</v>
      </c>
      <c r="I1941" s="52" t="s">
        <v>14713</v>
      </c>
      <c r="J1941" s="51">
        <v>119925</v>
      </c>
      <c r="K1941" s="51">
        <v>48009</v>
      </c>
      <c r="L1941" s="52" t="s">
        <v>601</v>
      </c>
      <c r="M1941" s="51">
        <v>972257</v>
      </c>
      <c r="N1941" s="51">
        <v>0</v>
      </c>
      <c r="O1941" s="52" t="s">
        <v>16389</v>
      </c>
    </row>
    <row r="1942" spans="1:15" ht="14.4" x14ac:dyDescent="0.25">
      <c r="A1942" s="51">
        <v>25461</v>
      </c>
      <c r="B1942" s="52" t="s">
        <v>5860</v>
      </c>
      <c r="C1942" s="52" t="s">
        <v>5861</v>
      </c>
      <c r="D1942" s="51">
        <v>2018</v>
      </c>
      <c r="E1942" s="52" t="s">
        <v>534</v>
      </c>
      <c r="F1942" s="52" t="s">
        <v>5862</v>
      </c>
      <c r="G1942" s="52" t="s">
        <v>7571</v>
      </c>
      <c r="H1942" s="52" t="s">
        <v>10376</v>
      </c>
      <c r="I1942" s="52" t="s">
        <v>14713</v>
      </c>
      <c r="J1942" s="51">
        <v>138768</v>
      </c>
      <c r="K1942" s="51">
        <v>25445</v>
      </c>
      <c r="L1942" s="52" t="s">
        <v>5854</v>
      </c>
      <c r="M1942" s="51">
        <v>972265</v>
      </c>
      <c r="N1942" s="51">
        <v>0</v>
      </c>
      <c r="O1942" s="52" t="s">
        <v>16390</v>
      </c>
    </row>
    <row r="1943" spans="1:15" ht="14.4" x14ac:dyDescent="0.25">
      <c r="A1943" s="51">
        <v>25478</v>
      </c>
      <c r="B1943" s="52" t="s">
        <v>5863</v>
      </c>
      <c r="C1943" s="52" t="s">
        <v>5864</v>
      </c>
      <c r="D1943" s="51">
        <v>2060</v>
      </c>
      <c r="E1943" s="52" t="s">
        <v>534</v>
      </c>
      <c r="F1943" s="52" t="s">
        <v>5865</v>
      </c>
      <c r="G1943" s="52" t="s">
        <v>7571</v>
      </c>
      <c r="H1943" s="52" t="s">
        <v>8222</v>
      </c>
      <c r="I1943" s="52" t="s">
        <v>14715</v>
      </c>
      <c r="J1943" s="51">
        <v>119231</v>
      </c>
      <c r="K1943" s="51">
        <v>25478</v>
      </c>
      <c r="L1943" s="52" t="s">
        <v>5863</v>
      </c>
      <c r="M1943" s="51">
        <v>128728</v>
      </c>
      <c r="N1943" s="51">
        <v>0</v>
      </c>
      <c r="O1943" s="52" t="s">
        <v>16391</v>
      </c>
    </row>
    <row r="1944" spans="1:15" ht="14.4" x14ac:dyDescent="0.25">
      <c r="A1944" s="51">
        <v>25486</v>
      </c>
      <c r="B1944" s="52" t="s">
        <v>5866</v>
      </c>
      <c r="C1944" s="52" t="s">
        <v>5867</v>
      </c>
      <c r="D1944" s="51">
        <v>2020</v>
      </c>
      <c r="E1944" s="52" t="s">
        <v>534</v>
      </c>
      <c r="F1944" s="52" t="s">
        <v>5868</v>
      </c>
      <c r="G1944" s="52" t="s">
        <v>7571</v>
      </c>
      <c r="H1944" s="52" t="s">
        <v>10377</v>
      </c>
      <c r="I1944" s="52" t="s">
        <v>14715</v>
      </c>
      <c r="J1944" s="51">
        <v>119231</v>
      </c>
      <c r="K1944" s="51">
        <v>25478</v>
      </c>
      <c r="L1944" s="52" t="s">
        <v>5863</v>
      </c>
      <c r="M1944" s="51">
        <v>128728</v>
      </c>
      <c r="N1944" s="51">
        <v>0</v>
      </c>
      <c r="O1944" s="52" t="s">
        <v>16392</v>
      </c>
    </row>
    <row r="1945" spans="1:15" ht="14.4" x14ac:dyDescent="0.25">
      <c r="A1945" s="51">
        <v>25494</v>
      </c>
      <c r="B1945" s="52" t="s">
        <v>5860</v>
      </c>
      <c r="C1945" s="52" t="s">
        <v>5869</v>
      </c>
      <c r="D1945" s="51">
        <v>2018</v>
      </c>
      <c r="E1945" s="52" t="s">
        <v>534</v>
      </c>
      <c r="F1945" s="52" t="s">
        <v>5862</v>
      </c>
      <c r="G1945" s="52" t="s">
        <v>7571</v>
      </c>
      <c r="H1945" s="52" t="s">
        <v>10376</v>
      </c>
      <c r="I1945" s="52" t="s">
        <v>14713</v>
      </c>
      <c r="J1945" s="51">
        <v>138768</v>
      </c>
      <c r="K1945" s="51">
        <v>25445</v>
      </c>
      <c r="L1945" s="52" t="s">
        <v>5854</v>
      </c>
      <c r="M1945" s="51">
        <v>972265</v>
      </c>
      <c r="N1945" s="51">
        <v>0</v>
      </c>
      <c r="O1945" s="52" t="s">
        <v>16390</v>
      </c>
    </row>
    <row r="1946" spans="1:15" ht="14.4" x14ac:dyDescent="0.25">
      <c r="A1946" s="51">
        <v>25502</v>
      </c>
      <c r="B1946" s="52" t="s">
        <v>5870</v>
      </c>
      <c r="C1946" s="52" t="s">
        <v>5871</v>
      </c>
      <c r="D1946" s="51">
        <v>2020</v>
      </c>
      <c r="E1946" s="52" t="s">
        <v>534</v>
      </c>
      <c r="F1946" s="52" t="s">
        <v>5872</v>
      </c>
      <c r="G1946" s="52" t="s">
        <v>7571</v>
      </c>
      <c r="H1946" s="52" t="s">
        <v>10378</v>
      </c>
      <c r="I1946" s="52" t="s">
        <v>14715</v>
      </c>
      <c r="J1946" s="51">
        <v>119231</v>
      </c>
      <c r="K1946" s="51">
        <v>25478</v>
      </c>
      <c r="L1946" s="52" t="s">
        <v>5863</v>
      </c>
      <c r="M1946" s="51">
        <v>128728</v>
      </c>
      <c r="N1946" s="51">
        <v>0</v>
      </c>
      <c r="O1946" s="52" t="s">
        <v>16393</v>
      </c>
    </row>
    <row r="1947" spans="1:15" ht="14.4" x14ac:dyDescent="0.25">
      <c r="A1947" s="51">
        <v>25511</v>
      </c>
      <c r="B1947" s="52" t="s">
        <v>5873</v>
      </c>
      <c r="C1947" s="52" t="s">
        <v>5874</v>
      </c>
      <c r="D1947" s="51">
        <v>2020</v>
      </c>
      <c r="E1947" s="52" t="s">
        <v>534</v>
      </c>
      <c r="F1947" s="52" t="s">
        <v>5875</v>
      </c>
      <c r="G1947" s="52" t="s">
        <v>7571</v>
      </c>
      <c r="H1947" s="52" t="s">
        <v>10379</v>
      </c>
      <c r="I1947" s="52" t="s">
        <v>14715</v>
      </c>
      <c r="J1947" s="51">
        <v>119231</v>
      </c>
      <c r="K1947" s="51">
        <v>25478</v>
      </c>
      <c r="L1947" s="52" t="s">
        <v>5863</v>
      </c>
      <c r="M1947" s="51">
        <v>128728</v>
      </c>
      <c r="N1947" s="51">
        <v>0</v>
      </c>
      <c r="O1947" s="52" t="s">
        <v>16394</v>
      </c>
    </row>
    <row r="1948" spans="1:15" ht="14.4" x14ac:dyDescent="0.25">
      <c r="A1948" s="51">
        <v>25528</v>
      </c>
      <c r="B1948" s="52" t="s">
        <v>5876</v>
      </c>
      <c r="C1948" s="52" t="s">
        <v>5877</v>
      </c>
      <c r="D1948" s="51">
        <v>2020</v>
      </c>
      <c r="E1948" s="52" t="s">
        <v>534</v>
      </c>
      <c r="F1948" s="52" t="s">
        <v>5878</v>
      </c>
      <c r="G1948" s="52" t="s">
        <v>7571</v>
      </c>
      <c r="H1948" s="52" t="s">
        <v>10380</v>
      </c>
      <c r="I1948" s="52" t="s">
        <v>14715</v>
      </c>
      <c r="J1948" s="51">
        <v>119231</v>
      </c>
      <c r="K1948" s="51">
        <v>25478</v>
      </c>
      <c r="L1948" s="52" t="s">
        <v>5863</v>
      </c>
      <c r="M1948" s="51">
        <v>128728</v>
      </c>
      <c r="N1948" s="51">
        <v>0</v>
      </c>
      <c r="O1948" s="52" t="s">
        <v>22167</v>
      </c>
    </row>
    <row r="1949" spans="1:15" ht="14.4" x14ac:dyDescent="0.25">
      <c r="A1949" s="51">
        <v>25536</v>
      </c>
      <c r="B1949" s="52" t="s">
        <v>5879</v>
      </c>
      <c r="C1949" s="52" t="s">
        <v>5880</v>
      </c>
      <c r="D1949" s="51">
        <v>2030</v>
      </c>
      <c r="E1949" s="52" t="s">
        <v>534</v>
      </c>
      <c r="F1949" s="52" t="s">
        <v>5881</v>
      </c>
      <c r="G1949" s="52" t="s">
        <v>7571</v>
      </c>
      <c r="H1949" s="52" t="s">
        <v>10381</v>
      </c>
      <c r="I1949" s="52" t="s">
        <v>14713</v>
      </c>
      <c r="J1949" s="51">
        <v>130849</v>
      </c>
      <c r="K1949" s="51">
        <v>25841</v>
      </c>
      <c r="L1949" s="52" t="s">
        <v>5953</v>
      </c>
      <c r="M1949" s="51">
        <v>962936</v>
      </c>
      <c r="N1949" s="51">
        <v>0</v>
      </c>
      <c r="O1949" s="52" t="s">
        <v>16395</v>
      </c>
    </row>
    <row r="1950" spans="1:15" ht="14.4" x14ac:dyDescent="0.25">
      <c r="A1950" s="51">
        <v>25544</v>
      </c>
      <c r="B1950" s="52" t="s">
        <v>5882</v>
      </c>
      <c r="C1950" s="52" t="s">
        <v>5883</v>
      </c>
      <c r="D1950" s="51">
        <v>2030</v>
      </c>
      <c r="E1950" s="52" t="s">
        <v>534</v>
      </c>
      <c r="F1950" s="52" t="s">
        <v>5884</v>
      </c>
      <c r="G1950" s="52" t="s">
        <v>7571</v>
      </c>
      <c r="H1950" s="52" t="s">
        <v>10382</v>
      </c>
      <c r="I1950" s="52" t="s">
        <v>14713</v>
      </c>
      <c r="J1950" s="51">
        <v>130849</v>
      </c>
      <c r="K1950" s="51">
        <v>25841</v>
      </c>
      <c r="L1950" s="52" t="s">
        <v>5953</v>
      </c>
      <c r="M1950" s="51">
        <v>962936</v>
      </c>
      <c r="N1950" s="51">
        <v>0</v>
      </c>
      <c r="O1950" s="52" t="s">
        <v>16396</v>
      </c>
    </row>
    <row r="1951" spans="1:15" ht="14.4" x14ac:dyDescent="0.25">
      <c r="A1951" s="51">
        <v>25551</v>
      </c>
      <c r="B1951" s="52" t="s">
        <v>5885</v>
      </c>
      <c r="C1951" s="52" t="s">
        <v>5886</v>
      </c>
      <c r="D1951" s="51">
        <v>2050</v>
      </c>
      <c r="E1951" s="52" t="s">
        <v>534</v>
      </c>
      <c r="F1951" s="52" t="s">
        <v>5887</v>
      </c>
      <c r="G1951" s="52" t="s">
        <v>7571</v>
      </c>
      <c r="H1951" s="52" t="s">
        <v>10383</v>
      </c>
      <c r="I1951" s="52" t="s">
        <v>14715</v>
      </c>
      <c r="J1951" s="51">
        <v>119231</v>
      </c>
      <c r="K1951" s="51">
        <v>25478</v>
      </c>
      <c r="L1951" s="52" t="s">
        <v>5863</v>
      </c>
      <c r="M1951" s="51">
        <v>128728</v>
      </c>
      <c r="N1951" s="51">
        <v>0</v>
      </c>
      <c r="O1951" s="52" t="s">
        <v>22168</v>
      </c>
    </row>
    <row r="1952" spans="1:15" ht="14.4" x14ac:dyDescent="0.25">
      <c r="A1952" s="51">
        <v>25569</v>
      </c>
      <c r="B1952" s="52" t="s">
        <v>5888</v>
      </c>
      <c r="C1952" s="52" t="s">
        <v>5889</v>
      </c>
      <c r="D1952" s="51">
        <v>2100</v>
      </c>
      <c r="E1952" s="52" t="s">
        <v>423</v>
      </c>
      <c r="F1952" s="52" t="s">
        <v>5890</v>
      </c>
      <c r="G1952" s="52" t="s">
        <v>7571</v>
      </c>
      <c r="H1952" s="52" t="s">
        <v>10384</v>
      </c>
      <c r="I1952" s="52" t="s">
        <v>14715</v>
      </c>
      <c r="J1952" s="51">
        <v>119231</v>
      </c>
      <c r="K1952" s="51">
        <v>25478</v>
      </c>
      <c r="L1952" s="52" t="s">
        <v>5863</v>
      </c>
      <c r="M1952" s="51">
        <v>128728</v>
      </c>
      <c r="N1952" s="51">
        <v>0</v>
      </c>
      <c r="O1952" s="52" t="s">
        <v>16397</v>
      </c>
    </row>
    <row r="1953" spans="1:15" ht="14.4" x14ac:dyDescent="0.25">
      <c r="A1953" s="51">
        <v>25577</v>
      </c>
      <c r="B1953" s="52" t="s">
        <v>5891</v>
      </c>
      <c r="C1953" s="52" t="s">
        <v>5892</v>
      </c>
      <c r="D1953" s="51">
        <v>2390</v>
      </c>
      <c r="E1953" s="52" t="s">
        <v>2581</v>
      </c>
      <c r="F1953" s="52" t="s">
        <v>5893</v>
      </c>
      <c r="G1953" s="52" t="s">
        <v>7571</v>
      </c>
      <c r="H1953" s="52" t="s">
        <v>22169</v>
      </c>
      <c r="I1953" s="52" t="s">
        <v>14713</v>
      </c>
      <c r="J1953" s="51">
        <v>130849</v>
      </c>
      <c r="K1953" s="51">
        <v>25841</v>
      </c>
      <c r="L1953" s="52" t="s">
        <v>5953</v>
      </c>
      <c r="M1953" s="51">
        <v>962936</v>
      </c>
      <c r="N1953" s="51">
        <v>0</v>
      </c>
      <c r="O1953" s="52" t="s">
        <v>16398</v>
      </c>
    </row>
    <row r="1954" spans="1:15" ht="14.4" x14ac:dyDescent="0.25">
      <c r="A1954" s="51">
        <v>25593</v>
      </c>
      <c r="B1954" s="52" t="s">
        <v>5894</v>
      </c>
      <c r="C1954" s="52" t="s">
        <v>5895</v>
      </c>
      <c r="D1954" s="51">
        <v>2960</v>
      </c>
      <c r="E1954" s="52" t="s">
        <v>1017</v>
      </c>
      <c r="F1954" s="52" t="s">
        <v>5896</v>
      </c>
      <c r="G1954" s="52" t="s">
        <v>7571</v>
      </c>
      <c r="H1954" s="52" t="s">
        <v>10385</v>
      </c>
      <c r="I1954" s="52" t="s">
        <v>14713</v>
      </c>
      <c r="J1954" s="51">
        <v>121467</v>
      </c>
      <c r="K1954" s="51">
        <v>7476</v>
      </c>
      <c r="L1954" s="52" t="s">
        <v>9242</v>
      </c>
      <c r="M1954" s="51">
        <v>968081</v>
      </c>
      <c r="N1954" s="51">
        <v>0</v>
      </c>
      <c r="O1954" s="52" t="s">
        <v>16399</v>
      </c>
    </row>
    <row r="1955" spans="1:15" ht="14.4" x14ac:dyDescent="0.25">
      <c r="A1955" s="51">
        <v>25601</v>
      </c>
      <c r="B1955" s="52" t="s">
        <v>5897</v>
      </c>
      <c r="C1955" s="52" t="s">
        <v>5898</v>
      </c>
      <c r="D1955" s="51">
        <v>2960</v>
      </c>
      <c r="E1955" s="52" t="s">
        <v>1017</v>
      </c>
      <c r="F1955" s="52" t="s">
        <v>5899</v>
      </c>
      <c r="G1955" s="52" t="s">
        <v>7571</v>
      </c>
      <c r="H1955" s="52" t="s">
        <v>10386</v>
      </c>
      <c r="I1955" s="52" t="s">
        <v>14713</v>
      </c>
      <c r="J1955" s="51">
        <v>121467</v>
      </c>
      <c r="K1955" s="51">
        <v>7476</v>
      </c>
      <c r="L1955" s="52" t="s">
        <v>9242</v>
      </c>
      <c r="M1955" s="51">
        <v>968081</v>
      </c>
      <c r="N1955" s="51">
        <v>0</v>
      </c>
      <c r="O1955" s="52" t="s">
        <v>16400</v>
      </c>
    </row>
    <row r="1956" spans="1:15" ht="14.4" x14ac:dyDescent="0.25">
      <c r="A1956" s="51">
        <v>25619</v>
      </c>
      <c r="B1956" s="52" t="s">
        <v>5900</v>
      </c>
      <c r="C1956" s="52" t="s">
        <v>5901</v>
      </c>
      <c r="D1956" s="51">
        <v>2930</v>
      </c>
      <c r="E1956" s="52" t="s">
        <v>207</v>
      </c>
      <c r="F1956" s="52" t="s">
        <v>5902</v>
      </c>
      <c r="G1956" s="52" t="s">
        <v>7571</v>
      </c>
      <c r="H1956" s="52" t="s">
        <v>10387</v>
      </c>
      <c r="I1956" s="52" t="s">
        <v>14715</v>
      </c>
      <c r="J1956" s="51">
        <v>119231</v>
      </c>
      <c r="K1956" s="51">
        <v>25478</v>
      </c>
      <c r="L1956" s="52" t="s">
        <v>5863</v>
      </c>
      <c r="M1956" s="51">
        <v>128728</v>
      </c>
      <c r="N1956" s="51">
        <v>0</v>
      </c>
      <c r="O1956" s="52" t="s">
        <v>16401</v>
      </c>
    </row>
    <row r="1957" spans="1:15" ht="14.4" x14ac:dyDescent="0.25">
      <c r="A1957" s="51">
        <v>25627</v>
      </c>
      <c r="B1957" s="52" t="s">
        <v>5903</v>
      </c>
      <c r="C1957" s="52" t="s">
        <v>14086</v>
      </c>
      <c r="D1957" s="51">
        <v>2930</v>
      </c>
      <c r="E1957" s="52" t="s">
        <v>207</v>
      </c>
      <c r="F1957" s="52" t="s">
        <v>5904</v>
      </c>
      <c r="G1957" s="52" t="s">
        <v>7571</v>
      </c>
      <c r="H1957" s="52" t="s">
        <v>10388</v>
      </c>
      <c r="I1957" s="52" t="s">
        <v>14713</v>
      </c>
      <c r="J1957" s="51">
        <v>121723</v>
      </c>
      <c r="K1957" s="51">
        <v>448</v>
      </c>
      <c r="L1957" s="52" t="s">
        <v>1005</v>
      </c>
      <c r="M1957" s="51">
        <v>124743</v>
      </c>
      <c r="N1957" s="51">
        <v>0</v>
      </c>
      <c r="O1957" s="52" t="s">
        <v>16402</v>
      </c>
    </row>
    <row r="1958" spans="1:15" ht="14.4" x14ac:dyDescent="0.25">
      <c r="A1958" s="51">
        <v>25635</v>
      </c>
      <c r="B1958" s="52" t="s">
        <v>5905</v>
      </c>
      <c r="C1958" s="52" t="s">
        <v>5906</v>
      </c>
      <c r="D1958" s="51">
        <v>2990</v>
      </c>
      <c r="E1958" s="52" t="s">
        <v>237</v>
      </c>
      <c r="F1958" s="52" t="s">
        <v>5907</v>
      </c>
      <c r="G1958" s="52" t="s">
        <v>7571</v>
      </c>
      <c r="H1958" s="52" t="s">
        <v>10389</v>
      </c>
      <c r="I1958" s="52" t="s">
        <v>14713</v>
      </c>
      <c r="J1958" s="51">
        <v>120089</v>
      </c>
      <c r="K1958" s="51">
        <v>7856</v>
      </c>
      <c r="L1958" s="52" t="s">
        <v>795</v>
      </c>
      <c r="M1958" s="51">
        <v>972901</v>
      </c>
      <c r="N1958" s="51">
        <v>0</v>
      </c>
      <c r="O1958" s="52" t="s">
        <v>16403</v>
      </c>
    </row>
    <row r="1959" spans="1:15" ht="14.4" x14ac:dyDescent="0.25">
      <c r="A1959" s="51">
        <v>25643</v>
      </c>
      <c r="B1959" s="52" t="s">
        <v>5908</v>
      </c>
      <c r="C1959" s="52" t="s">
        <v>5909</v>
      </c>
      <c r="D1959" s="51">
        <v>2100</v>
      </c>
      <c r="E1959" s="52" t="s">
        <v>423</v>
      </c>
      <c r="F1959" s="52" t="s">
        <v>5910</v>
      </c>
      <c r="G1959" s="52" t="s">
        <v>7571</v>
      </c>
      <c r="H1959" s="52" t="s">
        <v>10390</v>
      </c>
      <c r="I1959" s="52" t="s">
        <v>14715</v>
      </c>
      <c r="J1959" s="51">
        <v>119231</v>
      </c>
      <c r="K1959" s="51">
        <v>25478</v>
      </c>
      <c r="L1959" s="52" t="s">
        <v>5863</v>
      </c>
      <c r="M1959" s="51">
        <v>128728</v>
      </c>
      <c r="N1959" s="51">
        <v>0</v>
      </c>
      <c r="O1959" s="52" t="s">
        <v>16404</v>
      </c>
    </row>
    <row r="1960" spans="1:15" ht="14.4" x14ac:dyDescent="0.25">
      <c r="A1960" s="51">
        <v>25651</v>
      </c>
      <c r="B1960" s="52" t="s">
        <v>5911</v>
      </c>
      <c r="C1960" s="52" t="s">
        <v>5912</v>
      </c>
      <c r="D1960" s="51">
        <v>2970</v>
      </c>
      <c r="E1960" s="52" t="s">
        <v>708</v>
      </c>
      <c r="F1960" s="52" t="s">
        <v>5913</v>
      </c>
      <c r="G1960" s="52" t="s">
        <v>7571</v>
      </c>
      <c r="H1960" s="52" t="s">
        <v>10391</v>
      </c>
      <c r="I1960" s="52" t="s">
        <v>14713</v>
      </c>
      <c r="J1960" s="51">
        <v>130849</v>
      </c>
      <c r="K1960" s="51">
        <v>25841</v>
      </c>
      <c r="L1960" s="52" t="s">
        <v>5953</v>
      </c>
      <c r="M1960" s="51">
        <v>962936</v>
      </c>
      <c r="N1960" s="51">
        <v>0</v>
      </c>
      <c r="O1960" s="52" t="s">
        <v>16405</v>
      </c>
    </row>
    <row r="1961" spans="1:15" ht="14.4" x14ac:dyDescent="0.25">
      <c r="A1961" s="51">
        <v>25668</v>
      </c>
      <c r="B1961" s="52" t="s">
        <v>5914</v>
      </c>
      <c r="C1961" s="52" t="s">
        <v>5915</v>
      </c>
      <c r="D1961" s="51">
        <v>2242</v>
      </c>
      <c r="E1961" s="52" t="s">
        <v>5916</v>
      </c>
      <c r="F1961" s="52" t="s">
        <v>5917</v>
      </c>
      <c r="G1961" s="52" t="s">
        <v>7571</v>
      </c>
      <c r="H1961" s="52" t="s">
        <v>14087</v>
      </c>
      <c r="I1961" s="52" t="s">
        <v>14713</v>
      </c>
      <c r="J1961" s="51">
        <v>0</v>
      </c>
      <c r="K1961" s="51"/>
      <c r="L1961" s="52" t="s">
        <v>7571</v>
      </c>
      <c r="M1961" s="51">
        <v>972307</v>
      </c>
      <c r="N1961" s="51">
        <v>0</v>
      </c>
      <c r="O1961" s="52" t="s">
        <v>16406</v>
      </c>
    </row>
    <row r="1962" spans="1:15" ht="14.4" x14ac:dyDescent="0.25">
      <c r="A1962" s="51">
        <v>25684</v>
      </c>
      <c r="B1962" s="52" t="s">
        <v>5918</v>
      </c>
      <c r="C1962" s="52" t="s">
        <v>5919</v>
      </c>
      <c r="D1962" s="51">
        <v>2300</v>
      </c>
      <c r="E1962" s="52" t="s">
        <v>148</v>
      </c>
      <c r="F1962" s="52" t="s">
        <v>5920</v>
      </c>
      <c r="G1962" s="52" t="s">
        <v>7571</v>
      </c>
      <c r="H1962" s="52" t="s">
        <v>7804</v>
      </c>
      <c r="I1962" s="52" t="s">
        <v>14713</v>
      </c>
      <c r="J1962" s="51">
        <v>121871</v>
      </c>
      <c r="K1962" s="51">
        <v>8615</v>
      </c>
      <c r="L1962" s="52" t="s">
        <v>2761</v>
      </c>
      <c r="M1962" s="51">
        <v>972315</v>
      </c>
      <c r="N1962" s="51">
        <v>0</v>
      </c>
      <c r="O1962" s="52" t="s">
        <v>16407</v>
      </c>
    </row>
    <row r="1963" spans="1:15" ht="14.4" x14ac:dyDescent="0.25">
      <c r="A1963" s="51">
        <v>25701</v>
      </c>
      <c r="B1963" s="52" t="s">
        <v>5921</v>
      </c>
      <c r="C1963" s="52" t="s">
        <v>5922</v>
      </c>
      <c r="D1963" s="51">
        <v>2340</v>
      </c>
      <c r="E1963" s="52" t="s">
        <v>296</v>
      </c>
      <c r="F1963" s="52" t="s">
        <v>5923</v>
      </c>
      <c r="G1963" s="52" t="s">
        <v>7571</v>
      </c>
      <c r="H1963" s="52" t="s">
        <v>10392</v>
      </c>
      <c r="I1963" s="52" t="s">
        <v>14715</v>
      </c>
      <c r="J1963" s="51">
        <v>120659</v>
      </c>
      <c r="K1963" s="51">
        <v>46268</v>
      </c>
      <c r="L1963" s="52" t="s">
        <v>751</v>
      </c>
      <c r="M1963" s="51">
        <v>960799</v>
      </c>
      <c r="N1963" s="51">
        <v>0</v>
      </c>
      <c r="O1963" s="52" t="s">
        <v>16408</v>
      </c>
    </row>
    <row r="1964" spans="1:15" ht="14.4" x14ac:dyDescent="0.25">
      <c r="A1964" s="51">
        <v>25718</v>
      </c>
      <c r="B1964" s="52" t="s">
        <v>5825</v>
      </c>
      <c r="C1964" s="52" t="s">
        <v>5924</v>
      </c>
      <c r="D1964" s="51">
        <v>2360</v>
      </c>
      <c r="E1964" s="52" t="s">
        <v>184</v>
      </c>
      <c r="F1964" s="52" t="s">
        <v>5925</v>
      </c>
      <c r="G1964" s="52" t="s">
        <v>7571</v>
      </c>
      <c r="H1964" s="52" t="s">
        <v>7805</v>
      </c>
      <c r="I1964" s="52" t="s">
        <v>14713</v>
      </c>
      <c r="J1964" s="51">
        <v>121871</v>
      </c>
      <c r="K1964" s="51">
        <v>8615</v>
      </c>
      <c r="L1964" s="52" t="s">
        <v>2761</v>
      </c>
      <c r="M1964" s="51">
        <v>972315</v>
      </c>
      <c r="N1964" s="51">
        <v>0</v>
      </c>
      <c r="O1964" s="52" t="s">
        <v>16409</v>
      </c>
    </row>
    <row r="1965" spans="1:15" ht="14.4" x14ac:dyDescent="0.25">
      <c r="A1965" s="51">
        <v>25726</v>
      </c>
      <c r="B1965" s="52" t="s">
        <v>5926</v>
      </c>
      <c r="C1965" s="52" t="s">
        <v>5927</v>
      </c>
      <c r="D1965" s="51">
        <v>2400</v>
      </c>
      <c r="E1965" s="52" t="s">
        <v>388</v>
      </c>
      <c r="F1965" s="52" t="s">
        <v>5928</v>
      </c>
      <c r="G1965" s="52" t="s">
        <v>7571</v>
      </c>
      <c r="H1965" s="52" t="s">
        <v>10393</v>
      </c>
      <c r="I1965" s="52" t="s">
        <v>14715</v>
      </c>
      <c r="J1965" s="51">
        <v>121491</v>
      </c>
      <c r="K1965">
        <v>8987</v>
      </c>
      <c r="L1965" s="52" t="s">
        <v>867</v>
      </c>
      <c r="M1965" s="51">
        <v>960849</v>
      </c>
      <c r="N1965" s="51">
        <v>0</v>
      </c>
      <c r="O1965" s="52" t="s">
        <v>16410</v>
      </c>
    </row>
    <row r="1966" spans="1:15" ht="14.4" x14ac:dyDescent="0.25">
      <c r="A1966" s="51">
        <v>25734</v>
      </c>
      <c r="B1966" s="52" t="s">
        <v>22170</v>
      </c>
      <c r="C1966" s="52" t="s">
        <v>5929</v>
      </c>
      <c r="D1966" s="51">
        <v>2440</v>
      </c>
      <c r="E1966" s="52" t="s">
        <v>122</v>
      </c>
      <c r="F1966" s="52" t="s">
        <v>5930</v>
      </c>
      <c r="G1966" s="52" t="s">
        <v>7571</v>
      </c>
      <c r="H1966" s="52" t="s">
        <v>7806</v>
      </c>
      <c r="I1966" s="52" t="s">
        <v>14713</v>
      </c>
      <c r="J1966" s="51">
        <v>121756</v>
      </c>
      <c r="K1966" s="51">
        <v>9282</v>
      </c>
      <c r="L1966" s="52" t="s">
        <v>101</v>
      </c>
      <c r="M1966" s="51">
        <v>972323</v>
      </c>
      <c r="N1966" s="51">
        <v>0</v>
      </c>
      <c r="O1966" s="52" t="s">
        <v>16411</v>
      </c>
    </row>
    <row r="1967" spans="1:15" ht="14.4" x14ac:dyDescent="0.25">
      <c r="A1967" s="51">
        <v>25742</v>
      </c>
      <c r="B1967" s="52" t="s">
        <v>5931</v>
      </c>
      <c r="C1967" s="52" t="s">
        <v>5932</v>
      </c>
      <c r="D1967" s="51">
        <v>2440</v>
      </c>
      <c r="E1967" s="52" t="s">
        <v>122</v>
      </c>
      <c r="F1967" s="52" t="s">
        <v>5933</v>
      </c>
      <c r="G1967" s="52" t="s">
        <v>7571</v>
      </c>
      <c r="H1967" s="52" t="s">
        <v>10394</v>
      </c>
      <c r="I1967" s="52" t="s">
        <v>14715</v>
      </c>
      <c r="J1967" s="51">
        <v>119123</v>
      </c>
      <c r="K1967" s="51">
        <v>9341</v>
      </c>
      <c r="L1967" s="52" t="s">
        <v>665</v>
      </c>
      <c r="M1967" s="51">
        <v>960881</v>
      </c>
      <c r="N1967" s="51">
        <v>0</v>
      </c>
      <c r="O1967" s="52" t="s">
        <v>16412</v>
      </c>
    </row>
    <row r="1968" spans="1:15" ht="14.4" x14ac:dyDescent="0.25">
      <c r="A1968" s="51">
        <v>25759</v>
      </c>
      <c r="B1968" s="52" t="s">
        <v>5934</v>
      </c>
      <c r="C1968" s="52" t="s">
        <v>5935</v>
      </c>
      <c r="D1968" s="51">
        <v>2560</v>
      </c>
      <c r="E1968" s="52" t="s">
        <v>1096</v>
      </c>
      <c r="F1968" s="52" t="s">
        <v>5936</v>
      </c>
      <c r="G1968" s="52" t="s">
        <v>7571</v>
      </c>
      <c r="H1968" s="52" t="s">
        <v>10395</v>
      </c>
      <c r="I1968" s="52" t="s">
        <v>14713</v>
      </c>
      <c r="J1968" s="51">
        <v>121822</v>
      </c>
      <c r="K1968" s="51">
        <v>9639</v>
      </c>
      <c r="L1968" s="52" t="s">
        <v>812</v>
      </c>
      <c r="M1968" s="51">
        <v>968081</v>
      </c>
      <c r="N1968" s="51">
        <v>0</v>
      </c>
      <c r="O1968" s="52" t="s">
        <v>16413</v>
      </c>
    </row>
    <row r="1969" spans="1:15" ht="14.4" x14ac:dyDescent="0.25">
      <c r="A1969" s="51">
        <v>25775</v>
      </c>
      <c r="B1969" s="52" t="s">
        <v>488</v>
      </c>
      <c r="C1969" s="52" t="s">
        <v>5937</v>
      </c>
      <c r="D1969" s="51">
        <v>2540</v>
      </c>
      <c r="E1969" s="52" t="s">
        <v>235</v>
      </c>
      <c r="F1969" s="52" t="s">
        <v>236</v>
      </c>
      <c r="G1969" s="52" t="s">
        <v>7571</v>
      </c>
      <c r="H1969" s="52" t="s">
        <v>7832</v>
      </c>
      <c r="I1969" s="52" t="s">
        <v>14713</v>
      </c>
      <c r="J1969" s="51">
        <v>120063</v>
      </c>
      <c r="K1969" s="51">
        <v>25775</v>
      </c>
      <c r="L1969" s="52" t="s">
        <v>488</v>
      </c>
      <c r="M1969" s="51">
        <v>972356</v>
      </c>
      <c r="N1969" s="51">
        <v>0</v>
      </c>
      <c r="O1969" s="52" t="s">
        <v>16414</v>
      </c>
    </row>
    <row r="1970" spans="1:15" ht="14.4" x14ac:dyDescent="0.25">
      <c r="A1970" s="51">
        <v>25783</v>
      </c>
      <c r="B1970" s="52" t="s">
        <v>5938</v>
      </c>
      <c r="C1970" s="52" t="s">
        <v>5939</v>
      </c>
      <c r="D1970" s="51">
        <v>2570</v>
      </c>
      <c r="E1970" s="52" t="s">
        <v>135</v>
      </c>
      <c r="F1970" s="52" t="s">
        <v>5940</v>
      </c>
      <c r="G1970" s="52" t="s">
        <v>7571</v>
      </c>
      <c r="H1970" s="52" t="s">
        <v>10396</v>
      </c>
      <c r="I1970" s="52" t="s">
        <v>14713</v>
      </c>
      <c r="J1970" s="51">
        <v>138958</v>
      </c>
      <c r="K1970" s="51">
        <v>12088</v>
      </c>
      <c r="L1970" s="52" t="s">
        <v>3411</v>
      </c>
      <c r="M1970" s="51">
        <v>972919</v>
      </c>
      <c r="N1970" s="51">
        <v>0</v>
      </c>
      <c r="O1970" s="52" t="s">
        <v>16415</v>
      </c>
    </row>
    <row r="1971" spans="1:15" ht="14.4" x14ac:dyDescent="0.25">
      <c r="A1971" s="51">
        <v>25791</v>
      </c>
      <c r="B1971" s="52" t="s">
        <v>5941</v>
      </c>
      <c r="C1971" s="52" t="s">
        <v>5942</v>
      </c>
      <c r="D1971" s="51">
        <v>2600</v>
      </c>
      <c r="E1971" s="52" t="s">
        <v>414</v>
      </c>
      <c r="F1971" s="52" t="s">
        <v>5943</v>
      </c>
      <c r="G1971" s="52" t="s">
        <v>7571</v>
      </c>
      <c r="H1971" s="52" t="s">
        <v>10397</v>
      </c>
      <c r="I1971" s="52" t="s">
        <v>14713</v>
      </c>
      <c r="J1971" s="51">
        <v>121681</v>
      </c>
      <c r="K1971" s="51">
        <v>110569</v>
      </c>
      <c r="L1971" s="52" t="s">
        <v>644</v>
      </c>
      <c r="M1971" s="51">
        <v>130419</v>
      </c>
      <c r="N1971" s="51">
        <v>0</v>
      </c>
      <c r="O1971" s="52" t="s">
        <v>16417</v>
      </c>
    </row>
    <row r="1972" spans="1:15" ht="14.4" x14ac:dyDescent="0.25">
      <c r="A1972" s="51">
        <v>25817</v>
      </c>
      <c r="B1972" s="52" t="s">
        <v>5944</v>
      </c>
      <c r="C1972" s="52" t="s">
        <v>5945</v>
      </c>
      <c r="D1972" s="51">
        <v>2870</v>
      </c>
      <c r="E1972" s="52" t="s">
        <v>831</v>
      </c>
      <c r="F1972" s="52" t="s">
        <v>5946</v>
      </c>
      <c r="G1972" s="52" t="s">
        <v>7571</v>
      </c>
      <c r="H1972" s="52" t="s">
        <v>10398</v>
      </c>
      <c r="I1972" s="52" t="s">
        <v>14713</v>
      </c>
      <c r="J1972" s="51">
        <v>119545</v>
      </c>
      <c r="K1972" s="51">
        <v>10637</v>
      </c>
      <c r="L1972" s="52" t="s">
        <v>15259</v>
      </c>
      <c r="M1972" s="51">
        <v>963835</v>
      </c>
      <c r="N1972" s="51">
        <v>0</v>
      </c>
      <c r="O1972" s="52" t="s">
        <v>16418</v>
      </c>
    </row>
    <row r="1973" spans="1:15" ht="14.4" x14ac:dyDescent="0.25">
      <c r="A1973" s="51">
        <v>25825</v>
      </c>
      <c r="B1973" s="52" t="s">
        <v>5947</v>
      </c>
      <c r="C1973" s="52" t="s">
        <v>5948</v>
      </c>
      <c r="D1973" s="51">
        <v>9100</v>
      </c>
      <c r="E1973" s="52" t="s">
        <v>326</v>
      </c>
      <c r="F1973" s="52" t="s">
        <v>5949</v>
      </c>
      <c r="G1973" s="52" t="s">
        <v>7571</v>
      </c>
      <c r="H1973" s="52" t="s">
        <v>10399</v>
      </c>
      <c r="I1973" s="52" t="s">
        <v>14713</v>
      </c>
      <c r="J1973" s="51">
        <v>120956</v>
      </c>
      <c r="K1973" s="51">
        <v>10975</v>
      </c>
      <c r="L1973" s="52" t="s">
        <v>67</v>
      </c>
      <c r="M1973" s="51">
        <v>970781</v>
      </c>
      <c r="N1973" s="51">
        <v>0</v>
      </c>
      <c r="O1973" s="52" t="s">
        <v>16419</v>
      </c>
    </row>
    <row r="1974" spans="1:15" ht="14.4" x14ac:dyDescent="0.25">
      <c r="A1974" s="51">
        <v>25833</v>
      </c>
      <c r="B1974" s="52" t="s">
        <v>5950</v>
      </c>
      <c r="C1974" s="52" t="s">
        <v>5951</v>
      </c>
      <c r="D1974" s="51">
        <v>9100</v>
      </c>
      <c r="E1974" s="52" t="s">
        <v>326</v>
      </c>
      <c r="F1974" s="52" t="s">
        <v>5952</v>
      </c>
      <c r="G1974" s="52" t="s">
        <v>7571</v>
      </c>
      <c r="H1974" s="52" t="s">
        <v>10400</v>
      </c>
      <c r="I1974" s="52" t="s">
        <v>14713</v>
      </c>
      <c r="J1974" s="51">
        <v>120956</v>
      </c>
      <c r="K1974" s="51">
        <v>10975</v>
      </c>
      <c r="L1974" s="52" t="s">
        <v>67</v>
      </c>
      <c r="M1974" s="51">
        <v>970781</v>
      </c>
      <c r="N1974" s="51">
        <v>0</v>
      </c>
      <c r="O1974" s="52" t="s">
        <v>16420</v>
      </c>
    </row>
    <row r="1975" spans="1:15" ht="14.4" x14ac:dyDescent="0.25">
      <c r="A1975" s="51">
        <v>25841</v>
      </c>
      <c r="B1975" s="52" t="s">
        <v>5953</v>
      </c>
      <c r="C1975" s="52" t="s">
        <v>5954</v>
      </c>
      <c r="D1975" s="51">
        <v>2660</v>
      </c>
      <c r="E1975" s="52" t="s">
        <v>383</v>
      </c>
      <c r="F1975" s="52" t="s">
        <v>5955</v>
      </c>
      <c r="G1975" s="52" t="s">
        <v>7571</v>
      </c>
      <c r="H1975" s="52" t="s">
        <v>10401</v>
      </c>
      <c r="I1975" s="52" t="s">
        <v>14713</v>
      </c>
      <c r="J1975" s="51">
        <v>130849</v>
      </c>
      <c r="K1975" s="51">
        <v>25841</v>
      </c>
      <c r="L1975" s="52" t="s">
        <v>5953</v>
      </c>
      <c r="M1975" s="51">
        <v>962936</v>
      </c>
      <c r="N1975" s="51">
        <v>0</v>
      </c>
      <c r="O1975" s="52" t="s">
        <v>16421</v>
      </c>
    </row>
    <row r="1976" spans="1:15" ht="14.4" x14ac:dyDescent="0.25">
      <c r="A1976" s="51">
        <v>25866</v>
      </c>
      <c r="B1976" s="52" t="s">
        <v>14088</v>
      </c>
      <c r="C1976" s="52" t="s">
        <v>5956</v>
      </c>
      <c r="D1976" s="51">
        <v>9120</v>
      </c>
      <c r="E1976" s="52" t="s">
        <v>1151</v>
      </c>
      <c r="F1976" s="52" t="s">
        <v>5957</v>
      </c>
      <c r="G1976" s="52" t="s">
        <v>7571</v>
      </c>
      <c r="H1976" s="52" t="s">
        <v>10402</v>
      </c>
      <c r="I1976" s="52" t="s">
        <v>14713</v>
      </c>
      <c r="J1976" s="51">
        <v>121186</v>
      </c>
      <c r="K1976" s="51">
        <v>11361</v>
      </c>
      <c r="L1976" s="52" t="s">
        <v>67</v>
      </c>
      <c r="M1976" s="51">
        <v>964015</v>
      </c>
      <c r="N1976" s="51">
        <v>0</v>
      </c>
      <c r="O1976" s="52" t="s">
        <v>16422</v>
      </c>
    </row>
    <row r="1977" spans="1:15" ht="14.4" x14ac:dyDescent="0.25">
      <c r="A1977" s="51">
        <v>25874</v>
      </c>
      <c r="B1977" s="52" t="s">
        <v>5958</v>
      </c>
      <c r="C1977" s="52" t="s">
        <v>5959</v>
      </c>
      <c r="D1977" s="51">
        <v>2800</v>
      </c>
      <c r="E1977" s="52" t="s">
        <v>223</v>
      </c>
      <c r="F1977" s="52" t="s">
        <v>5960</v>
      </c>
      <c r="G1977" s="52" t="s">
        <v>7571</v>
      </c>
      <c r="H1977" s="52" t="s">
        <v>10403</v>
      </c>
      <c r="I1977" s="52" t="s">
        <v>14372</v>
      </c>
      <c r="J1977" s="51">
        <v>129155</v>
      </c>
      <c r="K1977" s="51">
        <v>11775</v>
      </c>
      <c r="L1977" s="52" t="s">
        <v>780</v>
      </c>
      <c r="M1977" s="51">
        <v>113845</v>
      </c>
      <c r="N1977" s="51">
        <v>113845</v>
      </c>
      <c r="O1977" s="52" t="s">
        <v>16423</v>
      </c>
    </row>
    <row r="1978" spans="1:15" ht="14.4" x14ac:dyDescent="0.25">
      <c r="A1978" s="51">
        <v>25882</v>
      </c>
      <c r="B1978" s="52" t="s">
        <v>5961</v>
      </c>
      <c r="C1978" s="52" t="s">
        <v>5962</v>
      </c>
      <c r="D1978" s="51">
        <v>2800</v>
      </c>
      <c r="E1978" s="52" t="s">
        <v>223</v>
      </c>
      <c r="F1978" s="52" t="s">
        <v>5963</v>
      </c>
      <c r="G1978" s="52" t="s">
        <v>7571</v>
      </c>
      <c r="H1978" s="52" t="s">
        <v>10404</v>
      </c>
      <c r="I1978" s="52" t="s">
        <v>14713</v>
      </c>
      <c r="J1978" s="51">
        <v>119933</v>
      </c>
      <c r="K1978" s="51">
        <v>11569</v>
      </c>
      <c r="L1978" s="52" t="s">
        <v>650</v>
      </c>
      <c r="M1978" s="51">
        <v>123539</v>
      </c>
      <c r="N1978" s="51">
        <v>0</v>
      </c>
      <c r="O1978" s="52" t="s">
        <v>16424</v>
      </c>
    </row>
    <row r="1979" spans="1:15" ht="14.4" x14ac:dyDescent="0.25">
      <c r="A1979" s="51">
        <v>25891</v>
      </c>
      <c r="B1979" s="52" t="s">
        <v>5964</v>
      </c>
      <c r="C1979" s="52" t="s">
        <v>5965</v>
      </c>
      <c r="D1979" s="51">
        <v>3000</v>
      </c>
      <c r="E1979" s="52" t="s">
        <v>512</v>
      </c>
      <c r="F1979" s="52" t="s">
        <v>5966</v>
      </c>
      <c r="G1979" s="52" t="s">
        <v>7571</v>
      </c>
      <c r="H1979" s="52" t="s">
        <v>10405</v>
      </c>
      <c r="I1979" s="52" t="s">
        <v>14713</v>
      </c>
      <c r="J1979" s="51">
        <v>120766</v>
      </c>
      <c r="K1979" s="51">
        <v>44818</v>
      </c>
      <c r="L1979" s="52" t="s">
        <v>634</v>
      </c>
      <c r="M1979" s="51">
        <v>972398</v>
      </c>
      <c r="N1979" s="51">
        <v>0</v>
      </c>
      <c r="O1979" s="52" t="s">
        <v>16425</v>
      </c>
    </row>
    <row r="1980" spans="1:15" ht="14.4" x14ac:dyDescent="0.25">
      <c r="A1980" s="51">
        <v>25908</v>
      </c>
      <c r="B1980" s="52" t="s">
        <v>5967</v>
      </c>
      <c r="C1980" s="52" t="s">
        <v>5968</v>
      </c>
      <c r="D1980" s="51">
        <v>3000</v>
      </c>
      <c r="E1980" s="52" t="s">
        <v>512</v>
      </c>
      <c r="F1980" s="52" t="s">
        <v>5969</v>
      </c>
      <c r="G1980" s="52" t="s">
        <v>7571</v>
      </c>
      <c r="H1980" s="52" t="s">
        <v>8146</v>
      </c>
      <c r="I1980" s="52" t="s">
        <v>14713</v>
      </c>
      <c r="J1980" s="51">
        <v>0</v>
      </c>
      <c r="K1980" s="51"/>
      <c r="L1980" s="52" t="s">
        <v>7571</v>
      </c>
      <c r="M1980" s="51">
        <v>972406</v>
      </c>
      <c r="N1980" s="51">
        <v>0</v>
      </c>
      <c r="O1980" s="52" t="s">
        <v>16426</v>
      </c>
    </row>
    <row r="1981" spans="1:15" ht="14.4" x14ac:dyDescent="0.25">
      <c r="A1981" s="51">
        <v>25924</v>
      </c>
      <c r="B1981" s="52" t="s">
        <v>5970</v>
      </c>
      <c r="C1981" s="52" t="s">
        <v>5971</v>
      </c>
      <c r="D1981" s="51">
        <v>3001</v>
      </c>
      <c r="E1981" s="52" t="s">
        <v>434</v>
      </c>
      <c r="F1981" s="52" t="s">
        <v>5972</v>
      </c>
      <c r="G1981" s="52" t="s">
        <v>7571</v>
      </c>
      <c r="H1981" s="52" t="s">
        <v>10406</v>
      </c>
      <c r="I1981" s="52" t="s">
        <v>14713</v>
      </c>
      <c r="J1981" s="51">
        <v>139006</v>
      </c>
      <c r="K1981" s="51">
        <v>12195</v>
      </c>
      <c r="L1981" s="52" t="s">
        <v>765</v>
      </c>
      <c r="M1981" s="51">
        <v>972414</v>
      </c>
      <c r="N1981" s="51">
        <v>0</v>
      </c>
      <c r="O1981" s="52" t="s">
        <v>16427</v>
      </c>
    </row>
    <row r="1982" spans="1:15" ht="14.4" x14ac:dyDescent="0.25">
      <c r="A1982" s="51">
        <v>25932</v>
      </c>
      <c r="B1982" s="52" t="s">
        <v>5973</v>
      </c>
      <c r="C1982" s="52" t="s">
        <v>5974</v>
      </c>
      <c r="D1982" s="51">
        <v>3360</v>
      </c>
      <c r="E1982" s="52" t="s">
        <v>5975</v>
      </c>
      <c r="F1982" s="52" t="s">
        <v>5976</v>
      </c>
      <c r="G1982" s="52" t="s">
        <v>7571</v>
      </c>
      <c r="H1982" s="52" t="s">
        <v>10407</v>
      </c>
      <c r="I1982" s="52" t="s">
        <v>14713</v>
      </c>
      <c r="J1982" s="51">
        <v>139006</v>
      </c>
      <c r="K1982" s="51">
        <v>12195</v>
      </c>
      <c r="L1982" s="52" t="s">
        <v>765</v>
      </c>
      <c r="M1982" s="51">
        <v>117481</v>
      </c>
      <c r="N1982" s="51">
        <v>0</v>
      </c>
      <c r="O1982" s="52" t="s">
        <v>16428</v>
      </c>
    </row>
    <row r="1983" spans="1:15" ht="14.4" x14ac:dyDescent="0.25">
      <c r="A1983" s="51">
        <v>25941</v>
      </c>
      <c r="B1983" s="52" t="s">
        <v>5977</v>
      </c>
      <c r="C1983" s="52" t="s">
        <v>5978</v>
      </c>
      <c r="D1983" s="51">
        <v>3040</v>
      </c>
      <c r="E1983" s="52" t="s">
        <v>3500</v>
      </c>
      <c r="F1983" s="52" t="s">
        <v>5979</v>
      </c>
      <c r="G1983" s="52" t="s">
        <v>7571</v>
      </c>
      <c r="H1983" s="52" t="s">
        <v>10408</v>
      </c>
      <c r="I1983" s="52" t="s">
        <v>14713</v>
      </c>
      <c r="J1983" s="51">
        <v>120766</v>
      </c>
      <c r="K1983" s="51">
        <v>44818</v>
      </c>
      <c r="L1983" s="52" t="s">
        <v>634</v>
      </c>
      <c r="M1983" s="51">
        <v>972422</v>
      </c>
      <c r="N1983" s="51">
        <v>0</v>
      </c>
      <c r="O1983" s="52" t="s">
        <v>16429</v>
      </c>
    </row>
    <row r="1984" spans="1:15" ht="14.4" x14ac:dyDescent="0.25">
      <c r="A1984" s="51">
        <v>25957</v>
      </c>
      <c r="B1984" s="52" t="s">
        <v>5980</v>
      </c>
      <c r="C1984" s="52" t="s">
        <v>5981</v>
      </c>
      <c r="D1984" s="51">
        <v>2220</v>
      </c>
      <c r="E1984" s="52" t="s">
        <v>1201</v>
      </c>
      <c r="F1984" s="52" t="s">
        <v>5982</v>
      </c>
      <c r="G1984" s="52" t="s">
        <v>7571</v>
      </c>
      <c r="H1984" s="52" t="s">
        <v>10409</v>
      </c>
      <c r="I1984" s="52" t="s">
        <v>14713</v>
      </c>
      <c r="J1984" s="51">
        <v>121483</v>
      </c>
      <c r="K1984">
        <v>9217</v>
      </c>
      <c r="L1984" s="52" t="s">
        <v>866</v>
      </c>
      <c r="M1984" s="51">
        <v>108621</v>
      </c>
      <c r="N1984" s="51">
        <v>0</v>
      </c>
      <c r="O1984" s="52" t="s">
        <v>16430</v>
      </c>
    </row>
    <row r="1985" spans="1:15" ht="14.4" x14ac:dyDescent="0.25">
      <c r="A1985" s="51">
        <v>25965</v>
      </c>
      <c r="B1985" s="52" t="s">
        <v>5983</v>
      </c>
      <c r="C1985" s="52" t="s">
        <v>5984</v>
      </c>
      <c r="D1985" s="51">
        <v>3120</v>
      </c>
      <c r="E1985" s="52" t="s">
        <v>1205</v>
      </c>
      <c r="F1985" s="52" t="s">
        <v>5985</v>
      </c>
      <c r="G1985" s="52" t="s">
        <v>7571</v>
      </c>
      <c r="H1985" s="52" t="s">
        <v>10410</v>
      </c>
      <c r="I1985" s="52" t="s">
        <v>14713</v>
      </c>
      <c r="J1985" s="51">
        <v>122259</v>
      </c>
      <c r="K1985">
        <v>11866</v>
      </c>
      <c r="L1985" s="52" t="s">
        <v>652</v>
      </c>
      <c r="M1985" s="51">
        <v>110585</v>
      </c>
      <c r="N1985" s="51">
        <v>0</v>
      </c>
      <c r="O1985" s="52" t="s">
        <v>16431</v>
      </c>
    </row>
    <row r="1986" spans="1:15" ht="14.4" x14ac:dyDescent="0.25">
      <c r="A1986" s="51">
        <v>25973</v>
      </c>
      <c r="B1986" s="52" t="s">
        <v>5986</v>
      </c>
      <c r="C1986" s="52" t="s">
        <v>5987</v>
      </c>
      <c r="D1986" s="51">
        <v>2260</v>
      </c>
      <c r="E1986" s="52" t="s">
        <v>36</v>
      </c>
      <c r="F1986" s="52" t="s">
        <v>5988</v>
      </c>
      <c r="G1986" s="52" t="s">
        <v>7571</v>
      </c>
      <c r="H1986" s="52" t="s">
        <v>7807</v>
      </c>
      <c r="I1986" s="52" t="s">
        <v>14713</v>
      </c>
      <c r="J1986" s="51">
        <v>139147</v>
      </c>
      <c r="K1986" s="51">
        <v>12856</v>
      </c>
      <c r="L1986" s="52" t="s">
        <v>3589</v>
      </c>
      <c r="M1986" s="51">
        <v>972463</v>
      </c>
      <c r="N1986" s="51">
        <v>0</v>
      </c>
      <c r="O1986" s="52" t="s">
        <v>16432</v>
      </c>
    </row>
    <row r="1987" spans="1:15" ht="14.4" x14ac:dyDescent="0.25">
      <c r="A1987" s="51">
        <v>25981</v>
      </c>
      <c r="B1987" s="52" t="s">
        <v>5989</v>
      </c>
      <c r="C1987" s="52" t="s">
        <v>5990</v>
      </c>
      <c r="D1987" s="51">
        <v>3200</v>
      </c>
      <c r="E1987" s="52" t="s">
        <v>1224</v>
      </c>
      <c r="F1987" s="52" t="s">
        <v>5991</v>
      </c>
      <c r="G1987" s="52" t="s">
        <v>7571</v>
      </c>
      <c r="H1987" s="52" t="s">
        <v>8497</v>
      </c>
      <c r="I1987" s="52" t="s">
        <v>14715</v>
      </c>
      <c r="J1987" s="51">
        <v>122176</v>
      </c>
      <c r="K1987" s="51">
        <v>1305</v>
      </c>
      <c r="L1987" s="52" t="s">
        <v>875</v>
      </c>
      <c r="M1987" s="51">
        <v>961383</v>
      </c>
      <c r="N1987" s="51">
        <v>0</v>
      </c>
      <c r="O1987" s="52" t="s">
        <v>16433</v>
      </c>
    </row>
    <row r="1988" spans="1:15" ht="14.4" x14ac:dyDescent="0.25">
      <c r="A1988" s="51">
        <v>25999</v>
      </c>
      <c r="B1988" s="52" t="s">
        <v>5992</v>
      </c>
      <c r="C1988" s="52" t="s">
        <v>5993</v>
      </c>
      <c r="D1988" s="51">
        <v>3290</v>
      </c>
      <c r="E1988" s="52" t="s">
        <v>464</v>
      </c>
      <c r="F1988" s="52" t="s">
        <v>14089</v>
      </c>
      <c r="G1988" s="52" t="s">
        <v>7571</v>
      </c>
      <c r="H1988" s="52" t="s">
        <v>10411</v>
      </c>
      <c r="I1988" s="52" t="s">
        <v>14713</v>
      </c>
      <c r="J1988" s="51">
        <v>138727</v>
      </c>
      <c r="K1988" s="51">
        <v>13334</v>
      </c>
      <c r="L1988" s="52" t="s">
        <v>605</v>
      </c>
      <c r="M1988" s="51">
        <v>964817</v>
      </c>
      <c r="N1988" s="51">
        <v>0</v>
      </c>
      <c r="O1988" s="52" t="s">
        <v>16434</v>
      </c>
    </row>
    <row r="1989" spans="1:15" ht="14.4" x14ac:dyDescent="0.25">
      <c r="A1989" s="51">
        <v>26005</v>
      </c>
      <c r="B1989" s="52" t="s">
        <v>5994</v>
      </c>
      <c r="C1989" s="52" t="s">
        <v>5995</v>
      </c>
      <c r="D1989" s="51">
        <v>3294</v>
      </c>
      <c r="E1989" s="52" t="s">
        <v>5996</v>
      </c>
      <c r="F1989" s="52" t="s">
        <v>5997</v>
      </c>
      <c r="G1989" s="52" t="s">
        <v>7571</v>
      </c>
      <c r="H1989" s="52" t="s">
        <v>10412</v>
      </c>
      <c r="I1989" s="52" t="s">
        <v>14713</v>
      </c>
      <c r="J1989" s="51">
        <v>138727</v>
      </c>
      <c r="K1989" s="51">
        <v>13334</v>
      </c>
      <c r="L1989" s="52" t="s">
        <v>605</v>
      </c>
      <c r="M1989" s="51">
        <v>972471</v>
      </c>
      <c r="N1989" s="51">
        <v>0</v>
      </c>
      <c r="O1989" s="52" t="s">
        <v>16435</v>
      </c>
    </row>
    <row r="1990" spans="1:15" ht="14.4" x14ac:dyDescent="0.25">
      <c r="A1990" s="51">
        <v>26021</v>
      </c>
      <c r="B1990" s="52" t="s">
        <v>5998</v>
      </c>
      <c r="C1990" s="52" t="s">
        <v>5999</v>
      </c>
      <c r="D1990" s="51">
        <v>3300</v>
      </c>
      <c r="E1990" s="52" t="s">
        <v>311</v>
      </c>
      <c r="F1990" s="52" t="s">
        <v>6000</v>
      </c>
      <c r="G1990" s="52" t="s">
        <v>7571</v>
      </c>
      <c r="H1990" s="52" t="s">
        <v>8382</v>
      </c>
      <c r="I1990" s="52" t="s">
        <v>14715</v>
      </c>
      <c r="J1990" s="51">
        <v>0</v>
      </c>
      <c r="K1990" s="51"/>
      <c r="L1990" s="52" t="s">
        <v>7571</v>
      </c>
      <c r="M1990" s="51">
        <v>960062</v>
      </c>
      <c r="N1990" s="51">
        <v>0</v>
      </c>
      <c r="O1990" s="52" t="s">
        <v>16436</v>
      </c>
    </row>
    <row r="1991" spans="1:15" ht="14.4" x14ac:dyDescent="0.25">
      <c r="A1991" s="51">
        <v>26039</v>
      </c>
      <c r="B1991" s="52" t="s">
        <v>6001</v>
      </c>
      <c r="C1991" s="52" t="s">
        <v>3716</v>
      </c>
      <c r="D1991" s="51">
        <v>3320</v>
      </c>
      <c r="E1991" s="52" t="s">
        <v>3717</v>
      </c>
      <c r="F1991" s="52" t="s">
        <v>6002</v>
      </c>
      <c r="G1991" s="52" t="s">
        <v>7571</v>
      </c>
      <c r="H1991" s="52" t="s">
        <v>10413</v>
      </c>
      <c r="I1991" s="52" t="s">
        <v>14713</v>
      </c>
      <c r="J1991" s="51">
        <v>120097</v>
      </c>
      <c r="K1991" s="51">
        <v>13417</v>
      </c>
      <c r="L1991" s="52" t="s">
        <v>1883</v>
      </c>
      <c r="M1991" s="51">
        <v>964858</v>
      </c>
      <c r="N1991" s="51">
        <v>0</v>
      </c>
      <c r="O1991" s="52" t="s">
        <v>16437</v>
      </c>
    </row>
    <row r="1992" spans="1:15" ht="14.4" x14ac:dyDescent="0.25">
      <c r="A1992" s="51">
        <v>26047</v>
      </c>
      <c r="B1992" s="52" t="s">
        <v>6003</v>
      </c>
      <c r="C1992" s="52" t="s">
        <v>6004</v>
      </c>
      <c r="D1992" s="51">
        <v>3440</v>
      </c>
      <c r="E1992" s="52" t="s">
        <v>439</v>
      </c>
      <c r="F1992" s="52" t="s">
        <v>6005</v>
      </c>
      <c r="G1992" s="52" t="s">
        <v>7571</v>
      </c>
      <c r="H1992" s="52" t="s">
        <v>10414</v>
      </c>
      <c r="I1992" s="52" t="s">
        <v>14713</v>
      </c>
      <c r="J1992" s="51">
        <v>121971</v>
      </c>
      <c r="K1992" s="51">
        <v>13731</v>
      </c>
      <c r="L1992" s="52" t="s">
        <v>67</v>
      </c>
      <c r="M1992" s="51">
        <v>964858</v>
      </c>
      <c r="N1992" s="51">
        <v>0</v>
      </c>
      <c r="O1992" s="52" t="s">
        <v>16438</v>
      </c>
    </row>
    <row r="1993" spans="1:15" ht="14.4" x14ac:dyDescent="0.25">
      <c r="A1993" s="51">
        <v>26054</v>
      </c>
      <c r="B1993" s="52" t="s">
        <v>6006</v>
      </c>
      <c r="C1993" s="52" t="s">
        <v>6007</v>
      </c>
      <c r="D1993" s="51">
        <v>3500</v>
      </c>
      <c r="E1993" s="52" t="s">
        <v>92</v>
      </c>
      <c r="F1993" s="52" t="s">
        <v>6008</v>
      </c>
      <c r="G1993" s="52" t="s">
        <v>7571</v>
      </c>
      <c r="H1993" s="52" t="s">
        <v>8433</v>
      </c>
      <c r="I1993" s="52" t="s">
        <v>14713</v>
      </c>
      <c r="J1993" s="51">
        <v>123018</v>
      </c>
      <c r="K1993" s="51">
        <v>26054</v>
      </c>
      <c r="L1993" s="52" t="s">
        <v>6006</v>
      </c>
      <c r="M1993" s="51">
        <v>973115</v>
      </c>
      <c r="N1993" s="51">
        <v>0</v>
      </c>
      <c r="O1993" s="52" t="s">
        <v>16439</v>
      </c>
    </row>
    <row r="1994" spans="1:15" ht="14.4" x14ac:dyDescent="0.25">
      <c r="A1994" s="51">
        <v>26062</v>
      </c>
      <c r="B1994" s="52" t="s">
        <v>6009</v>
      </c>
      <c r="C1994" s="52" t="s">
        <v>6010</v>
      </c>
      <c r="D1994" s="51">
        <v>3500</v>
      </c>
      <c r="E1994" s="52" t="s">
        <v>92</v>
      </c>
      <c r="F1994" s="52" t="s">
        <v>6011</v>
      </c>
      <c r="G1994" s="52" t="s">
        <v>7571</v>
      </c>
      <c r="H1994" s="52" t="s">
        <v>22171</v>
      </c>
      <c r="I1994" s="52" t="s">
        <v>14713</v>
      </c>
      <c r="J1994" s="51">
        <v>123018</v>
      </c>
      <c r="K1994" s="51">
        <v>26054</v>
      </c>
      <c r="L1994" s="52" t="s">
        <v>6006</v>
      </c>
      <c r="M1994" s="51">
        <v>972489</v>
      </c>
      <c r="N1994" s="51">
        <v>0</v>
      </c>
      <c r="O1994" s="52" t="s">
        <v>22172</v>
      </c>
    </row>
    <row r="1995" spans="1:15" ht="14.4" x14ac:dyDescent="0.25">
      <c r="A1995" s="51">
        <v>26071</v>
      </c>
      <c r="B1995" s="52" t="s">
        <v>6012</v>
      </c>
      <c r="C1995" s="52" t="s">
        <v>6013</v>
      </c>
      <c r="D1995" s="51">
        <v>3550</v>
      </c>
      <c r="E1995" s="52" t="s">
        <v>1270</v>
      </c>
      <c r="F1995" s="52" t="s">
        <v>6014</v>
      </c>
      <c r="G1995" s="52" t="s">
        <v>7571</v>
      </c>
      <c r="H1995" s="52" t="s">
        <v>10415</v>
      </c>
      <c r="I1995" s="52" t="s">
        <v>14713</v>
      </c>
      <c r="J1995" s="51">
        <v>119867</v>
      </c>
      <c r="K1995">
        <v>14175</v>
      </c>
      <c r="L1995" s="52" t="s">
        <v>546</v>
      </c>
      <c r="M1995" s="51">
        <v>53819</v>
      </c>
      <c r="N1995" s="51">
        <v>0</v>
      </c>
      <c r="O1995" s="52" t="s">
        <v>16440</v>
      </c>
    </row>
    <row r="1996" spans="1:15" ht="14.4" x14ac:dyDescent="0.25">
      <c r="A1996" s="51">
        <v>26088</v>
      </c>
      <c r="B1996" s="52" t="s">
        <v>6015</v>
      </c>
      <c r="C1996" s="52" t="s">
        <v>6016</v>
      </c>
      <c r="D1996" s="51">
        <v>3530</v>
      </c>
      <c r="E1996" s="52" t="s">
        <v>106</v>
      </c>
      <c r="F1996" s="52" t="s">
        <v>6017</v>
      </c>
      <c r="G1996" s="52" t="s">
        <v>7571</v>
      </c>
      <c r="H1996" s="52" t="s">
        <v>10416</v>
      </c>
      <c r="I1996" s="52" t="s">
        <v>14713</v>
      </c>
      <c r="J1996" s="51">
        <v>123018</v>
      </c>
      <c r="K1996" s="51">
        <v>26054</v>
      </c>
      <c r="L1996" s="52" t="s">
        <v>6006</v>
      </c>
      <c r="M1996" s="51">
        <v>972497</v>
      </c>
      <c r="N1996" s="51">
        <v>0</v>
      </c>
      <c r="O1996" s="52" t="s">
        <v>16441</v>
      </c>
    </row>
    <row r="1997" spans="1:15" ht="14.4" x14ac:dyDescent="0.25">
      <c r="A1997" s="51">
        <v>26096</v>
      </c>
      <c r="B1997" s="52" t="s">
        <v>6018</v>
      </c>
      <c r="C1997" s="52" t="s">
        <v>6019</v>
      </c>
      <c r="D1997" s="51">
        <v>3990</v>
      </c>
      <c r="E1997" s="52" t="s">
        <v>82</v>
      </c>
      <c r="F1997" s="52" t="s">
        <v>6020</v>
      </c>
      <c r="G1997" s="52" t="s">
        <v>7571</v>
      </c>
      <c r="H1997" s="52" t="s">
        <v>10417</v>
      </c>
      <c r="I1997" s="52" t="s">
        <v>14713</v>
      </c>
      <c r="J1997" s="51">
        <v>125534</v>
      </c>
      <c r="K1997" s="51">
        <v>48363</v>
      </c>
      <c r="L1997" s="52" t="s">
        <v>14115</v>
      </c>
      <c r="M1997" s="51">
        <v>973289</v>
      </c>
      <c r="N1997" s="51">
        <v>0</v>
      </c>
      <c r="O1997" s="52" t="s">
        <v>16442</v>
      </c>
    </row>
    <row r="1998" spans="1:15" ht="14.4" x14ac:dyDescent="0.25">
      <c r="A1998" s="51">
        <v>26104</v>
      </c>
      <c r="B1998" s="52" t="s">
        <v>6021</v>
      </c>
      <c r="C1998" s="52" t="s">
        <v>6022</v>
      </c>
      <c r="D1998" s="51">
        <v>3900</v>
      </c>
      <c r="E1998" s="52" t="s">
        <v>840</v>
      </c>
      <c r="F1998" s="52" t="s">
        <v>6023</v>
      </c>
      <c r="G1998" s="52" t="s">
        <v>7571</v>
      </c>
      <c r="H1998" s="52" t="s">
        <v>10418</v>
      </c>
      <c r="I1998" s="52" t="s">
        <v>14713</v>
      </c>
      <c r="J1998" s="51">
        <v>0</v>
      </c>
      <c r="K1998" s="51"/>
      <c r="L1998" s="52" t="s">
        <v>7571</v>
      </c>
      <c r="M1998" s="51">
        <v>972935</v>
      </c>
      <c r="N1998" s="51">
        <v>0</v>
      </c>
      <c r="O1998" s="52" t="s">
        <v>16443</v>
      </c>
    </row>
    <row r="1999" spans="1:15" ht="14.4" x14ac:dyDescent="0.25">
      <c r="A1999" s="51">
        <v>26112</v>
      </c>
      <c r="B1999" s="52" t="s">
        <v>6024</v>
      </c>
      <c r="C1999" s="52" t="s">
        <v>6025</v>
      </c>
      <c r="D1999" s="51">
        <v>3600</v>
      </c>
      <c r="E1999" s="52" t="s">
        <v>96</v>
      </c>
      <c r="F1999" s="52" t="s">
        <v>6026</v>
      </c>
      <c r="G1999" s="52" t="s">
        <v>7571</v>
      </c>
      <c r="H1999" s="52" t="s">
        <v>10419</v>
      </c>
      <c r="I1999" s="52" t="s">
        <v>14713</v>
      </c>
      <c r="J1999" s="51">
        <v>122291</v>
      </c>
      <c r="K1999" s="51">
        <v>14662</v>
      </c>
      <c r="L1999" s="52" t="s">
        <v>602</v>
      </c>
      <c r="M1999" s="51">
        <v>972505</v>
      </c>
      <c r="N1999" s="51">
        <v>0</v>
      </c>
      <c r="O1999" s="52" t="s">
        <v>16444</v>
      </c>
    </row>
    <row r="2000" spans="1:15" ht="14.4" x14ac:dyDescent="0.25">
      <c r="A2000" s="51">
        <v>26138</v>
      </c>
      <c r="B2000" s="52" t="s">
        <v>6027</v>
      </c>
      <c r="C2000" s="52" t="s">
        <v>6028</v>
      </c>
      <c r="D2000" s="51">
        <v>3590</v>
      </c>
      <c r="E2000" s="52" t="s">
        <v>74</v>
      </c>
      <c r="F2000" s="52" t="s">
        <v>6029</v>
      </c>
      <c r="G2000" s="52" t="s">
        <v>7571</v>
      </c>
      <c r="H2000" s="52" t="s">
        <v>8240</v>
      </c>
      <c r="I2000" s="52" t="s">
        <v>14713</v>
      </c>
      <c r="J2000" s="51">
        <v>0</v>
      </c>
      <c r="K2000" s="51"/>
      <c r="L2000" s="52" t="s">
        <v>7571</v>
      </c>
      <c r="M2000" s="51">
        <v>972513</v>
      </c>
      <c r="N2000" s="51">
        <v>0</v>
      </c>
      <c r="O2000" s="52" t="s">
        <v>16445</v>
      </c>
    </row>
    <row r="2001" spans="1:15" ht="14.4" x14ac:dyDescent="0.25">
      <c r="A2001" s="51">
        <v>26153</v>
      </c>
      <c r="B2001" s="52" t="s">
        <v>6030</v>
      </c>
      <c r="C2001" s="52" t="s">
        <v>6031</v>
      </c>
      <c r="D2001" s="51">
        <v>3630</v>
      </c>
      <c r="E2001" s="52" t="s">
        <v>98</v>
      </c>
      <c r="F2001" s="52" t="s">
        <v>6032</v>
      </c>
      <c r="G2001" s="52" t="s">
        <v>7571</v>
      </c>
      <c r="H2001" s="52" t="s">
        <v>10420</v>
      </c>
      <c r="I2001" s="52" t="s">
        <v>14713</v>
      </c>
      <c r="J2001" s="51">
        <v>118951</v>
      </c>
      <c r="K2001" s="51">
        <v>107631</v>
      </c>
      <c r="L2001" s="52" t="s">
        <v>526</v>
      </c>
      <c r="M2001" s="51">
        <v>973669</v>
      </c>
      <c r="N2001" s="51">
        <v>0</v>
      </c>
      <c r="O2001" s="52" t="s">
        <v>16446</v>
      </c>
    </row>
    <row r="2002" spans="1:15" ht="14.4" x14ac:dyDescent="0.25">
      <c r="A2002" s="51">
        <v>26161</v>
      </c>
      <c r="B2002" s="52" t="s">
        <v>6033</v>
      </c>
      <c r="C2002" s="52" t="s">
        <v>6034</v>
      </c>
      <c r="D2002" s="51">
        <v>3650</v>
      </c>
      <c r="E2002" s="52" t="s">
        <v>10</v>
      </c>
      <c r="F2002" s="52" t="s">
        <v>6035</v>
      </c>
      <c r="G2002" s="52" t="s">
        <v>7571</v>
      </c>
      <c r="H2002" s="52" t="s">
        <v>10421</v>
      </c>
      <c r="I2002" s="52" t="s">
        <v>14715</v>
      </c>
      <c r="J2002" s="51">
        <v>122283</v>
      </c>
      <c r="K2002" s="51">
        <v>15156</v>
      </c>
      <c r="L2002" s="52" t="s">
        <v>22105</v>
      </c>
      <c r="M2002" s="51">
        <v>961615</v>
      </c>
      <c r="N2002" s="51">
        <v>0</v>
      </c>
      <c r="O2002" s="52" t="s">
        <v>16447</v>
      </c>
    </row>
    <row r="2003" spans="1:15" ht="14.4" x14ac:dyDescent="0.25">
      <c r="A2003" s="51">
        <v>26179</v>
      </c>
      <c r="B2003" s="52" t="s">
        <v>481</v>
      </c>
      <c r="C2003" s="52" t="s">
        <v>6036</v>
      </c>
      <c r="D2003" s="51">
        <v>3680</v>
      </c>
      <c r="E2003" s="52" t="s">
        <v>97</v>
      </c>
      <c r="F2003" s="52" t="s">
        <v>147</v>
      </c>
      <c r="G2003" s="52" t="s">
        <v>7571</v>
      </c>
      <c r="H2003" s="52" t="s">
        <v>8243</v>
      </c>
      <c r="I2003" s="52" t="s">
        <v>14713</v>
      </c>
      <c r="J2003" s="51">
        <v>138991</v>
      </c>
      <c r="K2003">
        <v>110205</v>
      </c>
      <c r="L2003" s="52" t="s">
        <v>6718</v>
      </c>
      <c r="M2003" s="51">
        <v>107491</v>
      </c>
      <c r="N2003" s="51">
        <v>0</v>
      </c>
      <c r="O2003" s="52" t="s">
        <v>16448</v>
      </c>
    </row>
    <row r="2004" spans="1:15" ht="14.4" x14ac:dyDescent="0.25">
      <c r="A2004" s="51">
        <v>26187</v>
      </c>
      <c r="B2004" s="52" t="s">
        <v>663</v>
      </c>
      <c r="C2004" s="52" t="s">
        <v>6037</v>
      </c>
      <c r="D2004" s="51">
        <v>3960</v>
      </c>
      <c r="E2004" s="52" t="s">
        <v>614</v>
      </c>
      <c r="F2004" s="52" t="s">
        <v>664</v>
      </c>
      <c r="G2004" s="52" t="s">
        <v>7571</v>
      </c>
      <c r="H2004" s="52" t="s">
        <v>10422</v>
      </c>
      <c r="I2004" s="52" t="s">
        <v>14713</v>
      </c>
      <c r="J2004" s="51">
        <v>118992</v>
      </c>
      <c r="K2004" s="51">
        <v>26187</v>
      </c>
      <c r="L2004" s="52" t="s">
        <v>663</v>
      </c>
      <c r="M2004" s="51">
        <v>965632</v>
      </c>
      <c r="N2004" s="51">
        <v>0</v>
      </c>
      <c r="O2004" s="52" t="s">
        <v>16449</v>
      </c>
    </row>
    <row r="2005" spans="1:15" ht="14.4" x14ac:dyDescent="0.25">
      <c r="A2005" s="51">
        <v>26195</v>
      </c>
      <c r="B2005" s="52" t="s">
        <v>6038</v>
      </c>
      <c r="C2005" s="52" t="s">
        <v>6039</v>
      </c>
      <c r="D2005" s="51">
        <v>3700</v>
      </c>
      <c r="E2005" s="52" t="s">
        <v>105</v>
      </c>
      <c r="F2005" s="52" t="s">
        <v>6040</v>
      </c>
      <c r="G2005" s="52" t="s">
        <v>7571</v>
      </c>
      <c r="H2005" s="52" t="s">
        <v>7914</v>
      </c>
      <c r="I2005" s="52" t="s">
        <v>14713</v>
      </c>
      <c r="J2005" s="51">
        <v>118968</v>
      </c>
      <c r="K2005">
        <v>15503</v>
      </c>
      <c r="L2005" s="52" t="s">
        <v>13977</v>
      </c>
      <c r="M2005" s="51">
        <v>54511</v>
      </c>
      <c r="N2005" s="51">
        <v>0</v>
      </c>
      <c r="O2005" s="52" t="s">
        <v>16450</v>
      </c>
    </row>
    <row r="2006" spans="1:15" ht="14.4" x14ac:dyDescent="0.25">
      <c r="A2006" s="51">
        <v>26203</v>
      </c>
      <c r="B2006" s="52" t="s">
        <v>6041</v>
      </c>
      <c r="C2006" s="52" t="s">
        <v>6042</v>
      </c>
      <c r="D2006" s="51">
        <v>3700</v>
      </c>
      <c r="E2006" s="52" t="s">
        <v>105</v>
      </c>
      <c r="F2006" s="52" t="s">
        <v>6043</v>
      </c>
      <c r="G2006" s="52" t="s">
        <v>7571</v>
      </c>
      <c r="H2006" s="52" t="s">
        <v>10423</v>
      </c>
      <c r="I2006" s="52" t="s">
        <v>14372</v>
      </c>
      <c r="J2006" s="51">
        <v>138941</v>
      </c>
      <c r="K2006" s="51">
        <v>118463</v>
      </c>
      <c r="L2006" s="52" t="s">
        <v>89</v>
      </c>
      <c r="M2006" s="51">
        <v>113928</v>
      </c>
      <c r="N2006" s="51">
        <v>113928</v>
      </c>
      <c r="O2006" s="52" t="s">
        <v>22173</v>
      </c>
    </row>
    <row r="2007" spans="1:15" ht="14.4" x14ac:dyDescent="0.25">
      <c r="A2007" s="51">
        <v>26211</v>
      </c>
      <c r="B2007" s="52" t="s">
        <v>6044</v>
      </c>
      <c r="C2007" s="52" t="s">
        <v>6045</v>
      </c>
      <c r="D2007" s="51">
        <v>3740</v>
      </c>
      <c r="E2007" s="52" t="s">
        <v>87</v>
      </c>
      <c r="F2007" s="52" t="s">
        <v>6046</v>
      </c>
      <c r="G2007" s="52" t="s">
        <v>7571</v>
      </c>
      <c r="H2007" s="52" t="s">
        <v>10424</v>
      </c>
      <c r="I2007" s="52" t="s">
        <v>14713</v>
      </c>
      <c r="J2007" s="51">
        <v>118869</v>
      </c>
      <c r="K2007" s="51">
        <v>14985</v>
      </c>
      <c r="L2007" s="52" t="s">
        <v>524</v>
      </c>
      <c r="M2007" s="51">
        <v>965798</v>
      </c>
      <c r="N2007" s="51">
        <v>0</v>
      </c>
      <c r="O2007" s="52" t="s">
        <v>16451</v>
      </c>
    </row>
    <row r="2008" spans="1:15" ht="14.4" x14ac:dyDescent="0.25">
      <c r="A2008" s="51">
        <v>26237</v>
      </c>
      <c r="B2008" s="52" t="s">
        <v>6047</v>
      </c>
      <c r="C2008" s="52" t="s">
        <v>6048</v>
      </c>
      <c r="D2008" s="51">
        <v>3800</v>
      </c>
      <c r="E2008" s="52" t="s">
        <v>241</v>
      </c>
      <c r="F2008" s="52" t="s">
        <v>6049</v>
      </c>
      <c r="G2008" s="52" t="s">
        <v>7571</v>
      </c>
      <c r="H2008" s="52" t="s">
        <v>14090</v>
      </c>
      <c r="I2008" s="52" t="s">
        <v>14713</v>
      </c>
      <c r="J2008" s="51">
        <v>120139</v>
      </c>
      <c r="K2008" s="51">
        <v>105941</v>
      </c>
      <c r="L2008" s="52" t="s">
        <v>550</v>
      </c>
      <c r="M2008" s="51">
        <v>965863</v>
      </c>
      <c r="N2008" s="51">
        <v>0</v>
      </c>
      <c r="O2008" s="52" t="s">
        <v>16452</v>
      </c>
    </row>
    <row r="2009" spans="1:15" ht="14.4" x14ac:dyDescent="0.25">
      <c r="A2009" s="51">
        <v>26252</v>
      </c>
      <c r="B2009" s="52" t="s">
        <v>6050</v>
      </c>
      <c r="C2009" s="52" t="s">
        <v>6051</v>
      </c>
      <c r="D2009" s="51">
        <v>3920</v>
      </c>
      <c r="E2009" s="52" t="s">
        <v>85</v>
      </c>
      <c r="F2009" s="52" t="s">
        <v>6052</v>
      </c>
      <c r="G2009" s="52" t="s">
        <v>7571</v>
      </c>
      <c r="H2009" s="52" t="s">
        <v>10425</v>
      </c>
      <c r="I2009" s="52" t="s">
        <v>14713</v>
      </c>
      <c r="J2009" s="51">
        <v>139097</v>
      </c>
      <c r="K2009" s="51">
        <v>16345</v>
      </c>
      <c r="L2009" s="52" t="s">
        <v>2620</v>
      </c>
      <c r="M2009" s="51">
        <v>132035</v>
      </c>
      <c r="N2009" s="51">
        <v>0</v>
      </c>
      <c r="O2009" s="52" t="s">
        <v>16453</v>
      </c>
    </row>
    <row r="2010" spans="1:15" ht="14.4" x14ac:dyDescent="0.25">
      <c r="A2010" s="51">
        <v>26261</v>
      </c>
      <c r="B2010" s="52" t="s">
        <v>6053</v>
      </c>
      <c r="C2010" s="52" t="s">
        <v>6054</v>
      </c>
      <c r="D2010" s="51">
        <v>3540</v>
      </c>
      <c r="E2010" s="52" t="s">
        <v>1354</v>
      </c>
      <c r="F2010" s="52" t="s">
        <v>6055</v>
      </c>
      <c r="G2010" s="52" t="s">
        <v>7571</v>
      </c>
      <c r="H2010" s="52" t="s">
        <v>10426</v>
      </c>
      <c r="I2010" s="52" t="s">
        <v>14713</v>
      </c>
      <c r="J2010" s="51">
        <v>119099</v>
      </c>
      <c r="K2010" s="51">
        <v>112185</v>
      </c>
      <c r="L2010" s="52" t="s">
        <v>615</v>
      </c>
      <c r="M2010" s="51">
        <v>971184</v>
      </c>
      <c r="N2010" s="51">
        <v>0</v>
      </c>
      <c r="O2010" s="52" t="s">
        <v>16454</v>
      </c>
    </row>
    <row r="2011" spans="1:15" ht="14.4" x14ac:dyDescent="0.25">
      <c r="A2011" s="51">
        <v>26278</v>
      </c>
      <c r="B2011" s="52" t="s">
        <v>6056</v>
      </c>
      <c r="C2011" s="52" t="s">
        <v>6057</v>
      </c>
      <c r="D2011" s="51">
        <v>3560</v>
      </c>
      <c r="E2011" s="52" t="s">
        <v>102</v>
      </c>
      <c r="F2011" s="52" t="s">
        <v>6058</v>
      </c>
      <c r="G2011" s="52" t="s">
        <v>7571</v>
      </c>
      <c r="H2011" s="52" t="s">
        <v>14091</v>
      </c>
      <c r="I2011" s="52" t="s">
        <v>14713</v>
      </c>
      <c r="J2011" s="51">
        <v>118778</v>
      </c>
      <c r="K2011" s="51">
        <v>16667</v>
      </c>
      <c r="L2011" s="52" t="s">
        <v>816</v>
      </c>
      <c r="M2011" s="51">
        <v>968081</v>
      </c>
      <c r="N2011" s="51">
        <v>0</v>
      </c>
      <c r="O2011" s="52" t="s">
        <v>16455</v>
      </c>
    </row>
    <row r="2012" spans="1:15" ht="14.4" x14ac:dyDescent="0.25">
      <c r="A2012" s="51">
        <v>26294</v>
      </c>
      <c r="B2012" s="52" t="s">
        <v>6059</v>
      </c>
      <c r="C2012" s="52" t="s">
        <v>6060</v>
      </c>
      <c r="D2012" s="51">
        <v>3580</v>
      </c>
      <c r="E2012" s="52" t="s">
        <v>99</v>
      </c>
      <c r="F2012" s="52" t="s">
        <v>6061</v>
      </c>
      <c r="G2012" s="52" t="s">
        <v>7571</v>
      </c>
      <c r="H2012" s="52" t="s">
        <v>10427</v>
      </c>
      <c r="I2012" s="52" t="s">
        <v>14713</v>
      </c>
      <c r="J2012" s="51">
        <v>118935</v>
      </c>
      <c r="K2012" s="51">
        <v>16592</v>
      </c>
      <c r="L2012" s="52" t="s">
        <v>9859</v>
      </c>
      <c r="M2012" s="51">
        <v>972166</v>
      </c>
      <c r="N2012" s="51">
        <v>0</v>
      </c>
      <c r="O2012" s="52" t="s">
        <v>16456</v>
      </c>
    </row>
    <row r="2013" spans="1:15" ht="14.4" x14ac:dyDescent="0.25">
      <c r="A2013" s="51">
        <v>26302</v>
      </c>
      <c r="B2013" s="52" t="s">
        <v>5934</v>
      </c>
      <c r="C2013" s="52" t="s">
        <v>6062</v>
      </c>
      <c r="D2013" s="51">
        <v>3980</v>
      </c>
      <c r="E2013" s="52" t="s">
        <v>72</v>
      </c>
      <c r="F2013" s="52" t="s">
        <v>113</v>
      </c>
      <c r="G2013" s="52" t="s">
        <v>7571</v>
      </c>
      <c r="H2013" s="52" t="s">
        <v>22174</v>
      </c>
      <c r="I2013" s="52" t="s">
        <v>14713</v>
      </c>
      <c r="J2013" s="51">
        <v>119032</v>
      </c>
      <c r="K2013" s="51">
        <v>16691</v>
      </c>
      <c r="L2013" s="52" t="s">
        <v>9865</v>
      </c>
      <c r="M2013" s="51">
        <v>966192</v>
      </c>
      <c r="N2013" s="51">
        <v>0</v>
      </c>
      <c r="O2013" s="52" t="s">
        <v>22175</v>
      </c>
    </row>
    <row r="2014" spans="1:15" ht="14.4" x14ac:dyDescent="0.25">
      <c r="A2014" s="51">
        <v>26311</v>
      </c>
      <c r="B2014" s="52" t="s">
        <v>6063</v>
      </c>
      <c r="C2014" s="52" t="s">
        <v>14092</v>
      </c>
      <c r="D2014" s="51">
        <v>8000</v>
      </c>
      <c r="E2014" s="52" t="s">
        <v>273</v>
      </c>
      <c r="F2014" s="52" t="s">
        <v>6064</v>
      </c>
      <c r="G2014" s="52" t="s">
        <v>7571</v>
      </c>
      <c r="H2014" s="52" t="s">
        <v>7980</v>
      </c>
      <c r="I2014" s="52" t="s">
        <v>14713</v>
      </c>
      <c r="J2014" s="51">
        <v>139031</v>
      </c>
      <c r="K2014" s="51">
        <v>26385</v>
      </c>
      <c r="L2014" s="52" t="s">
        <v>6078</v>
      </c>
      <c r="M2014" s="51">
        <v>128959</v>
      </c>
      <c r="N2014" s="51">
        <v>0</v>
      </c>
      <c r="O2014" s="52" t="s">
        <v>16457</v>
      </c>
    </row>
    <row r="2015" spans="1:15" ht="14.4" x14ac:dyDescent="0.25">
      <c r="A2015" s="51">
        <v>26328</v>
      </c>
      <c r="B2015" s="52" t="s">
        <v>16458</v>
      </c>
      <c r="C2015" s="52" t="s">
        <v>6065</v>
      </c>
      <c r="D2015" s="51">
        <v>8000</v>
      </c>
      <c r="E2015" s="52" t="s">
        <v>273</v>
      </c>
      <c r="F2015" s="52" t="s">
        <v>674</v>
      </c>
      <c r="G2015" s="52" t="s">
        <v>7571</v>
      </c>
      <c r="H2015" s="52" t="s">
        <v>8236</v>
      </c>
      <c r="I2015" s="52" t="s">
        <v>14715</v>
      </c>
      <c r="J2015" s="51">
        <v>120071</v>
      </c>
      <c r="K2015" s="51">
        <v>46201</v>
      </c>
      <c r="L2015" s="52" t="s">
        <v>6319</v>
      </c>
      <c r="M2015" s="51">
        <v>975292</v>
      </c>
      <c r="N2015" s="51">
        <v>0</v>
      </c>
      <c r="O2015" s="52" t="s">
        <v>16459</v>
      </c>
    </row>
    <row r="2016" spans="1:15" ht="14.4" x14ac:dyDescent="0.25">
      <c r="A2016" s="51">
        <v>26336</v>
      </c>
      <c r="B2016" s="52" t="s">
        <v>6066</v>
      </c>
      <c r="C2016" s="52" t="s">
        <v>4390</v>
      </c>
      <c r="D2016" s="51">
        <v>8820</v>
      </c>
      <c r="E2016" s="52" t="s">
        <v>258</v>
      </c>
      <c r="F2016" s="52" t="s">
        <v>6067</v>
      </c>
      <c r="G2016" s="52" t="s">
        <v>7571</v>
      </c>
      <c r="H2016" s="52" t="s">
        <v>10428</v>
      </c>
      <c r="I2016" s="52" t="s">
        <v>14713</v>
      </c>
      <c r="J2016" s="51">
        <v>120279</v>
      </c>
      <c r="K2016" s="51">
        <v>17277</v>
      </c>
      <c r="L2016" s="52" t="s">
        <v>678</v>
      </c>
      <c r="M2016" s="51">
        <v>966391</v>
      </c>
      <c r="N2016" s="51">
        <v>0</v>
      </c>
      <c r="O2016" s="52" t="s">
        <v>16460</v>
      </c>
    </row>
    <row r="2017" spans="1:15" ht="14.4" x14ac:dyDescent="0.25">
      <c r="A2017" s="51">
        <v>26344</v>
      </c>
      <c r="B2017" s="52" t="s">
        <v>6068</v>
      </c>
      <c r="C2017" s="52" t="s">
        <v>6069</v>
      </c>
      <c r="D2017" s="51">
        <v>8650</v>
      </c>
      <c r="E2017" s="52" t="s">
        <v>4407</v>
      </c>
      <c r="F2017" s="52" t="s">
        <v>6070</v>
      </c>
      <c r="G2017" s="52" t="s">
        <v>7571</v>
      </c>
      <c r="H2017" s="52" t="s">
        <v>7981</v>
      </c>
      <c r="I2017" s="52" t="s">
        <v>14713</v>
      </c>
      <c r="J2017" s="51">
        <v>0</v>
      </c>
      <c r="K2017" s="51"/>
      <c r="L2017" s="52" t="s">
        <v>7571</v>
      </c>
      <c r="M2017" s="51">
        <v>972571</v>
      </c>
      <c r="N2017" s="51">
        <v>0</v>
      </c>
      <c r="O2017" s="52" t="s">
        <v>16461</v>
      </c>
    </row>
    <row r="2018" spans="1:15" ht="14.4" x14ac:dyDescent="0.25">
      <c r="A2018" s="51">
        <v>26351</v>
      </c>
      <c r="B2018" s="52" t="s">
        <v>842</v>
      </c>
      <c r="C2018" s="52" t="s">
        <v>6071</v>
      </c>
      <c r="D2018" s="51">
        <v>8600</v>
      </c>
      <c r="E2018" s="52" t="s">
        <v>843</v>
      </c>
      <c r="F2018" s="52" t="s">
        <v>844</v>
      </c>
      <c r="G2018" s="52" t="s">
        <v>7571</v>
      </c>
      <c r="H2018" s="52" t="s">
        <v>10429</v>
      </c>
      <c r="I2018" s="52" t="s">
        <v>14713</v>
      </c>
      <c r="J2018" s="51">
        <v>120212</v>
      </c>
      <c r="K2018" s="51">
        <v>26351</v>
      </c>
      <c r="L2018" s="52" t="s">
        <v>842</v>
      </c>
      <c r="M2018" s="51">
        <v>966507</v>
      </c>
      <c r="N2018" s="51">
        <v>0</v>
      </c>
      <c r="O2018" s="52" t="s">
        <v>16462</v>
      </c>
    </row>
    <row r="2019" spans="1:15" ht="14.4" x14ac:dyDescent="0.25">
      <c r="A2019" s="51">
        <v>26369</v>
      </c>
      <c r="B2019" s="52" t="s">
        <v>6072</v>
      </c>
      <c r="C2019" s="52" t="s">
        <v>6073</v>
      </c>
      <c r="D2019" s="51">
        <v>8200</v>
      </c>
      <c r="E2019" s="52" t="s">
        <v>1401</v>
      </c>
      <c r="F2019" s="52" t="s">
        <v>6074</v>
      </c>
      <c r="G2019" s="52" t="s">
        <v>7571</v>
      </c>
      <c r="H2019" s="52" t="s">
        <v>10430</v>
      </c>
      <c r="I2019" s="52" t="s">
        <v>14713</v>
      </c>
      <c r="J2019" s="51">
        <v>120725</v>
      </c>
      <c r="K2019" s="51">
        <v>17541</v>
      </c>
      <c r="L2019" s="52" t="s">
        <v>67</v>
      </c>
      <c r="M2019" s="51">
        <v>966598</v>
      </c>
      <c r="N2019" s="51">
        <v>0</v>
      </c>
      <c r="O2019" s="52" t="s">
        <v>16463</v>
      </c>
    </row>
    <row r="2020" spans="1:15" ht="14.4" x14ac:dyDescent="0.25">
      <c r="A2020" s="51">
        <v>26377</v>
      </c>
      <c r="B2020" s="52" t="s">
        <v>6075</v>
      </c>
      <c r="C2020" s="52" t="s">
        <v>6076</v>
      </c>
      <c r="D2020" s="51">
        <v>8200</v>
      </c>
      <c r="E2020" s="52" t="s">
        <v>1401</v>
      </c>
      <c r="F2020" s="52" t="s">
        <v>6077</v>
      </c>
      <c r="G2020" s="52" t="s">
        <v>7571</v>
      </c>
      <c r="H2020" s="52" t="s">
        <v>7982</v>
      </c>
      <c r="I2020" s="52" t="s">
        <v>14713</v>
      </c>
      <c r="J2020" s="51">
        <v>139031</v>
      </c>
      <c r="K2020" s="51">
        <v>26385</v>
      </c>
      <c r="L2020" s="52" t="s">
        <v>6078</v>
      </c>
      <c r="M2020" s="51">
        <v>128959</v>
      </c>
      <c r="N2020" s="51">
        <v>0</v>
      </c>
      <c r="O2020" s="52" t="s">
        <v>16464</v>
      </c>
    </row>
    <row r="2021" spans="1:15" ht="14.4" x14ac:dyDescent="0.25">
      <c r="A2021" s="51">
        <v>26385</v>
      </c>
      <c r="B2021" s="52" t="s">
        <v>6078</v>
      </c>
      <c r="C2021" s="52" t="s">
        <v>6079</v>
      </c>
      <c r="D2021" s="51">
        <v>8200</v>
      </c>
      <c r="E2021" s="52" t="s">
        <v>302</v>
      </c>
      <c r="F2021" s="52" t="s">
        <v>6080</v>
      </c>
      <c r="G2021" s="52" t="s">
        <v>7571</v>
      </c>
      <c r="H2021" s="52" t="s">
        <v>14093</v>
      </c>
      <c r="I2021" s="52" t="s">
        <v>14713</v>
      </c>
      <c r="J2021" s="51">
        <v>139031</v>
      </c>
      <c r="K2021" s="51">
        <v>26385</v>
      </c>
      <c r="L2021" s="52" t="s">
        <v>6078</v>
      </c>
      <c r="M2021" s="51">
        <v>128959</v>
      </c>
      <c r="N2021" s="51">
        <v>0</v>
      </c>
      <c r="O2021" s="52" t="s">
        <v>16465</v>
      </c>
    </row>
    <row r="2022" spans="1:15" ht="14.4" x14ac:dyDescent="0.25">
      <c r="A2022" s="51">
        <v>26393</v>
      </c>
      <c r="B2022" s="52" t="s">
        <v>6081</v>
      </c>
      <c r="C2022" s="52" t="s">
        <v>6082</v>
      </c>
      <c r="D2022" s="51">
        <v>8200</v>
      </c>
      <c r="E2022" s="52" t="s">
        <v>302</v>
      </c>
      <c r="F2022" s="52" t="s">
        <v>6083</v>
      </c>
      <c r="G2022" s="52" t="s">
        <v>7571</v>
      </c>
      <c r="H2022" s="52" t="s">
        <v>7983</v>
      </c>
      <c r="I2022" s="52" t="s">
        <v>14713</v>
      </c>
      <c r="J2022" s="51">
        <v>0</v>
      </c>
      <c r="L2022" s="52" t="s">
        <v>7571</v>
      </c>
      <c r="M2022" s="51">
        <v>973081</v>
      </c>
      <c r="N2022" s="51">
        <v>0</v>
      </c>
      <c r="O2022" s="52" t="s">
        <v>15435</v>
      </c>
    </row>
    <row r="2023" spans="1:15" ht="14.4" x14ac:dyDescent="0.25">
      <c r="A2023" s="51">
        <v>26401</v>
      </c>
      <c r="B2023" s="52" t="s">
        <v>6084</v>
      </c>
      <c r="C2023" s="52" t="s">
        <v>11084</v>
      </c>
      <c r="D2023" s="51">
        <v>8430</v>
      </c>
      <c r="E2023" s="52" t="s">
        <v>4594</v>
      </c>
      <c r="F2023" s="52" t="s">
        <v>6085</v>
      </c>
      <c r="G2023" s="52" t="s">
        <v>7571</v>
      </c>
      <c r="H2023" s="52" t="s">
        <v>22176</v>
      </c>
      <c r="I2023" s="52" t="s">
        <v>14713</v>
      </c>
      <c r="J2023" s="51">
        <v>119388</v>
      </c>
      <c r="K2023" s="51">
        <v>18192</v>
      </c>
      <c r="L2023" s="52" t="s">
        <v>67</v>
      </c>
      <c r="M2023" s="51">
        <v>966937</v>
      </c>
      <c r="N2023" s="51">
        <v>0</v>
      </c>
      <c r="O2023" s="52" t="s">
        <v>16466</v>
      </c>
    </row>
    <row r="2024" spans="1:15" ht="14.4" x14ac:dyDescent="0.25">
      <c r="A2024" s="51">
        <v>26419</v>
      </c>
      <c r="B2024" s="52" t="s">
        <v>6086</v>
      </c>
      <c r="C2024" s="52" t="s">
        <v>6087</v>
      </c>
      <c r="D2024" s="51">
        <v>8211</v>
      </c>
      <c r="E2024" s="52" t="s">
        <v>4477</v>
      </c>
      <c r="F2024" s="52" t="s">
        <v>6088</v>
      </c>
      <c r="G2024" s="52" t="s">
        <v>7571</v>
      </c>
      <c r="H2024" s="52" t="s">
        <v>10431</v>
      </c>
      <c r="I2024" s="52" t="s">
        <v>14713</v>
      </c>
      <c r="J2024" s="51">
        <v>139031</v>
      </c>
      <c r="K2024" s="51">
        <v>26385</v>
      </c>
      <c r="L2024" s="52" t="s">
        <v>6078</v>
      </c>
      <c r="M2024" s="51">
        <v>111286</v>
      </c>
      <c r="N2024" s="51">
        <v>0</v>
      </c>
      <c r="O2024" s="52" t="s">
        <v>16467</v>
      </c>
    </row>
    <row r="2025" spans="1:15" ht="14.4" x14ac:dyDescent="0.25">
      <c r="A2025" s="51">
        <v>26427</v>
      </c>
      <c r="B2025" s="52" t="s">
        <v>6089</v>
      </c>
      <c r="C2025" s="52" t="s">
        <v>6090</v>
      </c>
      <c r="D2025" s="51">
        <v>8680</v>
      </c>
      <c r="E2025" s="52" t="s">
        <v>212</v>
      </c>
      <c r="F2025" s="52" t="s">
        <v>6091</v>
      </c>
      <c r="G2025" s="52" t="s">
        <v>7571</v>
      </c>
      <c r="H2025" s="52" t="s">
        <v>7574</v>
      </c>
      <c r="I2025" s="52" t="s">
        <v>14713</v>
      </c>
      <c r="J2025" s="51">
        <v>0</v>
      </c>
      <c r="K2025" s="51"/>
      <c r="L2025" s="52" t="s">
        <v>7571</v>
      </c>
      <c r="M2025" s="51">
        <v>973016</v>
      </c>
      <c r="N2025" s="51">
        <v>0</v>
      </c>
      <c r="O2025" s="52" t="s">
        <v>16468</v>
      </c>
    </row>
    <row r="2026" spans="1:15" ht="14.4" x14ac:dyDescent="0.25">
      <c r="A2026" s="51">
        <v>26451</v>
      </c>
      <c r="B2026" s="52" t="s">
        <v>6092</v>
      </c>
      <c r="C2026" s="52" t="s">
        <v>6093</v>
      </c>
      <c r="D2026" s="51">
        <v>8370</v>
      </c>
      <c r="E2026" s="52" t="s">
        <v>297</v>
      </c>
      <c r="F2026" s="52" t="s">
        <v>6094</v>
      </c>
      <c r="G2026" s="52" t="s">
        <v>7571</v>
      </c>
      <c r="H2026" s="52" t="s">
        <v>14094</v>
      </c>
      <c r="I2026" s="52" t="s">
        <v>14713</v>
      </c>
      <c r="J2026" s="51">
        <v>120667</v>
      </c>
      <c r="K2026" s="51">
        <v>18011</v>
      </c>
      <c r="L2026" s="52" t="s">
        <v>752</v>
      </c>
      <c r="M2026" s="51">
        <v>971391</v>
      </c>
      <c r="N2026" s="51">
        <v>0</v>
      </c>
      <c r="O2026" s="52" t="s">
        <v>16469</v>
      </c>
    </row>
    <row r="2027" spans="1:15" ht="14.4" x14ac:dyDescent="0.25">
      <c r="A2027" s="51">
        <v>26468</v>
      </c>
      <c r="B2027" s="52" t="s">
        <v>6095</v>
      </c>
      <c r="C2027" s="52" t="s">
        <v>6096</v>
      </c>
      <c r="D2027" s="51">
        <v>8301</v>
      </c>
      <c r="E2027" s="52" t="s">
        <v>694</v>
      </c>
      <c r="F2027" s="52" t="s">
        <v>6097</v>
      </c>
      <c r="G2027" s="52" t="s">
        <v>7571</v>
      </c>
      <c r="H2027" s="52" t="s">
        <v>10432</v>
      </c>
      <c r="I2027" s="52" t="s">
        <v>14713</v>
      </c>
      <c r="J2027" s="51">
        <v>120782</v>
      </c>
      <c r="K2027">
        <v>18085</v>
      </c>
      <c r="L2027" s="52" t="s">
        <v>693</v>
      </c>
      <c r="M2027" s="51">
        <v>966887</v>
      </c>
      <c r="N2027" s="51">
        <v>0</v>
      </c>
      <c r="O2027" s="52" t="s">
        <v>16470</v>
      </c>
    </row>
    <row r="2028" spans="1:15" ht="14.4" x14ac:dyDescent="0.25">
      <c r="A2028" s="51">
        <v>26476</v>
      </c>
      <c r="B2028" s="52" t="s">
        <v>6098</v>
      </c>
      <c r="C2028" s="52" t="s">
        <v>6099</v>
      </c>
      <c r="D2028" s="51">
        <v>8400</v>
      </c>
      <c r="E2028" s="52" t="s">
        <v>155</v>
      </c>
      <c r="F2028" s="52" t="s">
        <v>6100</v>
      </c>
      <c r="G2028" s="52" t="s">
        <v>7571</v>
      </c>
      <c r="H2028" s="52" t="s">
        <v>10433</v>
      </c>
      <c r="I2028" s="52" t="s">
        <v>14713</v>
      </c>
      <c r="J2028" s="51">
        <v>119388</v>
      </c>
      <c r="K2028" s="51">
        <v>18192</v>
      </c>
      <c r="L2028" s="52" t="s">
        <v>67</v>
      </c>
      <c r="M2028" s="51">
        <v>966937</v>
      </c>
      <c r="N2028" s="51">
        <v>0</v>
      </c>
      <c r="O2028" s="52" t="s">
        <v>16471</v>
      </c>
    </row>
    <row r="2029" spans="1:15" ht="14.4" x14ac:dyDescent="0.25">
      <c r="A2029" s="51">
        <v>26484</v>
      </c>
      <c r="B2029" s="52" t="s">
        <v>6101</v>
      </c>
      <c r="C2029" s="52" t="s">
        <v>6102</v>
      </c>
      <c r="D2029" s="51">
        <v>8420</v>
      </c>
      <c r="E2029" s="52" t="s">
        <v>16</v>
      </c>
      <c r="F2029" s="52" t="s">
        <v>6103</v>
      </c>
      <c r="G2029" s="52" t="s">
        <v>7571</v>
      </c>
      <c r="H2029" s="52" t="s">
        <v>22177</v>
      </c>
      <c r="I2029" s="52" t="s">
        <v>14372</v>
      </c>
      <c r="J2029" s="51">
        <v>120634</v>
      </c>
      <c r="K2029" s="51">
        <v>113621</v>
      </c>
      <c r="L2029" s="52" t="s">
        <v>6835</v>
      </c>
      <c r="M2029" s="51">
        <v>114041</v>
      </c>
      <c r="N2029" s="51">
        <v>114041</v>
      </c>
      <c r="O2029" s="52" t="s">
        <v>16472</v>
      </c>
    </row>
    <row r="2030" spans="1:15" ht="14.4" x14ac:dyDescent="0.25">
      <c r="A2030" s="51">
        <v>26534</v>
      </c>
      <c r="B2030" s="52" t="s">
        <v>6104</v>
      </c>
      <c r="C2030" s="52" t="s">
        <v>6105</v>
      </c>
      <c r="D2030" s="51">
        <v>8670</v>
      </c>
      <c r="E2030" s="52" t="s">
        <v>210</v>
      </c>
      <c r="F2030" s="52" t="s">
        <v>6106</v>
      </c>
      <c r="G2030" s="52" t="s">
        <v>7571</v>
      </c>
      <c r="H2030" s="52" t="s">
        <v>10434</v>
      </c>
      <c r="I2030" s="52" t="s">
        <v>14713</v>
      </c>
      <c r="J2030" s="51">
        <v>119057</v>
      </c>
      <c r="K2030">
        <v>18572</v>
      </c>
      <c r="L2030" s="52" t="s">
        <v>723</v>
      </c>
      <c r="M2030" s="51">
        <v>972612</v>
      </c>
      <c r="N2030" s="51">
        <v>0</v>
      </c>
      <c r="O2030" s="52" t="s">
        <v>16473</v>
      </c>
    </row>
    <row r="2031" spans="1:15" ht="14.4" x14ac:dyDescent="0.25">
      <c r="A2031" s="51">
        <v>26575</v>
      </c>
      <c r="B2031" s="52" t="s">
        <v>6107</v>
      </c>
      <c r="C2031" s="52" t="s">
        <v>6108</v>
      </c>
      <c r="D2031" s="51">
        <v>8630</v>
      </c>
      <c r="E2031" s="52" t="s">
        <v>114</v>
      </c>
      <c r="F2031" s="52" t="s">
        <v>6109</v>
      </c>
      <c r="G2031" s="52" t="s">
        <v>7571</v>
      </c>
      <c r="H2031" s="52" t="s">
        <v>10435</v>
      </c>
      <c r="I2031" s="52" t="s">
        <v>14713</v>
      </c>
      <c r="J2031" s="51">
        <v>119057</v>
      </c>
      <c r="K2031" s="51">
        <v>18572</v>
      </c>
      <c r="L2031" s="52" t="s">
        <v>723</v>
      </c>
      <c r="M2031" s="51">
        <v>967075</v>
      </c>
      <c r="N2031" s="51">
        <v>0</v>
      </c>
      <c r="O2031" s="52" t="s">
        <v>16474</v>
      </c>
    </row>
    <row r="2032" spans="1:15" ht="14.4" x14ac:dyDescent="0.25">
      <c r="A2032" s="51">
        <v>26583</v>
      </c>
      <c r="B2032" s="52" t="s">
        <v>14095</v>
      </c>
      <c r="C2032" s="52" t="s">
        <v>6110</v>
      </c>
      <c r="D2032" s="51">
        <v>8500</v>
      </c>
      <c r="E2032" s="52" t="s">
        <v>276</v>
      </c>
      <c r="F2032" s="52" t="s">
        <v>6111</v>
      </c>
      <c r="G2032" s="52" t="s">
        <v>7571</v>
      </c>
      <c r="H2032" s="52" t="s">
        <v>10436</v>
      </c>
      <c r="I2032" s="52" t="s">
        <v>14713</v>
      </c>
      <c r="J2032" s="51">
        <v>121111</v>
      </c>
      <c r="K2032" s="51">
        <v>18762</v>
      </c>
      <c r="L2032" s="52" t="s">
        <v>67</v>
      </c>
      <c r="M2032" s="51">
        <v>972646</v>
      </c>
      <c r="N2032" s="51">
        <v>0</v>
      </c>
      <c r="O2032" s="52" t="s">
        <v>16475</v>
      </c>
    </row>
    <row r="2033" spans="1:15" ht="14.4" x14ac:dyDescent="0.25">
      <c r="A2033" s="51">
        <v>26617</v>
      </c>
      <c r="B2033" s="52" t="s">
        <v>6112</v>
      </c>
      <c r="C2033" s="52" t="s">
        <v>6113</v>
      </c>
      <c r="D2033" s="51">
        <v>8510</v>
      </c>
      <c r="E2033" s="52" t="s">
        <v>6114</v>
      </c>
      <c r="F2033" s="52" t="s">
        <v>6115</v>
      </c>
      <c r="G2033" s="52" t="s">
        <v>7571</v>
      </c>
      <c r="H2033" s="52" t="s">
        <v>10437</v>
      </c>
      <c r="I2033" s="52" t="s">
        <v>14713</v>
      </c>
      <c r="J2033" s="51">
        <v>121111</v>
      </c>
      <c r="K2033" s="51">
        <v>18762</v>
      </c>
      <c r="L2033" s="52" t="s">
        <v>67</v>
      </c>
      <c r="M2033" s="51">
        <v>132886</v>
      </c>
      <c r="N2033" s="51">
        <v>0</v>
      </c>
      <c r="O2033" s="52" t="s">
        <v>16476</v>
      </c>
    </row>
    <row r="2034" spans="1:15" ht="14.4" x14ac:dyDescent="0.25">
      <c r="A2034" s="51">
        <v>26625</v>
      </c>
      <c r="B2034" s="52" t="s">
        <v>6116</v>
      </c>
      <c r="C2034" s="52" t="s">
        <v>6117</v>
      </c>
      <c r="D2034" s="51">
        <v>8550</v>
      </c>
      <c r="E2034" s="52" t="s">
        <v>153</v>
      </c>
      <c r="F2034" s="52" t="s">
        <v>6118</v>
      </c>
      <c r="G2034" s="52" t="s">
        <v>7571</v>
      </c>
      <c r="H2034" s="52" t="s">
        <v>10438</v>
      </c>
      <c r="I2034" s="52" t="s">
        <v>14715</v>
      </c>
      <c r="J2034" s="51">
        <v>119371</v>
      </c>
      <c r="K2034" s="51">
        <v>18887</v>
      </c>
      <c r="L2034" s="52" t="s">
        <v>152</v>
      </c>
      <c r="M2034" s="51">
        <v>975557</v>
      </c>
      <c r="N2034" s="51">
        <v>0</v>
      </c>
      <c r="O2034" s="52" t="s">
        <v>16477</v>
      </c>
    </row>
    <row r="2035" spans="1:15" ht="14.4" x14ac:dyDescent="0.25">
      <c r="A2035" s="51">
        <v>26641</v>
      </c>
      <c r="B2035" s="52" t="s">
        <v>6119</v>
      </c>
      <c r="C2035" s="52" t="s">
        <v>6120</v>
      </c>
      <c r="D2035" s="51">
        <v>8930</v>
      </c>
      <c r="E2035" s="52" t="s">
        <v>4725</v>
      </c>
      <c r="F2035" s="52" t="s">
        <v>6121</v>
      </c>
      <c r="G2035" s="52" t="s">
        <v>7571</v>
      </c>
      <c r="H2035" s="52" t="s">
        <v>10439</v>
      </c>
      <c r="I2035" s="52" t="s">
        <v>14713</v>
      </c>
      <c r="J2035" s="51">
        <v>120519</v>
      </c>
      <c r="K2035" s="51">
        <v>18812</v>
      </c>
      <c r="L2035" s="52" t="s">
        <v>22135</v>
      </c>
      <c r="M2035" s="51">
        <v>967315</v>
      </c>
      <c r="N2035" s="51">
        <v>0</v>
      </c>
      <c r="O2035" s="52" t="s">
        <v>16478</v>
      </c>
    </row>
    <row r="2036" spans="1:15" ht="14.4" x14ac:dyDescent="0.25">
      <c r="A2036" s="51">
        <v>26658</v>
      </c>
      <c r="B2036" s="52" t="s">
        <v>6122</v>
      </c>
      <c r="C2036" s="52" t="s">
        <v>6123</v>
      </c>
      <c r="D2036" s="51">
        <v>8560</v>
      </c>
      <c r="E2036" s="52" t="s">
        <v>838</v>
      </c>
      <c r="F2036" s="52" t="s">
        <v>6124</v>
      </c>
      <c r="G2036" s="52" t="s">
        <v>7571</v>
      </c>
      <c r="H2036" s="52" t="s">
        <v>10440</v>
      </c>
      <c r="I2036" s="52" t="s">
        <v>14713</v>
      </c>
      <c r="J2036" s="51">
        <v>120519</v>
      </c>
      <c r="K2036" s="51">
        <v>18812</v>
      </c>
      <c r="L2036" s="52" t="s">
        <v>22135</v>
      </c>
      <c r="M2036" s="51">
        <v>967315</v>
      </c>
      <c r="N2036" s="51">
        <v>0</v>
      </c>
      <c r="O2036" s="52" t="s">
        <v>16479</v>
      </c>
    </row>
    <row r="2037" spans="1:15" ht="14.4" x14ac:dyDescent="0.25">
      <c r="A2037" s="51">
        <v>26666</v>
      </c>
      <c r="B2037" s="52" t="s">
        <v>6125</v>
      </c>
      <c r="C2037" s="52" t="s">
        <v>6126</v>
      </c>
      <c r="D2037" s="51">
        <v>8870</v>
      </c>
      <c r="E2037" s="52" t="s">
        <v>160</v>
      </c>
      <c r="F2037" s="52" t="s">
        <v>6127</v>
      </c>
      <c r="G2037" s="52" t="s">
        <v>7571</v>
      </c>
      <c r="H2037" s="52" t="s">
        <v>14096</v>
      </c>
      <c r="I2037" s="52" t="s">
        <v>14713</v>
      </c>
      <c r="J2037" s="51">
        <v>119421</v>
      </c>
      <c r="K2037" s="51">
        <v>19745</v>
      </c>
      <c r="L2037" s="52" t="s">
        <v>4856</v>
      </c>
      <c r="M2037" s="51">
        <v>967414</v>
      </c>
      <c r="N2037" s="51">
        <v>0</v>
      </c>
      <c r="O2037" s="52" t="s">
        <v>16480</v>
      </c>
    </row>
    <row r="2038" spans="1:15" ht="14.4" x14ac:dyDescent="0.25">
      <c r="A2038" s="51">
        <v>26674</v>
      </c>
      <c r="B2038" s="52" t="s">
        <v>6128</v>
      </c>
      <c r="C2038" s="52" t="s">
        <v>6129</v>
      </c>
      <c r="D2038" s="51">
        <v>8540</v>
      </c>
      <c r="E2038" s="52" t="s">
        <v>500</v>
      </c>
      <c r="F2038" s="52" t="s">
        <v>6130</v>
      </c>
      <c r="G2038" s="52" t="s">
        <v>7571</v>
      </c>
      <c r="H2038" s="52" t="s">
        <v>10441</v>
      </c>
      <c r="I2038" s="52" t="s">
        <v>14715</v>
      </c>
      <c r="J2038" s="51">
        <v>130989</v>
      </c>
      <c r="K2038" s="51">
        <v>19638</v>
      </c>
      <c r="L2038" s="52" t="s">
        <v>67</v>
      </c>
      <c r="M2038" s="51">
        <v>975656</v>
      </c>
      <c r="N2038" s="51">
        <v>0</v>
      </c>
      <c r="O2038" s="52" t="s">
        <v>16481</v>
      </c>
    </row>
    <row r="2039" spans="1:15" ht="14.4" x14ac:dyDescent="0.25">
      <c r="A2039" s="51">
        <v>26682</v>
      </c>
      <c r="B2039" s="52" t="s">
        <v>6131</v>
      </c>
      <c r="C2039" s="52" t="s">
        <v>14097</v>
      </c>
      <c r="D2039" s="51">
        <v>8770</v>
      </c>
      <c r="E2039" s="52" t="s">
        <v>1500</v>
      </c>
      <c r="F2039" s="52" t="s">
        <v>4864</v>
      </c>
      <c r="G2039" s="52" t="s">
        <v>7571</v>
      </c>
      <c r="H2039" s="52" t="s">
        <v>14098</v>
      </c>
      <c r="I2039" s="52" t="s">
        <v>14715</v>
      </c>
      <c r="J2039" s="51">
        <v>121582</v>
      </c>
      <c r="K2039" s="51">
        <v>17186</v>
      </c>
      <c r="L2039" s="52" t="s">
        <v>575</v>
      </c>
      <c r="M2039" s="51">
        <v>975664</v>
      </c>
      <c r="N2039" s="51">
        <v>0</v>
      </c>
      <c r="O2039" s="52" t="s">
        <v>16482</v>
      </c>
    </row>
    <row r="2040" spans="1:15" ht="14.4" x14ac:dyDescent="0.25">
      <c r="A2040" s="51">
        <v>26691</v>
      </c>
      <c r="B2040" s="52" t="s">
        <v>6132</v>
      </c>
      <c r="C2040" s="52" t="s">
        <v>6133</v>
      </c>
      <c r="D2040" s="51">
        <v>8790</v>
      </c>
      <c r="E2040" s="52" t="s">
        <v>268</v>
      </c>
      <c r="F2040" s="52" t="s">
        <v>6134</v>
      </c>
      <c r="G2040" s="52" t="s">
        <v>7571</v>
      </c>
      <c r="H2040" s="52" t="s">
        <v>10442</v>
      </c>
      <c r="I2040" s="52" t="s">
        <v>14713</v>
      </c>
      <c r="J2040" s="51">
        <v>120361</v>
      </c>
      <c r="K2040" s="51">
        <v>19869</v>
      </c>
      <c r="L2040" s="52" t="s">
        <v>680</v>
      </c>
      <c r="M2040" s="51">
        <v>53827</v>
      </c>
      <c r="N2040" s="51">
        <v>0</v>
      </c>
      <c r="O2040" s="52" t="s">
        <v>16483</v>
      </c>
    </row>
    <row r="2041" spans="1:15" ht="14.4" x14ac:dyDescent="0.25">
      <c r="A2041" s="51">
        <v>26708</v>
      </c>
      <c r="B2041" s="52" t="s">
        <v>6135</v>
      </c>
      <c r="C2041" s="52" t="s">
        <v>6136</v>
      </c>
      <c r="D2041" s="51">
        <v>8800</v>
      </c>
      <c r="E2041" s="52" t="s">
        <v>266</v>
      </c>
      <c r="F2041" s="52" t="s">
        <v>6137</v>
      </c>
      <c r="G2041" s="52" t="s">
        <v>7571</v>
      </c>
      <c r="H2041" s="52" t="s">
        <v>10443</v>
      </c>
      <c r="I2041" s="52" t="s">
        <v>14713</v>
      </c>
      <c r="J2041" s="51">
        <v>120345</v>
      </c>
      <c r="K2041" s="51">
        <v>126375</v>
      </c>
      <c r="L2041" s="52" t="s">
        <v>631</v>
      </c>
      <c r="M2041" s="51">
        <v>968081</v>
      </c>
      <c r="N2041" s="51">
        <v>0</v>
      </c>
      <c r="O2041" s="52" t="s">
        <v>16484</v>
      </c>
    </row>
    <row r="2042" spans="1:15" ht="14.4" x14ac:dyDescent="0.25">
      <c r="A2042" s="51">
        <v>26716</v>
      </c>
      <c r="B2042" s="52" t="s">
        <v>6138</v>
      </c>
      <c r="C2042" s="52" t="s">
        <v>6139</v>
      </c>
      <c r="D2042" s="51">
        <v>8800</v>
      </c>
      <c r="E2042" s="52" t="s">
        <v>266</v>
      </c>
      <c r="F2042" s="52" t="s">
        <v>6140</v>
      </c>
      <c r="G2042" s="52" t="s">
        <v>7571</v>
      </c>
      <c r="H2042" s="52" t="s">
        <v>10444</v>
      </c>
      <c r="I2042" s="52" t="s">
        <v>14713</v>
      </c>
      <c r="J2042" s="51">
        <v>120345</v>
      </c>
      <c r="K2042" s="51">
        <v>126375</v>
      </c>
      <c r="L2042" s="52" t="s">
        <v>631</v>
      </c>
      <c r="M2042" s="51">
        <v>967604</v>
      </c>
      <c r="N2042" s="51">
        <v>0</v>
      </c>
      <c r="O2042" s="52" t="s">
        <v>16485</v>
      </c>
    </row>
    <row r="2043" spans="1:15" ht="14.4" x14ac:dyDescent="0.25">
      <c r="A2043" s="51">
        <v>26741</v>
      </c>
      <c r="B2043" s="52" t="s">
        <v>6141</v>
      </c>
      <c r="C2043" s="52" t="s">
        <v>6142</v>
      </c>
      <c r="D2043" s="51">
        <v>8830</v>
      </c>
      <c r="E2043" s="52" t="s">
        <v>6143</v>
      </c>
      <c r="F2043" s="52" t="s">
        <v>6144</v>
      </c>
      <c r="G2043" s="52" t="s">
        <v>7571</v>
      </c>
      <c r="H2043" s="52" t="s">
        <v>7984</v>
      </c>
      <c r="I2043" s="52" t="s">
        <v>14713</v>
      </c>
      <c r="J2043" s="51">
        <v>139031</v>
      </c>
      <c r="K2043" s="51">
        <v>26385</v>
      </c>
      <c r="L2043" s="52" t="s">
        <v>6078</v>
      </c>
      <c r="M2043" s="51">
        <v>972679</v>
      </c>
      <c r="N2043" s="51">
        <v>0</v>
      </c>
      <c r="O2043" s="52" t="s">
        <v>16486</v>
      </c>
    </row>
    <row r="2044" spans="1:15" ht="14.4" x14ac:dyDescent="0.25">
      <c r="A2044" s="51">
        <v>26757</v>
      </c>
      <c r="B2044" s="52" t="s">
        <v>5961</v>
      </c>
      <c r="C2044" s="52" t="s">
        <v>6145</v>
      </c>
      <c r="D2044" s="51">
        <v>8700</v>
      </c>
      <c r="E2044" s="52" t="s">
        <v>1513</v>
      </c>
      <c r="F2044" s="52" t="s">
        <v>6146</v>
      </c>
      <c r="G2044" s="52" t="s">
        <v>7571</v>
      </c>
      <c r="H2044" s="52" t="s">
        <v>10445</v>
      </c>
      <c r="I2044" s="52" t="s">
        <v>14713</v>
      </c>
      <c r="J2044" s="51">
        <v>120857</v>
      </c>
      <c r="K2044" s="51">
        <v>20305</v>
      </c>
      <c r="L2044" s="52" t="s">
        <v>4976</v>
      </c>
      <c r="M2044" s="51">
        <v>117929</v>
      </c>
      <c r="N2044" s="51">
        <v>0</v>
      </c>
      <c r="O2044" s="52" t="s">
        <v>16487</v>
      </c>
    </row>
    <row r="2045" spans="1:15" ht="14.4" x14ac:dyDescent="0.25">
      <c r="A2045" s="51">
        <v>26765</v>
      </c>
      <c r="B2045" s="52" t="s">
        <v>6147</v>
      </c>
      <c r="C2045" s="52" t="s">
        <v>6148</v>
      </c>
      <c r="D2045" s="51">
        <v>8900</v>
      </c>
      <c r="E2045" s="52" t="s">
        <v>320</v>
      </c>
      <c r="F2045" s="52" t="s">
        <v>6149</v>
      </c>
      <c r="G2045" s="52" t="s">
        <v>7571</v>
      </c>
      <c r="H2045" s="52" t="s">
        <v>10446</v>
      </c>
      <c r="I2045" s="52" t="s">
        <v>14713</v>
      </c>
      <c r="J2045" s="51">
        <v>120899</v>
      </c>
      <c r="K2045" s="51">
        <v>20388</v>
      </c>
      <c r="L2045" s="52" t="s">
        <v>566</v>
      </c>
      <c r="M2045" s="51">
        <v>967794</v>
      </c>
      <c r="N2045" s="51">
        <v>0</v>
      </c>
      <c r="O2045" s="52" t="s">
        <v>16488</v>
      </c>
    </row>
    <row r="2046" spans="1:15" ht="14.4" x14ac:dyDescent="0.25">
      <c r="A2046" s="51">
        <v>26773</v>
      </c>
      <c r="B2046" s="52" t="s">
        <v>6150</v>
      </c>
      <c r="C2046" s="52" t="s">
        <v>6151</v>
      </c>
      <c r="D2046" s="51">
        <v>8970</v>
      </c>
      <c r="E2046" s="52" t="s">
        <v>278</v>
      </c>
      <c r="F2046" s="52" t="s">
        <v>6152</v>
      </c>
      <c r="G2046" s="52" t="s">
        <v>7571</v>
      </c>
      <c r="H2046" s="52" t="s">
        <v>10447</v>
      </c>
      <c r="I2046" s="52" t="s">
        <v>14713</v>
      </c>
      <c r="J2046" s="51">
        <v>120469</v>
      </c>
      <c r="K2046" s="51">
        <v>20693</v>
      </c>
      <c r="L2046" s="52" t="s">
        <v>67</v>
      </c>
      <c r="M2046" s="51">
        <v>118612</v>
      </c>
      <c r="N2046" s="51">
        <v>0</v>
      </c>
      <c r="O2046" s="52" t="s">
        <v>16489</v>
      </c>
    </row>
    <row r="2047" spans="1:15" ht="14.4" x14ac:dyDescent="0.25">
      <c r="A2047" s="51">
        <v>26799</v>
      </c>
      <c r="B2047" s="52" t="s">
        <v>6153</v>
      </c>
      <c r="C2047" s="52" t="s">
        <v>6154</v>
      </c>
      <c r="D2047" s="51">
        <v>9000</v>
      </c>
      <c r="E2047" s="52" t="s">
        <v>299</v>
      </c>
      <c r="F2047" s="52" t="s">
        <v>6155</v>
      </c>
      <c r="G2047" s="52" t="s">
        <v>7571</v>
      </c>
      <c r="H2047" s="52" t="s">
        <v>10448</v>
      </c>
      <c r="I2047" s="52" t="s">
        <v>14713</v>
      </c>
      <c r="J2047" s="51">
        <v>0</v>
      </c>
      <c r="K2047" s="51"/>
      <c r="L2047" s="52" t="s">
        <v>7571</v>
      </c>
      <c r="M2047" s="51">
        <v>124743</v>
      </c>
      <c r="N2047" s="51">
        <v>0</v>
      </c>
      <c r="O2047" s="52" t="s">
        <v>16490</v>
      </c>
    </row>
    <row r="2048" spans="1:15" ht="14.4" x14ac:dyDescent="0.25">
      <c r="A2048" s="51">
        <v>26815</v>
      </c>
      <c r="B2048" s="52" t="s">
        <v>6156</v>
      </c>
      <c r="C2048" s="52" t="s">
        <v>6157</v>
      </c>
      <c r="D2048" s="51">
        <v>9031</v>
      </c>
      <c r="E2048" s="52" t="s">
        <v>1693</v>
      </c>
      <c r="F2048" s="52" t="s">
        <v>6158</v>
      </c>
      <c r="G2048" s="52" t="s">
        <v>7571</v>
      </c>
      <c r="H2048" s="52" t="s">
        <v>10449</v>
      </c>
      <c r="I2048" s="52" t="s">
        <v>14713</v>
      </c>
      <c r="J2048" s="51">
        <v>139014</v>
      </c>
      <c r="K2048" s="51">
        <v>21031</v>
      </c>
      <c r="L2048" s="52" t="s">
        <v>753</v>
      </c>
      <c r="M2048" s="51">
        <v>139741</v>
      </c>
      <c r="N2048" s="51">
        <v>0</v>
      </c>
      <c r="O2048" s="52" t="s">
        <v>16491</v>
      </c>
    </row>
    <row r="2049" spans="1:15" ht="14.4" x14ac:dyDescent="0.25">
      <c r="A2049" s="51">
        <v>26823</v>
      </c>
      <c r="B2049" s="52" t="s">
        <v>18963</v>
      </c>
      <c r="C2049" s="52" t="s">
        <v>6159</v>
      </c>
      <c r="D2049" s="51">
        <v>9041</v>
      </c>
      <c r="E2049" s="52" t="s">
        <v>328</v>
      </c>
      <c r="F2049" s="52" t="s">
        <v>6160</v>
      </c>
      <c r="G2049" s="52" t="s">
        <v>7571</v>
      </c>
      <c r="H2049" s="52" t="s">
        <v>10450</v>
      </c>
      <c r="I2049" s="52" t="s">
        <v>14713</v>
      </c>
      <c r="J2049" s="51">
        <v>139014</v>
      </c>
      <c r="K2049" s="51">
        <v>21031</v>
      </c>
      <c r="L2049" s="52" t="s">
        <v>753</v>
      </c>
      <c r="M2049" s="51">
        <v>139741</v>
      </c>
      <c r="N2049" s="51">
        <v>0</v>
      </c>
      <c r="O2049" s="52" t="s">
        <v>16492</v>
      </c>
    </row>
    <row r="2050" spans="1:15" ht="14.4" x14ac:dyDescent="0.25">
      <c r="A2050" s="51">
        <v>26831</v>
      </c>
      <c r="B2050" s="52" t="s">
        <v>6161</v>
      </c>
      <c r="C2050" s="52" t="s">
        <v>14099</v>
      </c>
      <c r="D2050" s="51">
        <v>9000</v>
      </c>
      <c r="E2050" s="52" t="s">
        <v>299</v>
      </c>
      <c r="F2050" s="52" t="s">
        <v>14100</v>
      </c>
      <c r="G2050" s="52" t="s">
        <v>7571</v>
      </c>
      <c r="H2050" s="52" t="s">
        <v>14101</v>
      </c>
      <c r="I2050" s="52" t="s">
        <v>14713</v>
      </c>
      <c r="J2050" s="51">
        <v>139014</v>
      </c>
      <c r="K2050" s="51">
        <v>21031</v>
      </c>
      <c r="L2050" s="52" t="s">
        <v>753</v>
      </c>
      <c r="M2050" s="51">
        <v>139741</v>
      </c>
      <c r="N2050" s="51">
        <v>0</v>
      </c>
      <c r="O2050" s="52" t="s">
        <v>16493</v>
      </c>
    </row>
    <row r="2051" spans="1:15" ht="14.4" x14ac:dyDescent="0.25">
      <c r="A2051" s="51">
        <v>26849</v>
      </c>
      <c r="B2051" s="52" t="s">
        <v>6163</v>
      </c>
      <c r="C2051" s="52" t="s">
        <v>6164</v>
      </c>
      <c r="D2051" s="51">
        <v>9000</v>
      </c>
      <c r="E2051" s="52" t="s">
        <v>299</v>
      </c>
      <c r="F2051" s="52" t="s">
        <v>6165</v>
      </c>
      <c r="G2051" s="52" t="s">
        <v>7571</v>
      </c>
      <c r="H2051" s="52" t="s">
        <v>14101</v>
      </c>
      <c r="I2051" s="52" t="s">
        <v>14713</v>
      </c>
      <c r="J2051" s="51">
        <v>139014</v>
      </c>
      <c r="K2051" s="51">
        <v>21031</v>
      </c>
      <c r="L2051" s="52" t="s">
        <v>753</v>
      </c>
      <c r="M2051" s="51">
        <v>139741</v>
      </c>
      <c r="N2051" s="51">
        <v>0</v>
      </c>
      <c r="O2051" s="52" t="s">
        <v>16494</v>
      </c>
    </row>
    <row r="2052" spans="1:15" ht="14.4" x14ac:dyDescent="0.25">
      <c r="A2052" s="51">
        <v>26856</v>
      </c>
      <c r="B2052" s="52" t="s">
        <v>6166</v>
      </c>
      <c r="C2052" s="52" t="s">
        <v>6167</v>
      </c>
      <c r="D2052" s="51">
        <v>9000</v>
      </c>
      <c r="E2052" s="52" t="s">
        <v>299</v>
      </c>
      <c r="F2052" s="52" t="s">
        <v>6168</v>
      </c>
      <c r="G2052" s="52" t="s">
        <v>7571</v>
      </c>
      <c r="H2052" s="52" t="s">
        <v>16495</v>
      </c>
      <c r="I2052" s="52" t="s">
        <v>14713</v>
      </c>
      <c r="J2052" s="51">
        <v>120949</v>
      </c>
      <c r="K2052" s="51">
        <v>21006</v>
      </c>
      <c r="L2052" s="52" t="s">
        <v>22144</v>
      </c>
      <c r="M2052" s="51">
        <v>968081</v>
      </c>
      <c r="N2052" s="51">
        <v>0</v>
      </c>
      <c r="O2052" s="52" t="s">
        <v>16496</v>
      </c>
    </row>
    <row r="2053" spans="1:15" ht="14.4" x14ac:dyDescent="0.25">
      <c r="A2053" s="51">
        <v>26864</v>
      </c>
      <c r="B2053" s="52" t="s">
        <v>6169</v>
      </c>
      <c r="C2053" s="52" t="s">
        <v>6170</v>
      </c>
      <c r="D2053" s="51">
        <v>9000</v>
      </c>
      <c r="E2053" s="52" t="s">
        <v>299</v>
      </c>
      <c r="F2053" s="52" t="s">
        <v>6171</v>
      </c>
      <c r="G2053" s="52" t="s">
        <v>7571</v>
      </c>
      <c r="H2053" s="52" t="s">
        <v>10451</v>
      </c>
      <c r="I2053" s="52" t="s">
        <v>14713</v>
      </c>
      <c r="J2053" s="51">
        <v>121772</v>
      </c>
      <c r="K2053">
        <v>21154</v>
      </c>
      <c r="L2053" s="52" t="s">
        <v>5122</v>
      </c>
      <c r="M2053" s="51">
        <v>132167</v>
      </c>
      <c r="N2053" s="51">
        <v>0</v>
      </c>
      <c r="O2053" s="52" t="s">
        <v>16497</v>
      </c>
    </row>
    <row r="2054" spans="1:15" ht="14.4" x14ac:dyDescent="0.25">
      <c r="A2054" s="51">
        <v>26881</v>
      </c>
      <c r="B2054" s="52" t="s">
        <v>14102</v>
      </c>
      <c r="C2054" s="52" t="s">
        <v>6172</v>
      </c>
      <c r="D2054" s="51">
        <v>9000</v>
      </c>
      <c r="E2054" s="52" t="s">
        <v>299</v>
      </c>
      <c r="F2054" s="52" t="s">
        <v>6173</v>
      </c>
      <c r="G2054" s="52" t="s">
        <v>7571</v>
      </c>
      <c r="H2054" s="52" t="s">
        <v>10452</v>
      </c>
      <c r="I2054" s="52" t="s">
        <v>14715</v>
      </c>
      <c r="J2054" s="51">
        <v>121798</v>
      </c>
      <c r="K2054" s="51">
        <v>20941</v>
      </c>
      <c r="L2054" s="52" t="s">
        <v>811</v>
      </c>
      <c r="M2054" s="51">
        <v>975789</v>
      </c>
      <c r="N2054" s="51">
        <v>0</v>
      </c>
      <c r="O2054" s="52" t="s">
        <v>16498</v>
      </c>
    </row>
    <row r="2055" spans="1:15" ht="14.4" x14ac:dyDescent="0.25">
      <c r="A2055" s="51">
        <v>26898</v>
      </c>
      <c r="B2055" s="52" t="s">
        <v>14103</v>
      </c>
      <c r="C2055" s="52" t="s">
        <v>6174</v>
      </c>
      <c r="D2055" s="51">
        <v>9000</v>
      </c>
      <c r="E2055" s="52" t="s">
        <v>299</v>
      </c>
      <c r="F2055" s="52" t="s">
        <v>6175</v>
      </c>
      <c r="G2055" s="52" t="s">
        <v>7571</v>
      </c>
      <c r="H2055" s="52" t="s">
        <v>10453</v>
      </c>
      <c r="I2055" s="52" t="s">
        <v>14715</v>
      </c>
      <c r="J2055" s="51">
        <v>121798</v>
      </c>
      <c r="K2055" s="51">
        <v>20941</v>
      </c>
      <c r="L2055" s="52" t="s">
        <v>811</v>
      </c>
      <c r="M2055" s="51">
        <v>975789</v>
      </c>
      <c r="N2055" s="51">
        <v>0</v>
      </c>
      <c r="O2055" s="52" t="s">
        <v>16499</v>
      </c>
    </row>
    <row r="2056" spans="1:15" ht="14.4" x14ac:dyDescent="0.25">
      <c r="A2056" s="51">
        <v>26906</v>
      </c>
      <c r="B2056" s="52" t="s">
        <v>6176</v>
      </c>
      <c r="C2056" s="52" t="s">
        <v>6177</v>
      </c>
      <c r="D2056" s="51">
        <v>9000</v>
      </c>
      <c r="E2056" s="52" t="s">
        <v>299</v>
      </c>
      <c r="F2056" s="52" t="s">
        <v>6178</v>
      </c>
      <c r="G2056" s="52" t="s">
        <v>7571</v>
      </c>
      <c r="H2056" s="52" t="s">
        <v>10454</v>
      </c>
      <c r="I2056" s="52" t="s">
        <v>14715</v>
      </c>
      <c r="J2056" s="51">
        <v>121798</v>
      </c>
      <c r="K2056" s="51">
        <v>20941</v>
      </c>
      <c r="L2056" s="52" t="s">
        <v>811</v>
      </c>
      <c r="M2056" s="51">
        <v>975789</v>
      </c>
      <c r="N2056" s="51">
        <v>0</v>
      </c>
      <c r="O2056" s="52" t="s">
        <v>22178</v>
      </c>
    </row>
    <row r="2057" spans="1:15" ht="14.4" x14ac:dyDescent="0.25">
      <c r="A2057" s="51">
        <v>26914</v>
      </c>
      <c r="B2057" s="52" t="s">
        <v>6179</v>
      </c>
      <c r="C2057" s="52" t="s">
        <v>6180</v>
      </c>
      <c r="D2057" s="51">
        <v>9000</v>
      </c>
      <c r="E2057" s="52" t="s">
        <v>299</v>
      </c>
      <c r="F2057" s="52" t="s">
        <v>6181</v>
      </c>
      <c r="G2057" s="52" t="s">
        <v>7571</v>
      </c>
      <c r="H2057" s="52" t="s">
        <v>10455</v>
      </c>
      <c r="I2057" s="52" t="s">
        <v>14715</v>
      </c>
      <c r="J2057" s="51">
        <v>121798</v>
      </c>
      <c r="K2057" s="51">
        <v>20941</v>
      </c>
      <c r="L2057" s="52" t="s">
        <v>811</v>
      </c>
      <c r="M2057" s="51">
        <v>975789</v>
      </c>
      <c r="N2057" s="51">
        <v>0</v>
      </c>
      <c r="O2057" s="52" t="s">
        <v>16500</v>
      </c>
    </row>
    <row r="2058" spans="1:15" ht="14.4" x14ac:dyDescent="0.25">
      <c r="A2058" s="51">
        <v>26922</v>
      </c>
      <c r="B2058" s="52" t="s">
        <v>14104</v>
      </c>
      <c r="C2058" s="52" t="s">
        <v>6182</v>
      </c>
      <c r="D2058" s="51">
        <v>9000</v>
      </c>
      <c r="E2058" s="52" t="s">
        <v>299</v>
      </c>
      <c r="F2058" s="52" t="s">
        <v>6183</v>
      </c>
      <c r="G2058" s="52" t="s">
        <v>7571</v>
      </c>
      <c r="H2058" s="52" t="s">
        <v>14105</v>
      </c>
      <c r="I2058" s="52" t="s">
        <v>14715</v>
      </c>
      <c r="J2058" s="51">
        <v>121798</v>
      </c>
      <c r="K2058" s="51">
        <v>20941</v>
      </c>
      <c r="L2058" s="52" t="s">
        <v>811</v>
      </c>
      <c r="M2058" s="51">
        <v>975789</v>
      </c>
      <c r="N2058" s="51">
        <v>0</v>
      </c>
      <c r="O2058" s="52" t="s">
        <v>16501</v>
      </c>
    </row>
    <row r="2059" spans="1:15" ht="14.4" x14ac:dyDescent="0.25">
      <c r="A2059" s="51">
        <v>26948</v>
      </c>
      <c r="B2059" s="52" t="s">
        <v>6184</v>
      </c>
      <c r="C2059" s="52" t="s">
        <v>6185</v>
      </c>
      <c r="D2059" s="51">
        <v>9160</v>
      </c>
      <c r="E2059" s="52" t="s">
        <v>140</v>
      </c>
      <c r="F2059" s="52" t="s">
        <v>6186</v>
      </c>
      <c r="G2059" s="52" t="s">
        <v>7571</v>
      </c>
      <c r="H2059" s="52" t="s">
        <v>10456</v>
      </c>
      <c r="I2059" s="52" t="s">
        <v>14713</v>
      </c>
      <c r="J2059" s="51">
        <v>120998</v>
      </c>
      <c r="K2059" s="51">
        <v>21717</v>
      </c>
      <c r="L2059" s="52" t="s">
        <v>5230</v>
      </c>
      <c r="M2059" s="51">
        <v>133314</v>
      </c>
      <c r="N2059" s="51">
        <v>0</v>
      </c>
      <c r="O2059" s="52" t="s">
        <v>16502</v>
      </c>
    </row>
    <row r="2060" spans="1:15" ht="14.4" x14ac:dyDescent="0.25">
      <c r="A2060" s="51">
        <v>26955</v>
      </c>
      <c r="B2060" s="52" t="s">
        <v>6187</v>
      </c>
      <c r="C2060" s="52" t="s">
        <v>6188</v>
      </c>
      <c r="D2060" s="51">
        <v>9160</v>
      </c>
      <c r="E2060" s="52" t="s">
        <v>140</v>
      </c>
      <c r="F2060" s="52" t="s">
        <v>6186</v>
      </c>
      <c r="G2060" s="52" t="s">
        <v>7571</v>
      </c>
      <c r="H2060" s="52" t="s">
        <v>16503</v>
      </c>
      <c r="I2060" s="52" t="s">
        <v>14713</v>
      </c>
      <c r="J2060" s="51">
        <v>120998</v>
      </c>
      <c r="K2060" s="51">
        <v>21717</v>
      </c>
      <c r="L2060" s="52" t="s">
        <v>5230</v>
      </c>
      <c r="M2060" s="51">
        <v>133314</v>
      </c>
      <c r="N2060" s="51">
        <v>0</v>
      </c>
      <c r="O2060" s="52" t="s">
        <v>16504</v>
      </c>
    </row>
    <row r="2061" spans="1:15" ht="14.4" x14ac:dyDescent="0.25">
      <c r="A2061" s="51">
        <v>26963</v>
      </c>
      <c r="B2061" s="52" t="s">
        <v>6189</v>
      </c>
      <c r="C2061" s="52" t="s">
        <v>6190</v>
      </c>
      <c r="D2061" s="51">
        <v>9240</v>
      </c>
      <c r="E2061" s="52" t="s">
        <v>138</v>
      </c>
      <c r="F2061" s="52" t="s">
        <v>6191</v>
      </c>
      <c r="G2061" s="52" t="s">
        <v>7571</v>
      </c>
      <c r="H2061" s="52" t="s">
        <v>10457</v>
      </c>
      <c r="I2061" s="52" t="s">
        <v>14713</v>
      </c>
      <c r="J2061" s="51">
        <v>119263</v>
      </c>
      <c r="K2061" s="51">
        <v>107938</v>
      </c>
      <c r="L2061" s="52" t="s">
        <v>667</v>
      </c>
      <c r="M2061" s="51">
        <v>968495</v>
      </c>
      <c r="N2061" s="51">
        <v>0</v>
      </c>
      <c r="O2061" s="52" t="s">
        <v>16505</v>
      </c>
    </row>
    <row r="2062" spans="1:15" ht="14.4" x14ac:dyDescent="0.25">
      <c r="A2062" s="51">
        <v>26971</v>
      </c>
      <c r="B2062" s="52" t="s">
        <v>6192</v>
      </c>
      <c r="C2062" s="52" t="s">
        <v>6193</v>
      </c>
      <c r="D2062" s="51">
        <v>9230</v>
      </c>
      <c r="E2062" s="52" t="s">
        <v>344</v>
      </c>
      <c r="F2062" s="52" t="s">
        <v>6194</v>
      </c>
      <c r="G2062" s="52" t="s">
        <v>7571</v>
      </c>
      <c r="H2062" s="52" t="s">
        <v>10458</v>
      </c>
      <c r="I2062" s="52" t="s">
        <v>14713</v>
      </c>
      <c r="J2062" s="51">
        <v>121161</v>
      </c>
      <c r="K2062" s="51">
        <v>22194</v>
      </c>
      <c r="L2062" s="52" t="s">
        <v>67</v>
      </c>
      <c r="M2062" s="51">
        <v>104646</v>
      </c>
      <c r="N2062" s="51">
        <v>0</v>
      </c>
      <c r="O2062" s="52" t="s">
        <v>16506</v>
      </c>
    </row>
    <row r="2063" spans="1:15" ht="14.4" x14ac:dyDescent="0.25">
      <c r="A2063" s="51">
        <v>26989</v>
      </c>
      <c r="B2063" s="52" t="s">
        <v>6195</v>
      </c>
      <c r="C2063" s="52" t="s">
        <v>6196</v>
      </c>
      <c r="D2063" s="51">
        <v>9230</v>
      </c>
      <c r="E2063" s="52" t="s">
        <v>344</v>
      </c>
      <c r="F2063" s="52" t="s">
        <v>6197</v>
      </c>
      <c r="G2063" s="52" t="s">
        <v>7571</v>
      </c>
      <c r="H2063" s="52" t="s">
        <v>10459</v>
      </c>
      <c r="I2063" s="52" t="s">
        <v>14713</v>
      </c>
      <c r="J2063" s="51">
        <v>121161</v>
      </c>
      <c r="K2063" s="51">
        <v>22194</v>
      </c>
      <c r="L2063" s="52" t="s">
        <v>67</v>
      </c>
      <c r="M2063" s="51">
        <v>128901</v>
      </c>
      <c r="N2063" s="51">
        <v>0</v>
      </c>
      <c r="O2063" s="52" t="s">
        <v>16507</v>
      </c>
    </row>
    <row r="2064" spans="1:15" ht="14.4" x14ac:dyDescent="0.25">
      <c r="A2064" s="51">
        <v>27003</v>
      </c>
      <c r="B2064" s="52" t="s">
        <v>5825</v>
      </c>
      <c r="C2064" s="52" t="s">
        <v>6198</v>
      </c>
      <c r="D2064" s="51">
        <v>9050</v>
      </c>
      <c r="E2064" s="52" t="s">
        <v>1579</v>
      </c>
      <c r="F2064" s="52" t="s">
        <v>6199</v>
      </c>
      <c r="G2064" s="52" t="s">
        <v>7571</v>
      </c>
      <c r="H2064" s="52" t="s">
        <v>22179</v>
      </c>
      <c r="I2064" s="52" t="s">
        <v>14713</v>
      </c>
      <c r="J2064" s="51">
        <v>120949</v>
      </c>
      <c r="K2064" s="51">
        <v>21006</v>
      </c>
      <c r="L2064" s="52" t="s">
        <v>22144</v>
      </c>
      <c r="M2064" s="51">
        <v>968081</v>
      </c>
      <c r="N2064" s="51">
        <v>0</v>
      </c>
      <c r="O2064" s="52" t="s">
        <v>16508</v>
      </c>
    </row>
    <row r="2065" spans="1:15" ht="14.4" x14ac:dyDescent="0.25">
      <c r="A2065" s="51">
        <v>27011</v>
      </c>
      <c r="B2065" s="52" t="s">
        <v>5830</v>
      </c>
      <c r="C2065" s="52" t="s">
        <v>6200</v>
      </c>
      <c r="D2065" s="51">
        <v>9300</v>
      </c>
      <c r="E2065" s="52" t="s">
        <v>639</v>
      </c>
      <c r="F2065" s="52" t="s">
        <v>6201</v>
      </c>
      <c r="G2065" s="52" t="s">
        <v>7571</v>
      </c>
      <c r="H2065" s="52" t="s">
        <v>14106</v>
      </c>
      <c r="I2065" s="52" t="s">
        <v>14713</v>
      </c>
      <c r="J2065" s="51">
        <v>139139</v>
      </c>
      <c r="K2065" s="51">
        <v>22871</v>
      </c>
      <c r="L2065" s="52" t="s">
        <v>696</v>
      </c>
      <c r="M2065" s="51">
        <v>974824</v>
      </c>
      <c r="N2065" s="51">
        <v>0</v>
      </c>
      <c r="O2065" s="52" t="s">
        <v>16509</v>
      </c>
    </row>
    <row r="2066" spans="1:15" ht="14.4" x14ac:dyDescent="0.25">
      <c r="A2066" s="51">
        <v>27029</v>
      </c>
      <c r="B2066" s="52" t="s">
        <v>6202</v>
      </c>
      <c r="C2066" s="52" t="s">
        <v>6203</v>
      </c>
      <c r="D2066" s="51">
        <v>9300</v>
      </c>
      <c r="E2066" s="52" t="s">
        <v>639</v>
      </c>
      <c r="F2066" s="52" t="s">
        <v>6204</v>
      </c>
      <c r="G2066" s="52" t="s">
        <v>7571</v>
      </c>
      <c r="H2066" s="52" t="s">
        <v>10460</v>
      </c>
      <c r="I2066" s="52" t="s">
        <v>14713</v>
      </c>
      <c r="J2066" s="51">
        <v>138735</v>
      </c>
      <c r="K2066" s="51">
        <v>22764</v>
      </c>
      <c r="L2066" s="52" t="s">
        <v>5404</v>
      </c>
      <c r="M2066" s="51">
        <v>968751</v>
      </c>
      <c r="N2066" s="51">
        <v>0</v>
      </c>
      <c r="O2066" s="52" t="s">
        <v>16510</v>
      </c>
    </row>
    <row r="2067" spans="1:15" ht="14.4" x14ac:dyDescent="0.25">
      <c r="A2067" s="51">
        <v>27037</v>
      </c>
      <c r="B2067" s="52" t="s">
        <v>10461</v>
      </c>
      <c r="C2067" s="52" t="s">
        <v>6205</v>
      </c>
      <c r="D2067" s="51">
        <v>9200</v>
      </c>
      <c r="E2067" s="52" t="s">
        <v>637</v>
      </c>
      <c r="F2067" s="52" t="s">
        <v>6206</v>
      </c>
      <c r="G2067" s="52" t="s">
        <v>7571</v>
      </c>
      <c r="H2067" s="52" t="s">
        <v>10462</v>
      </c>
      <c r="I2067" s="52" t="s">
        <v>14713</v>
      </c>
      <c r="J2067" s="51">
        <v>120501</v>
      </c>
      <c r="K2067" s="51">
        <v>22988</v>
      </c>
      <c r="L2067" s="52" t="s">
        <v>10248</v>
      </c>
      <c r="M2067" s="51">
        <v>968842</v>
      </c>
      <c r="N2067" s="51">
        <v>0</v>
      </c>
      <c r="O2067" s="52" t="s">
        <v>16511</v>
      </c>
    </row>
    <row r="2068" spans="1:15" ht="14.4" x14ac:dyDescent="0.25">
      <c r="A2068" s="51">
        <v>27045</v>
      </c>
      <c r="B2068" s="52" t="s">
        <v>6207</v>
      </c>
      <c r="C2068" s="52" t="s">
        <v>6208</v>
      </c>
      <c r="D2068" s="51">
        <v>9255</v>
      </c>
      <c r="E2068" s="52" t="s">
        <v>1612</v>
      </c>
      <c r="F2068" s="52" t="s">
        <v>6209</v>
      </c>
      <c r="G2068" s="52" t="s">
        <v>7571</v>
      </c>
      <c r="H2068" s="52" t="s">
        <v>10463</v>
      </c>
      <c r="I2068" s="52" t="s">
        <v>14713</v>
      </c>
      <c r="J2068" s="51">
        <v>0</v>
      </c>
      <c r="K2068" s="51"/>
      <c r="L2068" s="52" t="s">
        <v>7571</v>
      </c>
      <c r="M2068" s="51">
        <v>972745</v>
      </c>
      <c r="N2068" s="51">
        <v>0</v>
      </c>
      <c r="O2068" s="52" t="s">
        <v>16512</v>
      </c>
    </row>
    <row r="2069" spans="1:15" ht="14.4" x14ac:dyDescent="0.25">
      <c r="A2069" s="51">
        <v>27052</v>
      </c>
      <c r="B2069" s="52" t="s">
        <v>14107</v>
      </c>
      <c r="C2069" s="52" t="s">
        <v>6210</v>
      </c>
      <c r="D2069" s="51">
        <v>9255</v>
      </c>
      <c r="E2069" s="52" t="s">
        <v>1612</v>
      </c>
      <c r="F2069" s="52" t="s">
        <v>6211</v>
      </c>
      <c r="G2069" s="52" t="s">
        <v>7571</v>
      </c>
      <c r="H2069" s="52" t="s">
        <v>14108</v>
      </c>
      <c r="I2069" s="52" t="s">
        <v>14715</v>
      </c>
      <c r="J2069" s="51">
        <v>119966</v>
      </c>
      <c r="K2069" s="51">
        <v>23002</v>
      </c>
      <c r="L2069" s="52" t="s">
        <v>738</v>
      </c>
      <c r="M2069" s="51">
        <v>960088</v>
      </c>
      <c r="N2069" s="51">
        <v>0</v>
      </c>
      <c r="O2069" s="52" t="s">
        <v>16513</v>
      </c>
    </row>
    <row r="2070" spans="1:15" ht="14.4" x14ac:dyDescent="0.25">
      <c r="A2070" s="51">
        <v>27061</v>
      </c>
      <c r="B2070" s="52" t="s">
        <v>10464</v>
      </c>
      <c r="C2070" s="52" t="s">
        <v>6212</v>
      </c>
      <c r="D2070" s="51">
        <v>9400</v>
      </c>
      <c r="E2070" s="52" t="s">
        <v>1623</v>
      </c>
      <c r="F2070" s="52" t="s">
        <v>6213</v>
      </c>
      <c r="G2070" s="52" t="s">
        <v>7571</v>
      </c>
      <c r="H2070" s="52" t="s">
        <v>14109</v>
      </c>
      <c r="I2070" s="52" t="s">
        <v>14713</v>
      </c>
      <c r="J2070" s="51">
        <v>121343</v>
      </c>
      <c r="K2070" s="51">
        <v>23242</v>
      </c>
      <c r="L2070" s="52" t="s">
        <v>10263</v>
      </c>
      <c r="M2070" s="51">
        <v>960021</v>
      </c>
      <c r="N2070" s="51">
        <v>0</v>
      </c>
      <c r="O2070" s="52" t="s">
        <v>16514</v>
      </c>
    </row>
    <row r="2071" spans="1:15" ht="14.4" x14ac:dyDescent="0.25">
      <c r="A2071" s="51">
        <v>27078</v>
      </c>
      <c r="B2071" s="52" t="s">
        <v>6214</v>
      </c>
      <c r="C2071" s="52" t="s">
        <v>6215</v>
      </c>
      <c r="D2071" s="51">
        <v>9500</v>
      </c>
      <c r="E2071" s="52" t="s">
        <v>229</v>
      </c>
      <c r="F2071" s="52" t="s">
        <v>6216</v>
      </c>
      <c r="G2071" s="52" t="s">
        <v>7571</v>
      </c>
      <c r="H2071" s="52" t="s">
        <v>10465</v>
      </c>
      <c r="I2071" s="52" t="s">
        <v>14713</v>
      </c>
      <c r="J2071" s="51">
        <v>119974</v>
      </c>
      <c r="K2071" s="51">
        <v>23556</v>
      </c>
      <c r="L2071" s="52" t="s">
        <v>67</v>
      </c>
      <c r="M2071" s="51">
        <v>53843</v>
      </c>
      <c r="N2071" s="51">
        <v>0</v>
      </c>
      <c r="O2071" s="52" t="s">
        <v>16515</v>
      </c>
    </row>
    <row r="2072" spans="1:15" ht="14.4" x14ac:dyDescent="0.25">
      <c r="A2072" s="51">
        <v>27102</v>
      </c>
      <c r="B2072" s="52" t="s">
        <v>6217</v>
      </c>
      <c r="C2072" s="52" t="s">
        <v>6218</v>
      </c>
      <c r="D2072" s="51">
        <v>9620</v>
      </c>
      <c r="E2072" s="52" t="s">
        <v>300</v>
      </c>
      <c r="F2072" s="52" t="s">
        <v>6219</v>
      </c>
      <c r="G2072" s="52" t="s">
        <v>7571</v>
      </c>
      <c r="H2072" s="52" t="s">
        <v>10466</v>
      </c>
      <c r="I2072" s="52" t="s">
        <v>14713</v>
      </c>
      <c r="J2072" s="51">
        <v>138751</v>
      </c>
      <c r="K2072" s="51">
        <v>23945</v>
      </c>
      <c r="L2072" s="52" t="s">
        <v>846</v>
      </c>
      <c r="M2072" s="51">
        <v>969221</v>
      </c>
      <c r="N2072" s="51">
        <v>0</v>
      </c>
      <c r="O2072" s="52" t="s">
        <v>16516</v>
      </c>
    </row>
    <row r="2073" spans="1:15" ht="14.4" x14ac:dyDescent="0.25">
      <c r="A2073" s="51">
        <v>27111</v>
      </c>
      <c r="B2073" s="52" t="s">
        <v>6220</v>
      </c>
      <c r="C2073" s="52" t="s">
        <v>6221</v>
      </c>
      <c r="D2073" s="51">
        <v>9700</v>
      </c>
      <c r="E2073" s="52" t="s">
        <v>335</v>
      </c>
      <c r="F2073" s="52" t="s">
        <v>6222</v>
      </c>
      <c r="G2073" s="52" t="s">
        <v>7571</v>
      </c>
      <c r="H2073" s="52" t="s">
        <v>10467</v>
      </c>
      <c r="I2073" s="52" t="s">
        <v>14713</v>
      </c>
      <c r="J2073" s="51">
        <v>121046</v>
      </c>
      <c r="K2073" s="51">
        <v>116053</v>
      </c>
      <c r="L2073" s="52" t="s">
        <v>569</v>
      </c>
      <c r="M2073" s="51">
        <v>969394</v>
      </c>
      <c r="N2073" s="51">
        <v>0</v>
      </c>
      <c r="O2073" s="52" t="s">
        <v>16517</v>
      </c>
    </row>
    <row r="2074" spans="1:15" ht="14.4" x14ac:dyDescent="0.25">
      <c r="A2074" s="51">
        <v>27128</v>
      </c>
      <c r="B2074" s="52" t="s">
        <v>6223</v>
      </c>
      <c r="C2074" s="52" t="s">
        <v>6224</v>
      </c>
      <c r="D2074" s="51">
        <v>9700</v>
      </c>
      <c r="E2074" s="52" t="s">
        <v>335</v>
      </c>
      <c r="F2074" s="52" t="s">
        <v>6225</v>
      </c>
      <c r="G2074" s="52" t="s">
        <v>7571</v>
      </c>
      <c r="H2074" s="52" t="s">
        <v>10468</v>
      </c>
      <c r="I2074" s="52" t="s">
        <v>14713</v>
      </c>
      <c r="J2074" s="51">
        <v>121046</v>
      </c>
      <c r="K2074">
        <v>116053</v>
      </c>
      <c r="L2074" s="52" t="s">
        <v>569</v>
      </c>
      <c r="M2074" s="51">
        <v>969394</v>
      </c>
      <c r="N2074" s="51">
        <v>0</v>
      </c>
      <c r="O2074" s="52" t="s">
        <v>16518</v>
      </c>
    </row>
    <row r="2075" spans="1:15" ht="14.4" x14ac:dyDescent="0.25">
      <c r="A2075" s="51">
        <v>27136</v>
      </c>
      <c r="B2075" s="52" t="s">
        <v>5825</v>
      </c>
      <c r="C2075" s="52" t="s">
        <v>6226</v>
      </c>
      <c r="D2075" s="51">
        <v>9800</v>
      </c>
      <c r="E2075" s="52" t="s">
        <v>41</v>
      </c>
      <c r="F2075" s="52" t="s">
        <v>6227</v>
      </c>
      <c r="G2075" s="52" t="s">
        <v>7571</v>
      </c>
      <c r="H2075" s="52" t="s">
        <v>10469</v>
      </c>
      <c r="I2075" s="52" t="s">
        <v>14713</v>
      </c>
      <c r="J2075" s="51">
        <v>121434</v>
      </c>
      <c r="K2075" s="51">
        <v>45211</v>
      </c>
      <c r="L2075" s="52" t="s">
        <v>573</v>
      </c>
      <c r="M2075" s="51">
        <v>972794</v>
      </c>
      <c r="N2075" s="51">
        <v>0</v>
      </c>
      <c r="O2075" s="52" t="s">
        <v>16519</v>
      </c>
    </row>
    <row r="2076" spans="1:15" ht="14.4" x14ac:dyDescent="0.25">
      <c r="A2076" s="51">
        <v>27144</v>
      </c>
      <c r="B2076" s="52" t="s">
        <v>6228</v>
      </c>
      <c r="C2076" s="52" t="s">
        <v>6229</v>
      </c>
      <c r="D2076" s="51">
        <v>9800</v>
      </c>
      <c r="E2076" s="52" t="s">
        <v>41</v>
      </c>
      <c r="F2076" s="52" t="s">
        <v>6230</v>
      </c>
      <c r="G2076" s="52" t="s">
        <v>7571</v>
      </c>
      <c r="H2076" s="52" t="s">
        <v>10470</v>
      </c>
      <c r="I2076" s="52" t="s">
        <v>14713</v>
      </c>
      <c r="J2076" s="51">
        <v>121434</v>
      </c>
      <c r="K2076" s="51">
        <v>45211</v>
      </c>
      <c r="L2076" s="52" t="s">
        <v>573</v>
      </c>
      <c r="M2076" s="51">
        <v>972802</v>
      </c>
      <c r="N2076" s="51">
        <v>0</v>
      </c>
      <c r="O2076" s="52" t="s">
        <v>16520</v>
      </c>
    </row>
    <row r="2077" spans="1:15" ht="14.4" x14ac:dyDescent="0.25">
      <c r="A2077" s="51">
        <v>27151</v>
      </c>
      <c r="B2077" s="52" t="s">
        <v>6231</v>
      </c>
      <c r="C2077" s="52" t="s">
        <v>6232</v>
      </c>
      <c r="D2077" s="51">
        <v>9850</v>
      </c>
      <c r="E2077" s="52" t="s">
        <v>5732</v>
      </c>
      <c r="F2077" s="52" t="s">
        <v>6233</v>
      </c>
      <c r="G2077" s="52" t="s">
        <v>7571</v>
      </c>
      <c r="H2077" s="52" t="s">
        <v>10471</v>
      </c>
      <c r="I2077" s="52" t="s">
        <v>14713</v>
      </c>
      <c r="J2077" s="51">
        <v>119991</v>
      </c>
      <c r="K2077" s="51">
        <v>24646</v>
      </c>
      <c r="L2077" s="52" t="s">
        <v>73</v>
      </c>
      <c r="M2077" s="51">
        <v>972836</v>
      </c>
      <c r="N2077" s="51">
        <v>0</v>
      </c>
      <c r="O2077" s="52" t="s">
        <v>16521</v>
      </c>
    </row>
    <row r="2078" spans="1:15" ht="14.4" x14ac:dyDescent="0.25">
      <c r="A2078" s="51">
        <v>27185</v>
      </c>
      <c r="B2078" s="52" t="s">
        <v>6234</v>
      </c>
      <c r="C2078" s="52" t="s">
        <v>6235</v>
      </c>
      <c r="D2078" s="51">
        <v>9920</v>
      </c>
      <c r="E2078" s="52" t="s">
        <v>853</v>
      </c>
      <c r="F2078" s="52" t="s">
        <v>6236</v>
      </c>
      <c r="G2078" s="52" t="s">
        <v>7571</v>
      </c>
      <c r="H2078" s="52" t="s">
        <v>10472</v>
      </c>
      <c r="I2078" s="52" t="s">
        <v>14713</v>
      </c>
      <c r="J2078" s="51">
        <v>138776</v>
      </c>
      <c r="K2078" s="51">
        <v>106039</v>
      </c>
      <c r="L2078" s="52" t="s">
        <v>1887</v>
      </c>
      <c r="M2078" s="51">
        <v>972811</v>
      </c>
      <c r="N2078" s="51">
        <v>0</v>
      </c>
      <c r="O2078" s="52" t="s">
        <v>16522</v>
      </c>
    </row>
    <row r="2079" spans="1:15" ht="14.4" x14ac:dyDescent="0.25">
      <c r="A2079" s="51">
        <v>44602</v>
      </c>
      <c r="B2079" s="52" t="s">
        <v>6237</v>
      </c>
      <c r="C2079" s="52" t="s">
        <v>6238</v>
      </c>
      <c r="D2079" s="51">
        <v>2660</v>
      </c>
      <c r="E2079" s="52" t="s">
        <v>383</v>
      </c>
      <c r="F2079" s="52" t="s">
        <v>6239</v>
      </c>
      <c r="G2079" s="52" t="s">
        <v>7571</v>
      </c>
      <c r="H2079" s="52" t="s">
        <v>10473</v>
      </c>
      <c r="I2079" s="52" t="s">
        <v>14372</v>
      </c>
      <c r="J2079" s="51">
        <v>138784</v>
      </c>
      <c r="K2079" s="51">
        <v>414</v>
      </c>
      <c r="L2079" s="52" t="s">
        <v>997</v>
      </c>
      <c r="M2079" s="51">
        <v>113803</v>
      </c>
      <c r="N2079" s="51">
        <v>113803</v>
      </c>
      <c r="O2079" s="52" t="s">
        <v>16523</v>
      </c>
    </row>
    <row r="2080" spans="1:15" ht="14.4" x14ac:dyDescent="0.25">
      <c r="A2080" s="51">
        <v>44628</v>
      </c>
      <c r="B2080" s="52" t="s">
        <v>6240</v>
      </c>
      <c r="C2080" s="52" t="s">
        <v>6241</v>
      </c>
      <c r="D2080" s="51">
        <v>2500</v>
      </c>
      <c r="E2080" s="52" t="s">
        <v>429</v>
      </c>
      <c r="F2080" s="52" t="s">
        <v>6242</v>
      </c>
      <c r="G2080" s="52" t="s">
        <v>7571</v>
      </c>
      <c r="H2080" s="52" t="s">
        <v>16524</v>
      </c>
      <c r="I2080" s="52" t="s">
        <v>14713</v>
      </c>
      <c r="J2080" s="51">
        <v>119925</v>
      </c>
      <c r="K2080" s="51">
        <v>48009</v>
      </c>
      <c r="L2080" s="52" t="s">
        <v>601</v>
      </c>
      <c r="M2080" s="51">
        <v>963496</v>
      </c>
      <c r="N2080" s="51">
        <v>0</v>
      </c>
      <c r="O2080" s="52" t="s">
        <v>16525</v>
      </c>
    </row>
    <row r="2081" spans="1:15" ht="14.4" x14ac:dyDescent="0.25">
      <c r="A2081" s="51">
        <v>44636</v>
      </c>
      <c r="B2081" s="52" t="s">
        <v>10475</v>
      </c>
      <c r="C2081" s="52" t="s">
        <v>6243</v>
      </c>
      <c r="D2081" s="51">
        <v>1501</v>
      </c>
      <c r="E2081" s="52" t="s">
        <v>6244</v>
      </c>
      <c r="F2081" s="52" t="s">
        <v>6245</v>
      </c>
      <c r="G2081" s="52" t="s">
        <v>7571</v>
      </c>
      <c r="H2081" s="52" t="s">
        <v>10476</v>
      </c>
      <c r="I2081" s="52" t="s">
        <v>14372</v>
      </c>
      <c r="J2081" s="51">
        <v>119206</v>
      </c>
      <c r="K2081" s="51">
        <v>208</v>
      </c>
      <c r="L2081" s="52" t="s">
        <v>827</v>
      </c>
      <c r="M2081" s="51">
        <v>113886</v>
      </c>
      <c r="N2081" s="51">
        <v>113886</v>
      </c>
      <c r="O2081" s="52" t="s">
        <v>16526</v>
      </c>
    </row>
    <row r="2082" spans="1:15" ht="14.4" x14ac:dyDescent="0.25">
      <c r="A2082" s="51">
        <v>44644</v>
      </c>
      <c r="B2082" s="52" t="s">
        <v>6246</v>
      </c>
      <c r="C2082" s="52" t="s">
        <v>6247</v>
      </c>
      <c r="D2082" s="51">
        <v>2900</v>
      </c>
      <c r="E2082" s="52" t="s">
        <v>385</v>
      </c>
      <c r="F2082" s="52" t="s">
        <v>6248</v>
      </c>
      <c r="G2082" s="52" t="s">
        <v>7571</v>
      </c>
      <c r="H2082" s="52" t="s">
        <v>10477</v>
      </c>
      <c r="I2082" s="52" t="s">
        <v>14713</v>
      </c>
      <c r="J2082" s="51">
        <v>125591</v>
      </c>
      <c r="K2082" s="51">
        <v>117556</v>
      </c>
      <c r="L2082" s="52" t="s">
        <v>497</v>
      </c>
      <c r="M2082" s="51">
        <v>964288</v>
      </c>
      <c r="N2082" s="51">
        <v>0</v>
      </c>
      <c r="O2082" s="52" t="s">
        <v>16527</v>
      </c>
    </row>
    <row r="2083" spans="1:15" ht="14.4" x14ac:dyDescent="0.25">
      <c r="A2083" s="51">
        <v>44651</v>
      </c>
      <c r="B2083" s="52" t="s">
        <v>6249</v>
      </c>
      <c r="C2083" s="52" t="s">
        <v>6250</v>
      </c>
      <c r="D2083" s="51">
        <v>9000</v>
      </c>
      <c r="E2083" s="52" t="s">
        <v>299</v>
      </c>
      <c r="F2083" s="52" t="s">
        <v>6251</v>
      </c>
      <c r="G2083" s="52" t="s">
        <v>7571</v>
      </c>
      <c r="H2083" s="52" t="s">
        <v>10478</v>
      </c>
      <c r="I2083" s="52" t="s">
        <v>14713</v>
      </c>
      <c r="J2083" s="51">
        <v>119925</v>
      </c>
      <c r="K2083" s="51">
        <v>48009</v>
      </c>
      <c r="L2083" s="52" t="s">
        <v>601</v>
      </c>
      <c r="M2083" s="51">
        <v>973941</v>
      </c>
      <c r="N2083" s="51">
        <v>0</v>
      </c>
      <c r="O2083" s="52" t="s">
        <v>16528</v>
      </c>
    </row>
    <row r="2084" spans="1:15" ht="14.4" x14ac:dyDescent="0.25">
      <c r="A2084" s="51">
        <v>44677</v>
      </c>
      <c r="B2084" s="52" t="s">
        <v>2947</v>
      </c>
      <c r="C2084" s="52" t="s">
        <v>6252</v>
      </c>
      <c r="D2084" s="51">
        <v>8700</v>
      </c>
      <c r="E2084" s="52" t="s">
        <v>1513</v>
      </c>
      <c r="F2084" s="52" t="s">
        <v>6253</v>
      </c>
      <c r="G2084" s="52" t="s">
        <v>7571</v>
      </c>
      <c r="H2084" s="52" t="s">
        <v>10479</v>
      </c>
      <c r="I2084" s="52" t="s">
        <v>14713</v>
      </c>
      <c r="J2084" s="51">
        <v>120857</v>
      </c>
      <c r="K2084" s="51">
        <v>20305</v>
      </c>
      <c r="L2084" s="52" t="s">
        <v>4976</v>
      </c>
      <c r="M2084" s="51">
        <v>117929</v>
      </c>
      <c r="N2084" s="51">
        <v>0</v>
      </c>
      <c r="O2084" s="52" t="s">
        <v>16529</v>
      </c>
    </row>
    <row r="2085" spans="1:15" ht="14.4" x14ac:dyDescent="0.25">
      <c r="A2085" s="51">
        <v>44693</v>
      </c>
      <c r="B2085" s="52" t="s">
        <v>550</v>
      </c>
      <c r="C2085" s="52" t="s">
        <v>6254</v>
      </c>
      <c r="D2085" s="51">
        <v>3221</v>
      </c>
      <c r="E2085" s="52" t="s">
        <v>6255</v>
      </c>
      <c r="F2085" s="52" t="s">
        <v>6256</v>
      </c>
      <c r="G2085" s="52" t="s">
        <v>7571</v>
      </c>
      <c r="H2085" s="52" t="s">
        <v>10480</v>
      </c>
      <c r="I2085" s="52" t="s">
        <v>14713</v>
      </c>
      <c r="J2085" s="51">
        <v>122259</v>
      </c>
      <c r="K2085" s="51">
        <v>11866</v>
      </c>
      <c r="L2085" s="52" t="s">
        <v>652</v>
      </c>
      <c r="M2085" s="51">
        <v>110585</v>
      </c>
      <c r="N2085" s="51">
        <v>0</v>
      </c>
      <c r="O2085" s="52" t="s">
        <v>16530</v>
      </c>
    </row>
    <row r="2086" spans="1:15" ht="14.4" x14ac:dyDescent="0.25">
      <c r="A2086" s="51">
        <v>44801</v>
      </c>
      <c r="B2086" s="52" t="s">
        <v>6257</v>
      </c>
      <c r="C2086" s="52" t="s">
        <v>6258</v>
      </c>
      <c r="D2086" s="51">
        <v>3110</v>
      </c>
      <c r="E2086" s="52" t="s">
        <v>243</v>
      </c>
      <c r="F2086" s="52" t="s">
        <v>6259</v>
      </c>
      <c r="G2086" s="52" t="s">
        <v>7571</v>
      </c>
      <c r="H2086" s="52" t="s">
        <v>10481</v>
      </c>
      <c r="I2086" s="52" t="s">
        <v>14713</v>
      </c>
      <c r="J2086" s="51">
        <v>122259</v>
      </c>
      <c r="K2086" s="51">
        <v>11866</v>
      </c>
      <c r="L2086" s="52" t="s">
        <v>652</v>
      </c>
      <c r="M2086" s="51">
        <v>110585</v>
      </c>
      <c r="N2086" s="51">
        <v>0</v>
      </c>
      <c r="O2086" s="52" t="s">
        <v>16531</v>
      </c>
    </row>
    <row r="2087" spans="1:15" ht="14.4" x14ac:dyDescent="0.25">
      <c r="A2087" s="51">
        <v>44818</v>
      </c>
      <c r="B2087" s="52" t="s">
        <v>634</v>
      </c>
      <c r="C2087" s="52" t="s">
        <v>6260</v>
      </c>
      <c r="D2087" s="51">
        <v>3020</v>
      </c>
      <c r="E2087" s="52" t="s">
        <v>306</v>
      </c>
      <c r="F2087" s="52" t="s">
        <v>307</v>
      </c>
      <c r="G2087" s="52" t="s">
        <v>7571</v>
      </c>
      <c r="H2087" s="52" t="s">
        <v>7750</v>
      </c>
      <c r="I2087" s="52" t="s">
        <v>14713</v>
      </c>
      <c r="J2087" s="51">
        <v>120766</v>
      </c>
      <c r="K2087" s="51">
        <v>44818</v>
      </c>
      <c r="L2087" s="52" t="s">
        <v>634</v>
      </c>
      <c r="M2087" s="51">
        <v>970236</v>
      </c>
      <c r="N2087" s="51">
        <v>0</v>
      </c>
      <c r="O2087" s="52" t="s">
        <v>16532</v>
      </c>
    </row>
    <row r="2088" spans="1:15" ht="14.4" x14ac:dyDescent="0.25">
      <c r="A2088" s="51">
        <v>45211</v>
      </c>
      <c r="B2088" s="52" t="s">
        <v>573</v>
      </c>
      <c r="C2088" s="52" t="s">
        <v>6261</v>
      </c>
      <c r="D2088" s="51">
        <v>9800</v>
      </c>
      <c r="E2088" s="52" t="s">
        <v>381</v>
      </c>
      <c r="F2088" s="52" t="s">
        <v>382</v>
      </c>
      <c r="G2088" s="52" t="s">
        <v>7571</v>
      </c>
      <c r="H2088" s="52" t="s">
        <v>10482</v>
      </c>
      <c r="I2088" s="52" t="s">
        <v>14713</v>
      </c>
      <c r="J2088" s="51">
        <v>121434</v>
      </c>
      <c r="K2088" s="51">
        <v>45211</v>
      </c>
      <c r="L2088" s="52" t="s">
        <v>573</v>
      </c>
      <c r="M2088" s="51">
        <v>969493</v>
      </c>
      <c r="N2088" s="51">
        <v>0</v>
      </c>
      <c r="O2088" s="52" t="s">
        <v>16533</v>
      </c>
    </row>
    <row r="2089" spans="1:15" ht="14.4" x14ac:dyDescent="0.25">
      <c r="A2089" s="51">
        <v>45237</v>
      </c>
      <c r="B2089" s="52" t="s">
        <v>608</v>
      </c>
      <c r="C2089" s="52" t="s">
        <v>6262</v>
      </c>
      <c r="D2089" s="51">
        <v>9340</v>
      </c>
      <c r="E2089" s="52" t="s">
        <v>6263</v>
      </c>
      <c r="F2089" s="52" t="s">
        <v>6264</v>
      </c>
      <c r="G2089" s="52" t="s">
        <v>7571</v>
      </c>
      <c r="H2089" s="52" t="s">
        <v>10483</v>
      </c>
      <c r="I2089" s="52" t="s">
        <v>14713</v>
      </c>
      <c r="J2089" s="51">
        <v>121194</v>
      </c>
      <c r="K2089" s="51">
        <v>22921</v>
      </c>
      <c r="L2089" s="52" t="s">
        <v>101</v>
      </c>
      <c r="M2089" s="51">
        <v>968784</v>
      </c>
      <c r="N2089" s="51">
        <v>0</v>
      </c>
      <c r="O2089" s="52" t="s">
        <v>16534</v>
      </c>
    </row>
    <row r="2090" spans="1:15" ht="14.4" x14ac:dyDescent="0.25">
      <c r="A2090" s="51">
        <v>45245</v>
      </c>
      <c r="B2090" s="52" t="s">
        <v>67</v>
      </c>
      <c r="C2090" s="52" t="s">
        <v>6265</v>
      </c>
      <c r="D2090" s="51">
        <v>9031</v>
      </c>
      <c r="E2090" s="52" t="s">
        <v>1693</v>
      </c>
      <c r="F2090" s="52" t="s">
        <v>6266</v>
      </c>
      <c r="G2090" s="52" t="s">
        <v>7571</v>
      </c>
      <c r="H2090" s="52" t="s">
        <v>10484</v>
      </c>
      <c r="I2090" s="52" t="s">
        <v>14713</v>
      </c>
      <c r="J2090" s="51">
        <v>120949</v>
      </c>
      <c r="K2090" s="51">
        <v>21006</v>
      </c>
      <c r="L2090" s="52" t="s">
        <v>22144</v>
      </c>
      <c r="M2090" s="51">
        <v>968081</v>
      </c>
      <c r="N2090" s="51">
        <v>0</v>
      </c>
      <c r="O2090" s="52" t="s">
        <v>16535</v>
      </c>
    </row>
    <row r="2091" spans="1:15" ht="14.4" x14ac:dyDescent="0.25">
      <c r="A2091" s="51">
        <v>45252</v>
      </c>
      <c r="B2091" s="52" t="s">
        <v>6267</v>
      </c>
      <c r="C2091" s="52" t="s">
        <v>6268</v>
      </c>
      <c r="D2091" s="51">
        <v>9940</v>
      </c>
      <c r="E2091" s="52" t="s">
        <v>126</v>
      </c>
      <c r="F2091" s="52" t="s">
        <v>6269</v>
      </c>
      <c r="G2091" s="52" t="s">
        <v>7571</v>
      </c>
      <c r="H2091" s="52" t="s">
        <v>10485</v>
      </c>
      <c r="I2091" s="52" t="s">
        <v>14713</v>
      </c>
      <c r="J2091" s="51">
        <v>119156</v>
      </c>
      <c r="K2091" s="51">
        <v>25007</v>
      </c>
      <c r="L2091" s="52" t="s">
        <v>608</v>
      </c>
      <c r="M2091" s="51">
        <v>108845</v>
      </c>
      <c r="N2091" s="51">
        <v>0</v>
      </c>
      <c r="O2091" s="52" t="s">
        <v>16536</v>
      </c>
    </row>
    <row r="2092" spans="1:15" ht="14.4" x14ac:dyDescent="0.25">
      <c r="A2092" s="51">
        <v>45261</v>
      </c>
      <c r="B2092" s="52" t="s">
        <v>14110</v>
      </c>
      <c r="C2092" s="52" t="s">
        <v>6270</v>
      </c>
      <c r="D2092" s="51">
        <v>9000</v>
      </c>
      <c r="E2092" s="52" t="s">
        <v>299</v>
      </c>
      <c r="F2092" s="52" t="s">
        <v>6271</v>
      </c>
      <c r="G2092" s="52" t="s">
        <v>7571</v>
      </c>
      <c r="H2092" s="52" t="s">
        <v>10486</v>
      </c>
      <c r="I2092" s="52" t="s">
        <v>14715</v>
      </c>
      <c r="J2092" s="51">
        <v>121798</v>
      </c>
      <c r="K2092" s="51">
        <v>20941</v>
      </c>
      <c r="L2092" s="52" t="s">
        <v>811</v>
      </c>
      <c r="M2092" s="51">
        <v>975789</v>
      </c>
      <c r="N2092" s="51">
        <v>0</v>
      </c>
      <c r="O2092" s="52" t="s">
        <v>22180</v>
      </c>
    </row>
    <row r="2093" spans="1:15" ht="14.4" x14ac:dyDescent="0.25">
      <c r="A2093" s="51">
        <v>45278</v>
      </c>
      <c r="B2093" s="52" t="s">
        <v>608</v>
      </c>
      <c r="C2093" s="52" t="s">
        <v>6272</v>
      </c>
      <c r="D2093" s="51">
        <v>1982</v>
      </c>
      <c r="E2093" s="52" t="s">
        <v>6273</v>
      </c>
      <c r="F2093" s="52" t="s">
        <v>6274</v>
      </c>
      <c r="G2093" s="52" t="s">
        <v>7571</v>
      </c>
      <c r="H2093" s="52" t="s">
        <v>10487</v>
      </c>
      <c r="I2093" s="52" t="s">
        <v>14713</v>
      </c>
      <c r="J2093" s="51">
        <v>119933</v>
      </c>
      <c r="K2093" s="51">
        <v>11569</v>
      </c>
      <c r="L2093" s="52" t="s">
        <v>650</v>
      </c>
      <c r="M2093" s="51">
        <v>123539</v>
      </c>
      <c r="N2093" s="51">
        <v>0</v>
      </c>
      <c r="O2093" s="52" t="s">
        <v>16537</v>
      </c>
    </row>
    <row r="2094" spans="1:15" ht="14.4" x14ac:dyDescent="0.25">
      <c r="A2094" s="51">
        <v>45286</v>
      </c>
      <c r="B2094" s="52" t="s">
        <v>14111</v>
      </c>
      <c r="C2094" s="52" t="s">
        <v>6275</v>
      </c>
      <c r="D2094" s="51">
        <v>2811</v>
      </c>
      <c r="E2094" s="52" t="s">
        <v>3398</v>
      </c>
      <c r="F2094" s="52" t="s">
        <v>6276</v>
      </c>
      <c r="G2094" s="52" t="s">
        <v>7571</v>
      </c>
      <c r="H2094" s="52" t="s">
        <v>10488</v>
      </c>
      <c r="I2094" s="52" t="s">
        <v>14713</v>
      </c>
      <c r="J2094" s="51">
        <v>119933</v>
      </c>
      <c r="K2094" s="51">
        <v>11569</v>
      </c>
      <c r="L2094" s="52" t="s">
        <v>650</v>
      </c>
      <c r="M2094" s="51">
        <v>123539</v>
      </c>
      <c r="N2094" s="51">
        <v>0</v>
      </c>
      <c r="O2094" s="52" t="s">
        <v>16538</v>
      </c>
    </row>
    <row r="2095" spans="1:15" ht="14.4" x14ac:dyDescent="0.25">
      <c r="A2095" s="51">
        <v>45294</v>
      </c>
      <c r="B2095" s="52" t="s">
        <v>6277</v>
      </c>
      <c r="C2095" s="52" t="s">
        <v>6278</v>
      </c>
      <c r="D2095" s="51">
        <v>2930</v>
      </c>
      <c r="E2095" s="52" t="s">
        <v>207</v>
      </c>
      <c r="F2095" s="52" t="s">
        <v>6279</v>
      </c>
      <c r="G2095" s="52" t="s">
        <v>7571</v>
      </c>
      <c r="H2095" s="52" t="s">
        <v>10489</v>
      </c>
      <c r="I2095" s="52" t="s">
        <v>14713</v>
      </c>
      <c r="J2095" s="51">
        <v>119925</v>
      </c>
      <c r="K2095" s="51">
        <v>48009</v>
      </c>
      <c r="L2095" s="52" t="s">
        <v>601</v>
      </c>
      <c r="M2095" s="51">
        <v>963694</v>
      </c>
      <c r="N2095" s="51">
        <v>0</v>
      </c>
      <c r="O2095" s="52" t="s">
        <v>16539</v>
      </c>
    </row>
    <row r="2096" spans="1:15" ht="14.4" x14ac:dyDescent="0.25">
      <c r="A2096" s="51">
        <v>45302</v>
      </c>
      <c r="B2096" s="52" t="s">
        <v>6280</v>
      </c>
      <c r="C2096" s="52" t="s">
        <v>6281</v>
      </c>
      <c r="D2096" s="51">
        <v>2440</v>
      </c>
      <c r="E2096" s="52" t="s">
        <v>122</v>
      </c>
      <c r="F2096" s="52" t="s">
        <v>6282</v>
      </c>
      <c r="G2096" s="52" t="s">
        <v>7571</v>
      </c>
      <c r="H2096" s="52" t="s">
        <v>10490</v>
      </c>
      <c r="I2096" s="52" t="s">
        <v>14715</v>
      </c>
      <c r="J2096" s="51">
        <v>119123</v>
      </c>
      <c r="K2096" s="51">
        <v>9341</v>
      </c>
      <c r="L2096" s="52" t="s">
        <v>665</v>
      </c>
      <c r="M2096" s="51">
        <v>960881</v>
      </c>
      <c r="N2096" s="51">
        <v>0</v>
      </c>
      <c r="O2096" s="52" t="s">
        <v>16540</v>
      </c>
    </row>
    <row r="2097" spans="1:15" ht="14.4" x14ac:dyDescent="0.25">
      <c r="A2097" s="51">
        <v>45311</v>
      </c>
      <c r="B2097" s="52" t="s">
        <v>6283</v>
      </c>
      <c r="C2097" s="52" t="s">
        <v>6284</v>
      </c>
      <c r="D2097" s="51">
        <v>2440</v>
      </c>
      <c r="E2097" s="52" t="s">
        <v>122</v>
      </c>
      <c r="F2097" s="52" t="s">
        <v>6285</v>
      </c>
      <c r="G2097" s="52" t="s">
        <v>7571</v>
      </c>
      <c r="H2097" s="52" t="s">
        <v>10491</v>
      </c>
      <c r="I2097" s="52" t="s">
        <v>14713</v>
      </c>
      <c r="J2097" s="51">
        <v>121756</v>
      </c>
      <c r="K2097" s="51">
        <v>9282</v>
      </c>
      <c r="L2097" s="52" t="s">
        <v>101</v>
      </c>
      <c r="M2097" s="51">
        <v>54007</v>
      </c>
      <c r="N2097" s="51">
        <v>0</v>
      </c>
      <c r="O2097" s="52" t="s">
        <v>16541</v>
      </c>
    </row>
    <row r="2098" spans="1:15" ht="14.4" x14ac:dyDescent="0.25">
      <c r="A2098" s="51">
        <v>45328</v>
      </c>
      <c r="B2098" s="52" t="s">
        <v>6286</v>
      </c>
      <c r="C2098" s="52" t="s">
        <v>6287</v>
      </c>
      <c r="D2098" s="51">
        <v>2440</v>
      </c>
      <c r="E2098" s="52" t="s">
        <v>122</v>
      </c>
      <c r="F2098" s="52" t="s">
        <v>6288</v>
      </c>
      <c r="G2098" s="52" t="s">
        <v>7571</v>
      </c>
      <c r="H2098" s="52" t="s">
        <v>10492</v>
      </c>
      <c r="I2098" s="52" t="s">
        <v>14715</v>
      </c>
      <c r="J2098" s="51">
        <v>119123</v>
      </c>
      <c r="K2098" s="51">
        <v>9341</v>
      </c>
      <c r="L2098" s="52" t="s">
        <v>665</v>
      </c>
      <c r="M2098" s="51">
        <v>960881</v>
      </c>
      <c r="N2098" s="51">
        <v>0</v>
      </c>
      <c r="O2098" s="52" t="s">
        <v>16542</v>
      </c>
    </row>
    <row r="2099" spans="1:15" ht="14.4" x14ac:dyDescent="0.25">
      <c r="A2099" s="51">
        <v>45344</v>
      </c>
      <c r="B2099" s="52" t="s">
        <v>16543</v>
      </c>
      <c r="C2099" s="52" t="s">
        <v>6289</v>
      </c>
      <c r="D2099" s="51">
        <v>2990</v>
      </c>
      <c r="E2099" s="52" t="s">
        <v>237</v>
      </c>
      <c r="F2099" s="52" t="s">
        <v>6290</v>
      </c>
      <c r="G2099" s="52" t="s">
        <v>7571</v>
      </c>
      <c r="H2099" s="52" t="s">
        <v>10493</v>
      </c>
      <c r="I2099" s="52" t="s">
        <v>14715</v>
      </c>
      <c r="J2099" s="51">
        <v>120295</v>
      </c>
      <c r="K2099" s="51">
        <v>7831</v>
      </c>
      <c r="L2099" s="52" t="s">
        <v>65</v>
      </c>
      <c r="M2099" s="51">
        <v>960633</v>
      </c>
      <c r="N2099" s="51">
        <v>0</v>
      </c>
      <c r="O2099" s="52" t="s">
        <v>15022</v>
      </c>
    </row>
    <row r="2100" spans="1:15" ht="14.4" x14ac:dyDescent="0.25">
      <c r="A2100" s="51">
        <v>45351</v>
      </c>
      <c r="B2100" s="52" t="s">
        <v>6291</v>
      </c>
      <c r="C2100" s="52" t="s">
        <v>6292</v>
      </c>
      <c r="D2100" s="51">
        <v>1790</v>
      </c>
      <c r="E2100" s="52" t="s">
        <v>6293</v>
      </c>
      <c r="F2100" s="52" t="s">
        <v>6294</v>
      </c>
      <c r="G2100" s="52" t="s">
        <v>7571</v>
      </c>
      <c r="H2100" s="52" t="s">
        <v>10494</v>
      </c>
      <c r="I2100" s="52" t="s">
        <v>14713</v>
      </c>
      <c r="J2100" s="51">
        <v>122192</v>
      </c>
      <c r="K2100" s="51">
        <v>5249</v>
      </c>
      <c r="L2100" s="52" t="s">
        <v>877</v>
      </c>
      <c r="M2100" s="51">
        <v>963314</v>
      </c>
      <c r="N2100" s="51">
        <v>0</v>
      </c>
      <c r="O2100" s="52" t="s">
        <v>16544</v>
      </c>
    </row>
    <row r="2101" spans="1:15" ht="14.4" x14ac:dyDescent="0.25">
      <c r="A2101" s="51">
        <v>45831</v>
      </c>
      <c r="B2101" s="52" t="s">
        <v>6295</v>
      </c>
      <c r="C2101" s="52" t="s">
        <v>6296</v>
      </c>
      <c r="D2101" s="51">
        <v>3018</v>
      </c>
      <c r="E2101" s="52" t="s">
        <v>6297</v>
      </c>
      <c r="F2101" s="52" t="s">
        <v>6298</v>
      </c>
      <c r="G2101" s="52" t="s">
        <v>7571</v>
      </c>
      <c r="H2101" s="52" t="s">
        <v>10495</v>
      </c>
      <c r="I2101" s="52" t="s">
        <v>14713</v>
      </c>
      <c r="J2101" s="51">
        <v>139006</v>
      </c>
      <c r="K2101" s="51">
        <v>12195</v>
      </c>
      <c r="L2101" s="52" t="s">
        <v>765</v>
      </c>
      <c r="M2101" s="51">
        <v>104737</v>
      </c>
      <c r="N2101" s="51">
        <v>0</v>
      </c>
      <c r="O2101" s="52" t="s">
        <v>16545</v>
      </c>
    </row>
    <row r="2102" spans="1:15" ht="14.4" x14ac:dyDescent="0.25">
      <c r="A2102" s="51">
        <v>45898</v>
      </c>
      <c r="B2102" s="52" t="s">
        <v>6299</v>
      </c>
      <c r="C2102" s="52" t="s">
        <v>6300</v>
      </c>
      <c r="D2102" s="51">
        <v>8310</v>
      </c>
      <c r="E2102" s="52" t="s">
        <v>749</v>
      </c>
      <c r="F2102" s="52" t="s">
        <v>6301</v>
      </c>
      <c r="G2102" s="52" t="s">
        <v>7571</v>
      </c>
      <c r="H2102" s="52" t="s">
        <v>8309</v>
      </c>
      <c r="I2102" s="52" t="s">
        <v>14713</v>
      </c>
      <c r="J2102" s="51">
        <v>138982</v>
      </c>
      <c r="K2102" s="51">
        <v>16873</v>
      </c>
      <c r="L2102" s="52" t="s">
        <v>4314</v>
      </c>
      <c r="M2102" s="51">
        <v>966804</v>
      </c>
      <c r="N2102" s="51">
        <v>0</v>
      </c>
      <c r="O2102" s="52" t="s">
        <v>16546</v>
      </c>
    </row>
    <row r="2103" spans="1:15" ht="14.4" x14ac:dyDescent="0.25">
      <c r="A2103" s="51">
        <v>45922</v>
      </c>
      <c r="B2103" s="52" t="s">
        <v>22181</v>
      </c>
      <c r="C2103" s="52" t="s">
        <v>6302</v>
      </c>
      <c r="D2103" s="51">
        <v>1020</v>
      </c>
      <c r="E2103" s="52" t="s">
        <v>132</v>
      </c>
      <c r="F2103" s="52" t="s">
        <v>6303</v>
      </c>
      <c r="G2103" s="52" t="s">
        <v>7571</v>
      </c>
      <c r="H2103" s="52" t="s">
        <v>10496</v>
      </c>
      <c r="I2103" s="52" t="s">
        <v>14715</v>
      </c>
      <c r="J2103" s="51">
        <v>122184</v>
      </c>
      <c r="K2103" s="51">
        <v>61961</v>
      </c>
      <c r="L2103" s="52" t="s">
        <v>10553</v>
      </c>
      <c r="M2103" s="51">
        <v>960138</v>
      </c>
      <c r="N2103" s="51">
        <v>0</v>
      </c>
      <c r="O2103" s="52" t="s">
        <v>16547</v>
      </c>
    </row>
    <row r="2104" spans="1:15" ht="14.4" x14ac:dyDescent="0.25">
      <c r="A2104" s="51">
        <v>45931</v>
      </c>
      <c r="B2104" s="52" t="s">
        <v>10497</v>
      </c>
      <c r="C2104" s="52" t="s">
        <v>6304</v>
      </c>
      <c r="D2104" s="51">
        <v>1120</v>
      </c>
      <c r="E2104" s="52" t="s">
        <v>829</v>
      </c>
      <c r="F2104" s="52" t="s">
        <v>6305</v>
      </c>
      <c r="G2104" s="52" t="s">
        <v>7571</v>
      </c>
      <c r="H2104" s="52" t="s">
        <v>10498</v>
      </c>
      <c r="I2104" s="52" t="s">
        <v>14715</v>
      </c>
      <c r="J2104" s="51">
        <v>122184</v>
      </c>
      <c r="K2104" s="51">
        <v>61961</v>
      </c>
      <c r="L2104" s="52" t="s">
        <v>10553</v>
      </c>
      <c r="M2104" s="51">
        <v>960138</v>
      </c>
      <c r="N2104" s="51">
        <v>0</v>
      </c>
      <c r="O2104" s="52" t="s">
        <v>16548</v>
      </c>
    </row>
    <row r="2105" spans="1:15" ht="14.4" x14ac:dyDescent="0.25">
      <c r="A2105" s="51">
        <v>46045</v>
      </c>
      <c r="B2105" s="52" t="s">
        <v>2721</v>
      </c>
      <c r="C2105" s="52" t="s">
        <v>6306</v>
      </c>
      <c r="D2105" s="51">
        <v>3660</v>
      </c>
      <c r="E2105" s="52" t="s">
        <v>817</v>
      </c>
      <c r="F2105" s="52" t="s">
        <v>6307</v>
      </c>
      <c r="G2105" s="52" t="s">
        <v>7571</v>
      </c>
      <c r="H2105" s="52" t="s">
        <v>14112</v>
      </c>
      <c r="I2105" s="52" t="s">
        <v>14713</v>
      </c>
      <c r="J2105" s="51">
        <v>119073</v>
      </c>
      <c r="K2105" s="51">
        <v>15248</v>
      </c>
      <c r="L2105" s="52" t="s">
        <v>530</v>
      </c>
      <c r="M2105" s="51">
        <v>53231</v>
      </c>
      <c r="N2105" s="51">
        <v>0</v>
      </c>
      <c r="O2105" s="52" t="s">
        <v>16549</v>
      </c>
    </row>
    <row r="2106" spans="1:15" ht="14.4" x14ac:dyDescent="0.25">
      <c r="A2106" s="51">
        <v>46052</v>
      </c>
      <c r="B2106" s="52" t="s">
        <v>67</v>
      </c>
      <c r="C2106" s="52" t="s">
        <v>6308</v>
      </c>
      <c r="D2106" s="51">
        <v>2540</v>
      </c>
      <c r="E2106" s="52" t="s">
        <v>235</v>
      </c>
      <c r="F2106" s="52" t="s">
        <v>6309</v>
      </c>
      <c r="G2106" s="52" t="s">
        <v>7571</v>
      </c>
      <c r="H2106" s="52" t="s">
        <v>8174</v>
      </c>
      <c r="I2106" s="52" t="s">
        <v>14713</v>
      </c>
      <c r="J2106" s="51">
        <v>119255</v>
      </c>
      <c r="K2106" s="51">
        <v>46052</v>
      </c>
      <c r="L2106" s="52" t="s">
        <v>67</v>
      </c>
      <c r="M2106" s="51">
        <v>104661</v>
      </c>
      <c r="N2106" s="51">
        <v>0</v>
      </c>
      <c r="O2106" s="52" t="s">
        <v>16550</v>
      </c>
    </row>
    <row r="2107" spans="1:15" ht="14.4" x14ac:dyDescent="0.25">
      <c r="A2107" s="51">
        <v>46086</v>
      </c>
      <c r="B2107" s="52" t="s">
        <v>2346</v>
      </c>
      <c r="C2107" s="52" t="s">
        <v>6310</v>
      </c>
      <c r="D2107" s="51">
        <v>9450</v>
      </c>
      <c r="E2107" s="52" t="s">
        <v>1640</v>
      </c>
      <c r="F2107" s="52" t="s">
        <v>6311</v>
      </c>
      <c r="G2107" s="52" t="s">
        <v>7571</v>
      </c>
      <c r="H2107" s="52" t="s">
        <v>10499</v>
      </c>
      <c r="I2107" s="52" t="s">
        <v>14713</v>
      </c>
      <c r="J2107" s="51">
        <v>121038</v>
      </c>
      <c r="K2107" s="51">
        <v>61267</v>
      </c>
      <c r="L2107" s="52" t="s">
        <v>855</v>
      </c>
      <c r="M2107" s="51">
        <v>969063</v>
      </c>
      <c r="N2107" s="51">
        <v>0</v>
      </c>
      <c r="O2107" s="52" t="s">
        <v>16551</v>
      </c>
    </row>
    <row r="2108" spans="1:15" ht="14.4" x14ac:dyDescent="0.25">
      <c r="A2108" s="51">
        <v>46128</v>
      </c>
      <c r="B2108" s="52" t="s">
        <v>5296</v>
      </c>
      <c r="C2108" s="52" t="s">
        <v>6312</v>
      </c>
      <c r="D2108" s="51">
        <v>2300</v>
      </c>
      <c r="E2108" s="52" t="s">
        <v>148</v>
      </c>
      <c r="F2108" s="52" t="s">
        <v>32</v>
      </c>
      <c r="G2108" s="52" t="s">
        <v>7571</v>
      </c>
      <c r="H2108" s="52" t="s">
        <v>8071</v>
      </c>
      <c r="I2108" s="52" t="s">
        <v>14713</v>
      </c>
      <c r="J2108" s="51">
        <v>124115</v>
      </c>
      <c r="K2108" s="51">
        <v>46128</v>
      </c>
      <c r="L2108" s="52" t="s">
        <v>5296</v>
      </c>
      <c r="M2108" s="51">
        <v>56291</v>
      </c>
      <c r="N2108" s="51">
        <v>0</v>
      </c>
      <c r="O2108" s="52" t="s">
        <v>16552</v>
      </c>
    </row>
    <row r="2109" spans="1:15" ht="14.4" x14ac:dyDescent="0.25">
      <c r="A2109" s="51">
        <v>46177</v>
      </c>
      <c r="B2109" s="52" t="s">
        <v>10500</v>
      </c>
      <c r="C2109" s="52" t="s">
        <v>6313</v>
      </c>
      <c r="D2109" s="51">
        <v>2200</v>
      </c>
      <c r="E2109" s="52" t="s">
        <v>453</v>
      </c>
      <c r="F2109" s="52" t="s">
        <v>6314</v>
      </c>
      <c r="G2109" s="52" t="s">
        <v>7571</v>
      </c>
      <c r="H2109" s="52" t="s">
        <v>10501</v>
      </c>
      <c r="I2109" s="52" t="s">
        <v>14713</v>
      </c>
      <c r="J2109" s="51">
        <v>122101</v>
      </c>
      <c r="K2109" s="51">
        <v>125096</v>
      </c>
      <c r="L2109" s="52" t="s">
        <v>815</v>
      </c>
      <c r="M2109" s="51">
        <v>117416</v>
      </c>
      <c r="N2109" s="51">
        <v>0</v>
      </c>
      <c r="O2109" s="52" t="s">
        <v>16553</v>
      </c>
    </row>
    <row r="2110" spans="1:15" ht="14.4" x14ac:dyDescent="0.25">
      <c r="A2110" s="51">
        <v>46185</v>
      </c>
      <c r="B2110" s="52" t="s">
        <v>6315</v>
      </c>
      <c r="C2110" s="52" t="s">
        <v>6316</v>
      </c>
      <c r="D2110" s="51">
        <v>8310</v>
      </c>
      <c r="E2110" s="52" t="s">
        <v>291</v>
      </c>
      <c r="F2110" s="52" t="s">
        <v>6317</v>
      </c>
      <c r="G2110" s="52" t="s">
        <v>7571</v>
      </c>
      <c r="H2110" s="52" t="s">
        <v>10502</v>
      </c>
      <c r="I2110" s="52" t="s">
        <v>14713</v>
      </c>
      <c r="J2110" s="51">
        <v>119925</v>
      </c>
      <c r="K2110" s="51">
        <v>48009</v>
      </c>
      <c r="L2110" s="52" t="s">
        <v>601</v>
      </c>
      <c r="M2110" s="51">
        <v>966275</v>
      </c>
      <c r="N2110" s="51">
        <v>0</v>
      </c>
      <c r="O2110" s="52" t="s">
        <v>16554</v>
      </c>
    </row>
    <row r="2111" spans="1:15" ht="14.4" x14ac:dyDescent="0.25">
      <c r="A2111" s="51">
        <v>46193</v>
      </c>
      <c r="B2111" s="52" t="s">
        <v>10503</v>
      </c>
      <c r="C2111" s="52" t="s">
        <v>6318</v>
      </c>
      <c r="D2111" s="51">
        <v>9400</v>
      </c>
      <c r="E2111" s="52" t="s">
        <v>371</v>
      </c>
      <c r="F2111" s="52" t="s">
        <v>372</v>
      </c>
      <c r="G2111" s="52" t="s">
        <v>7571</v>
      </c>
      <c r="H2111" s="52" t="s">
        <v>14113</v>
      </c>
      <c r="I2111" s="52" t="s">
        <v>14713</v>
      </c>
      <c r="J2111" s="51">
        <v>121343</v>
      </c>
      <c r="K2111" s="51">
        <v>23242</v>
      </c>
      <c r="L2111" s="52" t="s">
        <v>10263</v>
      </c>
      <c r="M2111" s="51">
        <v>960021</v>
      </c>
      <c r="N2111" s="51">
        <v>0</v>
      </c>
      <c r="O2111" s="52" t="s">
        <v>16555</v>
      </c>
    </row>
    <row r="2112" spans="1:15" ht="14.4" x14ac:dyDescent="0.25">
      <c r="A2112" s="51">
        <v>46201</v>
      </c>
      <c r="B2112" s="52" t="s">
        <v>6319</v>
      </c>
      <c r="C2112" s="52" t="s">
        <v>6320</v>
      </c>
      <c r="D2112" s="51">
        <v>8200</v>
      </c>
      <c r="E2112" s="52" t="s">
        <v>302</v>
      </c>
      <c r="F2112" s="52" t="s">
        <v>6321</v>
      </c>
      <c r="G2112" s="52" t="s">
        <v>7571</v>
      </c>
      <c r="H2112" s="52" t="s">
        <v>22182</v>
      </c>
      <c r="I2112" s="52" t="s">
        <v>14715</v>
      </c>
      <c r="J2112" s="51">
        <v>120071</v>
      </c>
      <c r="K2112" s="51">
        <v>46201</v>
      </c>
      <c r="L2112" s="52" t="s">
        <v>6319</v>
      </c>
      <c r="M2112" s="51">
        <v>975292</v>
      </c>
      <c r="N2112" s="51">
        <v>0</v>
      </c>
      <c r="O2112" s="52" t="s">
        <v>16556</v>
      </c>
    </row>
    <row r="2113" spans="1:15" ht="14.4" x14ac:dyDescent="0.25">
      <c r="A2113" s="51">
        <v>46227</v>
      </c>
      <c r="B2113" s="52" t="s">
        <v>67</v>
      </c>
      <c r="C2113" s="52" t="s">
        <v>6322</v>
      </c>
      <c r="D2113" s="51">
        <v>9100</v>
      </c>
      <c r="E2113" s="52" t="s">
        <v>326</v>
      </c>
      <c r="F2113" s="52" t="s">
        <v>6323</v>
      </c>
      <c r="G2113" s="52" t="s">
        <v>7571</v>
      </c>
      <c r="H2113" s="52" t="s">
        <v>10504</v>
      </c>
      <c r="I2113" s="52" t="s">
        <v>14713</v>
      </c>
      <c r="J2113" s="51">
        <v>120956</v>
      </c>
      <c r="K2113" s="51">
        <v>10975</v>
      </c>
      <c r="L2113" s="52" t="s">
        <v>67</v>
      </c>
      <c r="M2113" s="51">
        <v>970781</v>
      </c>
      <c r="N2113" s="51">
        <v>0</v>
      </c>
      <c r="O2113" s="52" t="s">
        <v>16557</v>
      </c>
    </row>
    <row r="2114" spans="1:15" ht="14.4" x14ac:dyDescent="0.25">
      <c r="A2114" s="51">
        <v>46268</v>
      </c>
      <c r="B2114" s="52" t="s">
        <v>751</v>
      </c>
      <c r="C2114" s="52" t="s">
        <v>6324</v>
      </c>
      <c r="D2114" s="51">
        <v>2340</v>
      </c>
      <c r="E2114" s="52" t="s">
        <v>296</v>
      </c>
      <c r="F2114" s="52" t="s">
        <v>687</v>
      </c>
      <c r="G2114" s="52" t="s">
        <v>7571</v>
      </c>
      <c r="H2114" s="52" t="s">
        <v>8036</v>
      </c>
      <c r="I2114" s="52" t="s">
        <v>14715</v>
      </c>
      <c r="J2114" s="51">
        <v>120659</v>
      </c>
      <c r="K2114" s="51">
        <v>46268</v>
      </c>
      <c r="L2114" s="52" t="s">
        <v>751</v>
      </c>
      <c r="M2114" s="51">
        <v>960799</v>
      </c>
      <c r="N2114" s="51">
        <v>0</v>
      </c>
      <c r="O2114" s="52" t="s">
        <v>16558</v>
      </c>
    </row>
    <row r="2115" spans="1:15" ht="14.4" x14ac:dyDescent="0.25">
      <c r="A2115" s="51">
        <v>46292</v>
      </c>
      <c r="B2115" s="52" t="s">
        <v>14114</v>
      </c>
      <c r="C2115" s="52" t="s">
        <v>3471</v>
      </c>
      <c r="D2115" s="51">
        <v>3001</v>
      </c>
      <c r="E2115" s="52" t="s">
        <v>434</v>
      </c>
      <c r="F2115" s="52" t="s">
        <v>6325</v>
      </c>
      <c r="G2115" s="52" t="s">
        <v>7571</v>
      </c>
      <c r="H2115" s="52" t="s">
        <v>10505</v>
      </c>
      <c r="I2115" s="52" t="s">
        <v>14713</v>
      </c>
      <c r="J2115" s="51">
        <v>121939</v>
      </c>
      <c r="K2115" s="51">
        <v>12393</v>
      </c>
      <c r="L2115" s="52" t="s">
        <v>13955</v>
      </c>
      <c r="M2115" s="51">
        <v>970111</v>
      </c>
      <c r="N2115" s="51">
        <v>0</v>
      </c>
      <c r="O2115" s="52" t="s">
        <v>16559</v>
      </c>
    </row>
    <row r="2116" spans="1:15" ht="14.4" x14ac:dyDescent="0.25">
      <c r="A2116" s="51">
        <v>46301</v>
      </c>
      <c r="B2116" s="52" t="s">
        <v>6326</v>
      </c>
      <c r="C2116" s="52" t="s">
        <v>6327</v>
      </c>
      <c r="D2116" s="51">
        <v>9160</v>
      </c>
      <c r="E2116" s="52" t="s">
        <v>5216</v>
      </c>
      <c r="F2116" s="52" t="s">
        <v>6328</v>
      </c>
      <c r="G2116" s="52" t="s">
        <v>7571</v>
      </c>
      <c r="H2116" s="52" t="s">
        <v>10506</v>
      </c>
      <c r="I2116" s="52" t="s">
        <v>14715</v>
      </c>
      <c r="J2116" s="51">
        <v>119289</v>
      </c>
      <c r="K2116" s="51">
        <v>128132</v>
      </c>
      <c r="L2116" s="52" t="s">
        <v>535</v>
      </c>
      <c r="M2116" s="51">
        <v>975839</v>
      </c>
      <c r="N2116" s="51">
        <v>0</v>
      </c>
      <c r="O2116" s="52" t="s">
        <v>16560</v>
      </c>
    </row>
    <row r="2117" spans="1:15" ht="14.4" x14ac:dyDescent="0.25">
      <c r="A2117" s="51">
        <v>46631</v>
      </c>
      <c r="B2117" s="52" t="s">
        <v>648</v>
      </c>
      <c r="C2117" s="52" t="s">
        <v>6329</v>
      </c>
      <c r="D2117" s="51">
        <v>3212</v>
      </c>
      <c r="E2117" s="52" t="s">
        <v>459</v>
      </c>
      <c r="F2117" s="52" t="s">
        <v>460</v>
      </c>
      <c r="G2117" s="52" t="s">
        <v>7571</v>
      </c>
      <c r="H2117" s="52" t="s">
        <v>8442</v>
      </c>
      <c r="I2117" s="52" t="s">
        <v>14715</v>
      </c>
      <c r="J2117" s="51">
        <v>122168</v>
      </c>
      <c r="K2117" s="51">
        <v>46631</v>
      </c>
      <c r="L2117" s="52" t="s">
        <v>648</v>
      </c>
      <c r="M2117" s="51">
        <v>961375</v>
      </c>
      <c r="N2117" s="51">
        <v>0</v>
      </c>
      <c r="O2117" s="52" t="s">
        <v>16561</v>
      </c>
    </row>
    <row r="2118" spans="1:15" ht="14.4" x14ac:dyDescent="0.25">
      <c r="A2118" s="51">
        <v>46672</v>
      </c>
      <c r="B2118" s="52" t="s">
        <v>6330</v>
      </c>
      <c r="C2118" s="52" t="s">
        <v>6331</v>
      </c>
      <c r="D2118" s="51">
        <v>2020</v>
      </c>
      <c r="E2118" s="52" t="s">
        <v>534</v>
      </c>
      <c r="F2118" s="52" t="s">
        <v>6332</v>
      </c>
      <c r="G2118" s="52" t="s">
        <v>7571</v>
      </c>
      <c r="H2118" s="52" t="s">
        <v>10507</v>
      </c>
      <c r="I2118" s="52" t="s">
        <v>14713</v>
      </c>
      <c r="J2118" s="51">
        <v>138891</v>
      </c>
      <c r="K2118" s="51">
        <v>6676</v>
      </c>
      <c r="L2118" s="52" t="s">
        <v>2411</v>
      </c>
      <c r="M2118" s="51">
        <v>962936</v>
      </c>
      <c r="N2118" s="51">
        <v>0</v>
      </c>
      <c r="O2118" s="52" t="s">
        <v>16562</v>
      </c>
    </row>
    <row r="2119" spans="1:15" ht="14.4" x14ac:dyDescent="0.25">
      <c r="A2119" s="51">
        <v>46755</v>
      </c>
      <c r="B2119" s="52" t="s">
        <v>6333</v>
      </c>
      <c r="C2119" s="52" t="s">
        <v>6334</v>
      </c>
      <c r="D2119" s="51">
        <v>2000</v>
      </c>
      <c r="E2119" s="52" t="s">
        <v>534</v>
      </c>
      <c r="F2119" s="52" t="s">
        <v>6335</v>
      </c>
      <c r="G2119" s="52" t="s">
        <v>7571</v>
      </c>
      <c r="H2119" s="52" t="s">
        <v>10508</v>
      </c>
      <c r="I2119" s="52" t="s">
        <v>14713</v>
      </c>
      <c r="J2119" s="51">
        <v>119925</v>
      </c>
      <c r="K2119" s="51">
        <v>48009</v>
      </c>
      <c r="L2119" s="52" t="s">
        <v>601</v>
      </c>
      <c r="M2119" s="51">
        <v>963652</v>
      </c>
      <c r="N2119" s="51">
        <v>0</v>
      </c>
      <c r="O2119" s="52" t="s">
        <v>16563</v>
      </c>
    </row>
    <row r="2120" spans="1:15" ht="14.4" x14ac:dyDescent="0.25">
      <c r="A2120" s="51">
        <v>46797</v>
      </c>
      <c r="B2120" s="52" t="s">
        <v>821</v>
      </c>
      <c r="C2120" s="52" t="s">
        <v>6336</v>
      </c>
      <c r="D2120" s="51">
        <v>2100</v>
      </c>
      <c r="E2120" s="52" t="s">
        <v>423</v>
      </c>
      <c r="F2120" s="52" t="s">
        <v>6337</v>
      </c>
      <c r="G2120" s="52" t="s">
        <v>7571</v>
      </c>
      <c r="H2120" s="52" t="s">
        <v>10509</v>
      </c>
      <c r="I2120" s="52" t="s">
        <v>14715</v>
      </c>
      <c r="J2120" s="51">
        <v>119701</v>
      </c>
      <c r="K2120" s="51">
        <v>133603</v>
      </c>
      <c r="L2120" s="52" t="s">
        <v>7516</v>
      </c>
      <c r="M2120" s="51">
        <v>128728</v>
      </c>
      <c r="N2120" s="51">
        <v>0</v>
      </c>
      <c r="O2120" s="52" t="s">
        <v>16564</v>
      </c>
    </row>
    <row r="2121" spans="1:15" ht="14.4" x14ac:dyDescent="0.25">
      <c r="A2121" s="51">
        <v>47027</v>
      </c>
      <c r="B2121" s="52" t="s">
        <v>6338</v>
      </c>
      <c r="C2121" s="52" t="s">
        <v>6339</v>
      </c>
      <c r="D2121" s="51">
        <v>2242</v>
      </c>
      <c r="E2121" s="52" t="s">
        <v>5916</v>
      </c>
      <c r="F2121" s="52" t="s">
        <v>6340</v>
      </c>
      <c r="G2121" s="52" t="s">
        <v>7571</v>
      </c>
      <c r="H2121" s="52" t="s">
        <v>10510</v>
      </c>
      <c r="I2121" s="52" t="s">
        <v>14713</v>
      </c>
      <c r="J2121" s="51">
        <v>121574</v>
      </c>
      <c r="K2121" s="51">
        <v>7708</v>
      </c>
      <c r="L2121" s="52" t="s">
        <v>67</v>
      </c>
      <c r="M2121" s="51">
        <v>123398</v>
      </c>
      <c r="N2121" s="51">
        <v>0</v>
      </c>
      <c r="O2121" s="52" t="s">
        <v>16565</v>
      </c>
    </row>
    <row r="2122" spans="1:15" ht="14.4" x14ac:dyDescent="0.25">
      <c r="A2122" s="51">
        <v>47035</v>
      </c>
      <c r="B2122" s="52" t="s">
        <v>6341</v>
      </c>
      <c r="C2122" s="52" t="s">
        <v>6342</v>
      </c>
      <c r="D2122" s="51">
        <v>1860</v>
      </c>
      <c r="E2122" s="52" t="s">
        <v>2210</v>
      </c>
      <c r="F2122" s="52" t="s">
        <v>6343</v>
      </c>
      <c r="G2122" s="52" t="s">
        <v>7571</v>
      </c>
      <c r="H2122" s="52" t="s">
        <v>10511</v>
      </c>
      <c r="I2122" s="52" t="s">
        <v>14713</v>
      </c>
      <c r="J2122" s="51">
        <v>119636</v>
      </c>
      <c r="K2122" s="51">
        <v>5702</v>
      </c>
      <c r="L2122" s="52" t="s">
        <v>621</v>
      </c>
      <c r="M2122" s="51">
        <v>973362</v>
      </c>
      <c r="N2122" s="51">
        <v>0</v>
      </c>
      <c r="O2122" s="52" t="s">
        <v>16566</v>
      </c>
    </row>
    <row r="2123" spans="1:15" ht="14.4" x14ac:dyDescent="0.25">
      <c r="A2123" s="51">
        <v>47134</v>
      </c>
      <c r="B2123" s="52" t="s">
        <v>6344</v>
      </c>
      <c r="C2123" s="52" t="s">
        <v>6345</v>
      </c>
      <c r="D2123" s="51">
        <v>3001</v>
      </c>
      <c r="E2123" s="52" t="s">
        <v>434</v>
      </c>
      <c r="F2123" s="52" t="s">
        <v>3464</v>
      </c>
      <c r="G2123" s="52" t="s">
        <v>7571</v>
      </c>
      <c r="H2123" s="52" t="s">
        <v>9603</v>
      </c>
      <c r="I2123" s="52" t="s">
        <v>14713</v>
      </c>
      <c r="J2123" s="51">
        <v>120766</v>
      </c>
      <c r="K2123" s="51">
        <v>44818</v>
      </c>
      <c r="L2123" s="52" t="s">
        <v>634</v>
      </c>
      <c r="M2123" s="51">
        <v>964411</v>
      </c>
      <c r="N2123" s="51">
        <v>0</v>
      </c>
      <c r="O2123" s="52" t="s">
        <v>15395</v>
      </c>
    </row>
    <row r="2124" spans="1:15" ht="14.4" x14ac:dyDescent="0.25">
      <c r="A2124" s="51">
        <v>47142</v>
      </c>
      <c r="B2124" s="52" t="s">
        <v>6346</v>
      </c>
      <c r="C2124" s="52" t="s">
        <v>6347</v>
      </c>
      <c r="D2124" s="51">
        <v>2323</v>
      </c>
      <c r="E2124" s="52" t="s">
        <v>6348</v>
      </c>
      <c r="F2124" s="52" t="s">
        <v>6349</v>
      </c>
      <c r="G2124" s="52" t="s">
        <v>7571</v>
      </c>
      <c r="H2124" s="52" t="s">
        <v>10512</v>
      </c>
      <c r="I2124" s="52" t="s">
        <v>14715</v>
      </c>
      <c r="J2124" s="51">
        <v>120758</v>
      </c>
      <c r="K2124" s="51">
        <v>8714</v>
      </c>
      <c r="L2124" s="52" t="s">
        <v>847</v>
      </c>
      <c r="M2124" s="51">
        <v>960773</v>
      </c>
      <c r="N2124" s="51">
        <v>0</v>
      </c>
      <c r="O2124" s="52" t="s">
        <v>16567</v>
      </c>
    </row>
    <row r="2125" spans="1:15" ht="14.4" x14ac:dyDescent="0.25">
      <c r="A2125" s="51">
        <v>47167</v>
      </c>
      <c r="B2125" s="52" t="s">
        <v>6350</v>
      </c>
      <c r="C2125" s="52" t="s">
        <v>6351</v>
      </c>
      <c r="D2125" s="51">
        <v>3000</v>
      </c>
      <c r="E2125" s="52" t="s">
        <v>512</v>
      </c>
      <c r="F2125" s="52" t="s">
        <v>6352</v>
      </c>
      <c r="G2125" s="52" t="s">
        <v>7571</v>
      </c>
      <c r="H2125" s="52" t="s">
        <v>10513</v>
      </c>
      <c r="I2125" s="52" t="s">
        <v>14713</v>
      </c>
      <c r="J2125" s="51">
        <v>125591</v>
      </c>
      <c r="K2125" s="51">
        <v>117556</v>
      </c>
      <c r="L2125" s="52" t="s">
        <v>497</v>
      </c>
      <c r="M2125" s="51">
        <v>973891</v>
      </c>
      <c r="N2125" s="51">
        <v>0</v>
      </c>
      <c r="O2125" s="52" t="s">
        <v>22183</v>
      </c>
    </row>
    <row r="2126" spans="1:15" ht="14.4" x14ac:dyDescent="0.25">
      <c r="A2126" s="51">
        <v>47522</v>
      </c>
      <c r="B2126" s="52" t="s">
        <v>6353</v>
      </c>
      <c r="C2126" s="52" t="s">
        <v>6354</v>
      </c>
      <c r="D2126" s="51">
        <v>3018</v>
      </c>
      <c r="E2126" s="52" t="s">
        <v>6297</v>
      </c>
      <c r="F2126" s="52" t="s">
        <v>6355</v>
      </c>
      <c r="G2126" s="52" t="s">
        <v>7571</v>
      </c>
      <c r="H2126" s="52" t="s">
        <v>10514</v>
      </c>
      <c r="I2126" s="52" t="s">
        <v>14713</v>
      </c>
      <c r="J2126" s="51">
        <v>119925</v>
      </c>
      <c r="K2126" s="51">
        <v>48009</v>
      </c>
      <c r="L2126" s="52" t="s">
        <v>601</v>
      </c>
      <c r="M2126" s="51">
        <v>972133</v>
      </c>
      <c r="N2126" s="51">
        <v>0</v>
      </c>
      <c r="O2126" s="52" t="s">
        <v>16568</v>
      </c>
    </row>
    <row r="2127" spans="1:15" ht="14.4" x14ac:dyDescent="0.25">
      <c r="A2127" s="51">
        <v>47985</v>
      </c>
      <c r="B2127" s="52" t="s">
        <v>6356</v>
      </c>
      <c r="C2127" s="52" t="s">
        <v>6357</v>
      </c>
      <c r="D2127" s="51">
        <v>1785</v>
      </c>
      <c r="E2127" s="52" t="s">
        <v>6358</v>
      </c>
      <c r="F2127" s="52" t="s">
        <v>6359</v>
      </c>
      <c r="G2127" s="52" t="s">
        <v>7571</v>
      </c>
      <c r="H2127" s="52" t="s">
        <v>10515</v>
      </c>
      <c r="I2127" s="52" t="s">
        <v>14713</v>
      </c>
      <c r="J2127" s="51">
        <v>119636</v>
      </c>
      <c r="K2127" s="51">
        <v>5702</v>
      </c>
      <c r="L2127" s="52" t="s">
        <v>621</v>
      </c>
      <c r="M2127" s="51">
        <v>962746</v>
      </c>
      <c r="N2127" s="51">
        <v>0</v>
      </c>
      <c r="O2127" s="52" t="s">
        <v>16569</v>
      </c>
    </row>
    <row r="2128" spans="1:15" ht="14.4" x14ac:dyDescent="0.25">
      <c r="A2128" s="51">
        <v>48009</v>
      </c>
      <c r="B2128" s="52" t="s">
        <v>601</v>
      </c>
      <c r="C2128" s="52" t="s">
        <v>6360</v>
      </c>
      <c r="D2128" s="51">
        <v>2610</v>
      </c>
      <c r="E2128" s="52" t="s">
        <v>221</v>
      </c>
      <c r="F2128" s="52" t="s">
        <v>222</v>
      </c>
      <c r="G2128" s="52" t="s">
        <v>7571</v>
      </c>
      <c r="H2128" s="52" t="s">
        <v>7710</v>
      </c>
      <c r="I2128" s="52" t="s">
        <v>14713</v>
      </c>
      <c r="J2128" s="51">
        <v>119925</v>
      </c>
      <c r="K2128" s="51">
        <v>48009</v>
      </c>
      <c r="L2128" s="52" t="s">
        <v>601</v>
      </c>
      <c r="M2128" s="51">
        <v>970269</v>
      </c>
      <c r="N2128" s="51">
        <v>0</v>
      </c>
      <c r="O2128" s="52" t="s">
        <v>16570</v>
      </c>
    </row>
    <row r="2129" spans="1:15" ht="14.4" x14ac:dyDescent="0.25">
      <c r="A2129" s="51">
        <v>48322</v>
      </c>
      <c r="B2129" s="52" t="s">
        <v>101</v>
      </c>
      <c r="C2129" s="52" t="s">
        <v>6361</v>
      </c>
      <c r="D2129" s="51">
        <v>2170</v>
      </c>
      <c r="E2129" s="52" t="s">
        <v>405</v>
      </c>
      <c r="F2129" s="52" t="s">
        <v>406</v>
      </c>
      <c r="G2129" s="52" t="s">
        <v>7571</v>
      </c>
      <c r="H2129" s="52" t="s">
        <v>8404</v>
      </c>
      <c r="I2129" s="52" t="s">
        <v>14713</v>
      </c>
      <c r="J2129" s="51">
        <v>121624</v>
      </c>
      <c r="K2129" s="51">
        <v>48322</v>
      </c>
      <c r="L2129" s="52" t="s">
        <v>101</v>
      </c>
      <c r="M2129" s="51">
        <v>60749</v>
      </c>
      <c r="N2129" s="51">
        <v>0</v>
      </c>
      <c r="O2129" s="52" t="s">
        <v>16571</v>
      </c>
    </row>
    <row r="2130" spans="1:15" ht="14.4" x14ac:dyDescent="0.25">
      <c r="A2130" s="51">
        <v>48331</v>
      </c>
      <c r="B2130" s="52" t="s">
        <v>6362</v>
      </c>
      <c r="C2130" s="52" t="s">
        <v>6363</v>
      </c>
      <c r="D2130" s="51">
        <v>2018</v>
      </c>
      <c r="E2130" s="52" t="s">
        <v>534</v>
      </c>
      <c r="F2130" s="52" t="s">
        <v>6364</v>
      </c>
      <c r="G2130" s="52" t="s">
        <v>7571</v>
      </c>
      <c r="H2130" s="52" t="s">
        <v>8274</v>
      </c>
      <c r="I2130" s="52" t="s">
        <v>14713</v>
      </c>
      <c r="J2130" s="51">
        <v>0</v>
      </c>
      <c r="K2130" s="51"/>
      <c r="L2130" s="52" t="s">
        <v>7571</v>
      </c>
      <c r="M2130" s="51">
        <v>962951</v>
      </c>
      <c r="N2130" s="51">
        <v>0</v>
      </c>
      <c r="O2130" s="52" t="s">
        <v>16572</v>
      </c>
    </row>
    <row r="2131" spans="1:15" ht="14.4" x14ac:dyDescent="0.25">
      <c r="A2131" s="51">
        <v>48355</v>
      </c>
      <c r="B2131" s="52" t="s">
        <v>6365</v>
      </c>
      <c r="C2131" s="52" t="s">
        <v>6366</v>
      </c>
      <c r="D2131" s="51">
        <v>3970</v>
      </c>
      <c r="E2131" s="52" t="s">
        <v>657</v>
      </c>
      <c r="F2131" s="52" t="s">
        <v>4284</v>
      </c>
      <c r="G2131" s="52" t="s">
        <v>7571</v>
      </c>
      <c r="H2131" s="52" t="s">
        <v>13987</v>
      </c>
      <c r="I2131" s="52" t="s">
        <v>14713</v>
      </c>
      <c r="J2131" s="51">
        <v>118778</v>
      </c>
      <c r="K2131" s="51">
        <v>16667</v>
      </c>
      <c r="L2131" s="52" t="s">
        <v>816</v>
      </c>
      <c r="M2131" s="51">
        <v>968081</v>
      </c>
      <c r="N2131" s="51">
        <v>0</v>
      </c>
      <c r="O2131" s="52" t="s">
        <v>16573</v>
      </c>
    </row>
    <row r="2132" spans="1:15" ht="14.4" x14ac:dyDescent="0.25">
      <c r="A2132" s="51">
        <v>48363</v>
      </c>
      <c r="B2132" s="52" t="s">
        <v>14115</v>
      </c>
      <c r="C2132" s="52" t="s">
        <v>6367</v>
      </c>
      <c r="D2132" s="51">
        <v>3990</v>
      </c>
      <c r="E2132" s="52" t="s">
        <v>82</v>
      </c>
      <c r="F2132" s="52" t="s">
        <v>881</v>
      </c>
      <c r="G2132" s="52" t="s">
        <v>7571</v>
      </c>
      <c r="H2132" s="52" t="s">
        <v>10516</v>
      </c>
      <c r="I2132" s="52" t="s">
        <v>14713</v>
      </c>
      <c r="J2132" s="51">
        <v>125534</v>
      </c>
      <c r="K2132" s="51">
        <v>48363</v>
      </c>
      <c r="L2132" s="52" t="s">
        <v>14115</v>
      </c>
      <c r="M2132" s="51">
        <v>965251</v>
      </c>
      <c r="N2132" s="51">
        <v>0</v>
      </c>
      <c r="O2132" s="52" t="s">
        <v>16574</v>
      </c>
    </row>
    <row r="2133" spans="1:15" ht="14.4" x14ac:dyDescent="0.25">
      <c r="A2133" s="51">
        <v>48371</v>
      </c>
      <c r="B2133" s="52" t="s">
        <v>608</v>
      </c>
      <c r="C2133" s="52" t="s">
        <v>6368</v>
      </c>
      <c r="D2133" s="51">
        <v>2330</v>
      </c>
      <c r="E2133" s="52" t="s">
        <v>171</v>
      </c>
      <c r="F2133" s="52" t="s">
        <v>496</v>
      </c>
      <c r="G2133" s="52" t="s">
        <v>7571</v>
      </c>
      <c r="H2133" s="52" t="s">
        <v>10517</v>
      </c>
      <c r="I2133" s="52" t="s">
        <v>14713</v>
      </c>
      <c r="J2133" s="51">
        <v>120477</v>
      </c>
      <c r="K2133" s="51">
        <v>8698</v>
      </c>
      <c r="L2133" s="52" t="s">
        <v>682</v>
      </c>
      <c r="M2133" s="51">
        <v>61416</v>
      </c>
      <c r="N2133" s="51">
        <v>0</v>
      </c>
      <c r="O2133" s="52" t="s">
        <v>16575</v>
      </c>
    </row>
    <row r="2134" spans="1:15" ht="14.4" x14ac:dyDescent="0.25">
      <c r="A2134" s="51">
        <v>48678</v>
      </c>
      <c r="B2134" s="52" t="s">
        <v>797</v>
      </c>
      <c r="C2134" s="52" t="s">
        <v>6369</v>
      </c>
      <c r="D2134" s="51">
        <v>9990</v>
      </c>
      <c r="E2134" s="52" t="s">
        <v>257</v>
      </c>
      <c r="F2134" s="52" t="s">
        <v>798</v>
      </c>
      <c r="G2134" s="52" t="s">
        <v>7571</v>
      </c>
      <c r="H2134" s="52" t="s">
        <v>10518</v>
      </c>
      <c r="I2134" s="52" t="s">
        <v>14713</v>
      </c>
      <c r="J2134" s="51">
        <v>120261</v>
      </c>
      <c r="K2134" s="51">
        <v>25205</v>
      </c>
      <c r="L2134" s="52" t="s">
        <v>5810</v>
      </c>
      <c r="M2134" s="51">
        <v>969733</v>
      </c>
      <c r="N2134" s="51">
        <v>0</v>
      </c>
      <c r="O2134" s="52" t="s">
        <v>16576</v>
      </c>
    </row>
    <row r="2135" spans="1:15" ht="14.4" x14ac:dyDescent="0.25">
      <c r="A2135" s="51">
        <v>48744</v>
      </c>
      <c r="B2135" s="52" t="s">
        <v>705</v>
      </c>
      <c r="C2135" s="52" t="s">
        <v>6370</v>
      </c>
      <c r="D2135" s="51">
        <v>9220</v>
      </c>
      <c r="E2135" s="52" t="s">
        <v>362</v>
      </c>
      <c r="F2135" s="52" t="s">
        <v>363</v>
      </c>
      <c r="G2135" s="52" t="s">
        <v>7571</v>
      </c>
      <c r="H2135" s="52" t="s">
        <v>10519</v>
      </c>
      <c r="I2135" s="52" t="s">
        <v>14713</v>
      </c>
      <c r="J2135" s="51">
        <v>121285</v>
      </c>
      <c r="K2135" s="51">
        <v>48744</v>
      </c>
      <c r="L2135" s="52" t="s">
        <v>705</v>
      </c>
      <c r="M2135" s="51">
        <v>968511</v>
      </c>
      <c r="N2135" s="51">
        <v>0</v>
      </c>
      <c r="O2135" s="52" t="s">
        <v>16577</v>
      </c>
    </row>
    <row r="2136" spans="1:15" ht="14.4" x14ac:dyDescent="0.25">
      <c r="A2136" s="51">
        <v>48751</v>
      </c>
      <c r="B2136" s="52" t="s">
        <v>27</v>
      </c>
      <c r="C2136" s="52" t="s">
        <v>6371</v>
      </c>
      <c r="D2136" s="51">
        <v>1630</v>
      </c>
      <c r="E2136" s="52" t="s">
        <v>28</v>
      </c>
      <c r="F2136" s="52" t="s">
        <v>29</v>
      </c>
      <c r="G2136" s="52" t="s">
        <v>7571</v>
      </c>
      <c r="H2136" s="52" t="s">
        <v>8244</v>
      </c>
      <c r="I2136" s="52" t="s">
        <v>14715</v>
      </c>
      <c r="J2136" s="51">
        <v>123232</v>
      </c>
      <c r="K2136">
        <v>48751</v>
      </c>
      <c r="L2136" s="52" t="s">
        <v>27</v>
      </c>
      <c r="M2136" s="51">
        <v>960302</v>
      </c>
      <c r="N2136" s="51">
        <v>0</v>
      </c>
      <c r="O2136" s="52" t="s">
        <v>16578</v>
      </c>
    </row>
    <row r="2137" spans="1:15" ht="14.4" x14ac:dyDescent="0.25">
      <c r="A2137" s="51">
        <v>53199</v>
      </c>
      <c r="B2137" s="52" t="s">
        <v>14116</v>
      </c>
      <c r="C2137" s="52" t="s">
        <v>6372</v>
      </c>
      <c r="D2137" s="51">
        <v>3000</v>
      </c>
      <c r="E2137" s="52" t="s">
        <v>512</v>
      </c>
      <c r="F2137" s="52" t="s">
        <v>6373</v>
      </c>
      <c r="G2137" s="52" t="s">
        <v>7571</v>
      </c>
      <c r="H2137" s="52" t="s">
        <v>14117</v>
      </c>
      <c r="I2137" s="52" t="s">
        <v>14713</v>
      </c>
      <c r="J2137" s="51">
        <v>139006</v>
      </c>
      <c r="K2137" s="51">
        <v>12195</v>
      </c>
      <c r="L2137" s="52" t="s">
        <v>765</v>
      </c>
      <c r="M2137" s="51">
        <v>970889</v>
      </c>
      <c r="N2137" s="51">
        <v>0</v>
      </c>
      <c r="O2137" s="52" t="s">
        <v>16579</v>
      </c>
    </row>
    <row r="2138" spans="1:15" ht="14.4" x14ac:dyDescent="0.25">
      <c r="A2138" s="51">
        <v>53215</v>
      </c>
      <c r="B2138" s="52" t="s">
        <v>16580</v>
      </c>
      <c r="C2138" s="52" t="s">
        <v>6374</v>
      </c>
      <c r="D2138" s="51">
        <v>9881</v>
      </c>
      <c r="E2138" s="52" t="s">
        <v>6375</v>
      </c>
      <c r="F2138" s="52" t="s">
        <v>6376</v>
      </c>
      <c r="G2138" s="52" t="s">
        <v>7571</v>
      </c>
      <c r="H2138" s="52" t="s">
        <v>10520</v>
      </c>
      <c r="I2138" s="52" t="s">
        <v>14713</v>
      </c>
      <c r="J2138" s="51">
        <v>121401</v>
      </c>
      <c r="K2138" s="51">
        <v>24745</v>
      </c>
      <c r="L2138" s="52" t="s">
        <v>22159</v>
      </c>
      <c r="M2138" s="51">
        <v>969576</v>
      </c>
      <c r="N2138" s="51">
        <v>0</v>
      </c>
      <c r="O2138" s="52" t="s">
        <v>16581</v>
      </c>
    </row>
    <row r="2139" spans="1:15" ht="14.4" x14ac:dyDescent="0.25">
      <c r="A2139" s="51">
        <v>53306</v>
      </c>
      <c r="B2139" s="52" t="s">
        <v>6377</v>
      </c>
      <c r="C2139" s="52" t="s">
        <v>6378</v>
      </c>
      <c r="D2139" s="51">
        <v>2350</v>
      </c>
      <c r="E2139" s="52" t="s">
        <v>2795</v>
      </c>
      <c r="F2139" s="52" t="s">
        <v>6379</v>
      </c>
      <c r="G2139" s="52" t="s">
        <v>7571</v>
      </c>
      <c r="H2139" s="52" t="s">
        <v>10521</v>
      </c>
      <c r="I2139" s="52" t="s">
        <v>14715</v>
      </c>
      <c r="J2139" s="51">
        <v>119495</v>
      </c>
      <c r="K2139" s="51">
        <v>8748</v>
      </c>
      <c r="L2139" s="52" t="s">
        <v>792</v>
      </c>
      <c r="M2139" s="51">
        <v>960807</v>
      </c>
      <c r="N2139" s="51">
        <v>0</v>
      </c>
      <c r="O2139" s="52" t="s">
        <v>16582</v>
      </c>
    </row>
    <row r="2140" spans="1:15" ht="14.4" x14ac:dyDescent="0.25">
      <c r="A2140" s="51">
        <v>53314</v>
      </c>
      <c r="B2140" s="52" t="s">
        <v>6380</v>
      </c>
      <c r="C2140" s="52" t="s">
        <v>6381</v>
      </c>
      <c r="D2140" s="51">
        <v>2290</v>
      </c>
      <c r="E2140" s="52" t="s">
        <v>394</v>
      </c>
      <c r="F2140" s="52" t="s">
        <v>6382</v>
      </c>
      <c r="G2140" s="52" t="s">
        <v>7571</v>
      </c>
      <c r="H2140" s="52" t="s">
        <v>10522</v>
      </c>
      <c r="I2140" s="52" t="s">
        <v>14713</v>
      </c>
      <c r="J2140" s="51">
        <v>121566</v>
      </c>
      <c r="K2140" s="51">
        <v>8482</v>
      </c>
      <c r="L2140" s="52" t="s">
        <v>761</v>
      </c>
      <c r="M2140" s="51">
        <v>117911</v>
      </c>
      <c r="N2140" s="51">
        <v>0</v>
      </c>
      <c r="O2140" s="52" t="s">
        <v>16583</v>
      </c>
    </row>
    <row r="2141" spans="1:15" ht="14.4" x14ac:dyDescent="0.25">
      <c r="A2141" s="51">
        <v>53322</v>
      </c>
      <c r="B2141" s="52" t="s">
        <v>101</v>
      </c>
      <c r="C2141" s="52" t="s">
        <v>2580</v>
      </c>
      <c r="D2141" s="51">
        <v>2390</v>
      </c>
      <c r="E2141" s="52" t="s">
        <v>2581</v>
      </c>
      <c r="F2141" s="52" t="s">
        <v>6383</v>
      </c>
      <c r="G2141" s="52" t="s">
        <v>7571</v>
      </c>
      <c r="H2141" s="52" t="s">
        <v>10523</v>
      </c>
      <c r="I2141" s="52" t="s">
        <v>14713</v>
      </c>
      <c r="J2141" s="51">
        <v>121616</v>
      </c>
      <c r="K2141" s="51">
        <v>7716</v>
      </c>
      <c r="L2141" s="52" t="s">
        <v>69</v>
      </c>
      <c r="M2141" s="51">
        <v>123398</v>
      </c>
      <c r="N2141" s="51">
        <v>0</v>
      </c>
      <c r="O2141" s="52" t="s">
        <v>16584</v>
      </c>
    </row>
    <row r="2142" spans="1:15" ht="14.4" x14ac:dyDescent="0.25">
      <c r="A2142" s="51">
        <v>53348</v>
      </c>
      <c r="B2142" s="52" t="s">
        <v>6384</v>
      </c>
      <c r="C2142" s="52" t="s">
        <v>6385</v>
      </c>
      <c r="D2142" s="51">
        <v>3630</v>
      </c>
      <c r="E2142" s="52" t="s">
        <v>98</v>
      </c>
      <c r="F2142" s="52" t="s">
        <v>6386</v>
      </c>
      <c r="G2142" s="52" t="s">
        <v>7571</v>
      </c>
      <c r="H2142" s="52" t="s">
        <v>10524</v>
      </c>
      <c r="I2142" s="52" t="s">
        <v>14372</v>
      </c>
      <c r="J2142" s="51">
        <v>139089</v>
      </c>
      <c r="K2142" s="51">
        <v>1561</v>
      </c>
      <c r="L2142" s="52" t="s">
        <v>878</v>
      </c>
      <c r="M2142" s="51">
        <v>113936</v>
      </c>
      <c r="N2142" s="51">
        <v>113936</v>
      </c>
      <c r="O2142" s="52" t="s">
        <v>14507</v>
      </c>
    </row>
    <row r="2143" spans="1:15" ht="14.4" x14ac:dyDescent="0.25">
      <c r="A2143" s="51">
        <v>53439</v>
      </c>
      <c r="B2143" s="52" t="s">
        <v>4972</v>
      </c>
      <c r="C2143" s="52" t="s">
        <v>6387</v>
      </c>
      <c r="D2143" s="51">
        <v>8640</v>
      </c>
      <c r="E2143" s="52" t="s">
        <v>6388</v>
      </c>
      <c r="F2143" s="52" t="s">
        <v>6389</v>
      </c>
      <c r="G2143" s="52" t="s">
        <v>7571</v>
      </c>
      <c r="H2143" s="52" t="s">
        <v>10525</v>
      </c>
      <c r="I2143" s="52" t="s">
        <v>14713</v>
      </c>
      <c r="J2143" s="51">
        <v>120469</v>
      </c>
      <c r="K2143" s="51">
        <v>20693</v>
      </c>
      <c r="L2143" s="52" t="s">
        <v>67</v>
      </c>
      <c r="M2143" s="51">
        <v>118612</v>
      </c>
      <c r="N2143" s="51">
        <v>0</v>
      </c>
      <c r="O2143" s="52" t="s">
        <v>16585</v>
      </c>
    </row>
    <row r="2144" spans="1:15" ht="14.4" x14ac:dyDescent="0.25">
      <c r="A2144" s="51">
        <v>53488</v>
      </c>
      <c r="B2144" s="52" t="s">
        <v>65</v>
      </c>
      <c r="C2144" s="52" t="s">
        <v>6390</v>
      </c>
      <c r="D2144" s="51">
        <v>9250</v>
      </c>
      <c r="E2144" s="52" t="s">
        <v>1568</v>
      </c>
      <c r="F2144" s="52" t="s">
        <v>6391</v>
      </c>
      <c r="G2144" s="52" t="s">
        <v>7571</v>
      </c>
      <c r="H2144" s="52" t="s">
        <v>10526</v>
      </c>
      <c r="I2144" s="52" t="s">
        <v>14715</v>
      </c>
      <c r="J2144" s="51">
        <v>119131</v>
      </c>
      <c r="K2144" s="51">
        <v>11478</v>
      </c>
      <c r="L2144" s="52" t="s">
        <v>531</v>
      </c>
      <c r="M2144" s="51">
        <v>975888</v>
      </c>
      <c r="N2144" s="51">
        <v>0</v>
      </c>
      <c r="O2144" s="52" t="s">
        <v>16586</v>
      </c>
    </row>
    <row r="2145" spans="1:15" ht="14.4" x14ac:dyDescent="0.25">
      <c r="A2145" s="51">
        <v>53553</v>
      </c>
      <c r="B2145" s="52" t="s">
        <v>6392</v>
      </c>
      <c r="C2145" s="52" t="s">
        <v>6393</v>
      </c>
      <c r="D2145" s="51">
        <v>2540</v>
      </c>
      <c r="E2145" s="52" t="s">
        <v>235</v>
      </c>
      <c r="F2145" s="52" t="s">
        <v>6394</v>
      </c>
      <c r="G2145" s="52" t="s">
        <v>7571</v>
      </c>
      <c r="H2145" s="52" t="s">
        <v>10527</v>
      </c>
      <c r="I2145" s="52" t="s">
        <v>14713</v>
      </c>
      <c r="J2145" s="51">
        <v>119255</v>
      </c>
      <c r="K2145" s="51">
        <v>46052</v>
      </c>
      <c r="L2145" s="52" t="s">
        <v>67</v>
      </c>
      <c r="M2145" s="51">
        <v>104661</v>
      </c>
      <c r="N2145" s="51">
        <v>0</v>
      </c>
      <c r="O2145" s="52" t="s">
        <v>16587</v>
      </c>
    </row>
    <row r="2146" spans="1:15" ht="14.4" x14ac:dyDescent="0.25">
      <c r="A2146" s="51">
        <v>53967</v>
      </c>
      <c r="B2146" s="52" t="s">
        <v>6395</v>
      </c>
      <c r="C2146" s="52" t="s">
        <v>6396</v>
      </c>
      <c r="D2146" s="51">
        <v>3511</v>
      </c>
      <c r="E2146" s="52" t="s">
        <v>205</v>
      </c>
      <c r="F2146" s="52" t="s">
        <v>6397</v>
      </c>
      <c r="G2146" s="52" t="s">
        <v>7571</v>
      </c>
      <c r="H2146" s="52" t="s">
        <v>10528</v>
      </c>
      <c r="I2146" s="52" t="s">
        <v>14715</v>
      </c>
      <c r="J2146" s="51">
        <v>119776</v>
      </c>
      <c r="K2146" s="51">
        <v>13995</v>
      </c>
      <c r="L2146" s="52" t="s">
        <v>544</v>
      </c>
      <c r="M2146" s="51">
        <v>961524</v>
      </c>
      <c r="N2146" s="51">
        <v>0</v>
      </c>
      <c r="O2146" s="52" t="s">
        <v>16588</v>
      </c>
    </row>
    <row r="2147" spans="1:15" ht="14.4" x14ac:dyDescent="0.25">
      <c r="A2147" s="51">
        <v>53975</v>
      </c>
      <c r="B2147" s="52" t="s">
        <v>6398</v>
      </c>
      <c r="C2147" s="52" t="s">
        <v>6399</v>
      </c>
      <c r="D2147" s="51">
        <v>3790</v>
      </c>
      <c r="E2147" s="52" t="s">
        <v>6400</v>
      </c>
      <c r="F2147" s="52" t="s">
        <v>6401</v>
      </c>
      <c r="G2147" s="52" t="s">
        <v>7571</v>
      </c>
      <c r="H2147" s="52" t="s">
        <v>10529</v>
      </c>
      <c r="I2147" s="52" t="s">
        <v>14715</v>
      </c>
      <c r="J2147" s="51">
        <v>119875</v>
      </c>
      <c r="K2147" s="51">
        <v>15776</v>
      </c>
      <c r="L2147" s="52" t="s">
        <v>547</v>
      </c>
      <c r="M2147" s="51">
        <v>960096</v>
      </c>
      <c r="N2147" s="51">
        <v>0</v>
      </c>
      <c r="O2147" s="52" t="s">
        <v>16589</v>
      </c>
    </row>
    <row r="2148" spans="1:15" ht="14.4" x14ac:dyDescent="0.25">
      <c r="A2148" s="51">
        <v>54692</v>
      </c>
      <c r="B2148" s="52" t="s">
        <v>6402</v>
      </c>
      <c r="C2148" s="52" t="s">
        <v>6403</v>
      </c>
      <c r="D2148" s="51">
        <v>2500</v>
      </c>
      <c r="E2148" s="52" t="s">
        <v>429</v>
      </c>
      <c r="F2148" s="52" t="s">
        <v>6404</v>
      </c>
      <c r="G2148" s="52" t="s">
        <v>7571</v>
      </c>
      <c r="H2148" s="52" t="s">
        <v>10530</v>
      </c>
      <c r="I2148" s="52" t="s">
        <v>14713</v>
      </c>
      <c r="J2148" s="51">
        <v>121822</v>
      </c>
      <c r="K2148" s="51">
        <v>9639</v>
      </c>
      <c r="L2148" s="52" t="s">
        <v>812</v>
      </c>
      <c r="M2148" s="51">
        <v>60764</v>
      </c>
      <c r="N2148" s="51">
        <v>0</v>
      </c>
      <c r="O2148" s="52" t="s">
        <v>16590</v>
      </c>
    </row>
    <row r="2149" spans="1:15" ht="14.4" x14ac:dyDescent="0.25">
      <c r="A2149" s="51">
        <v>55301</v>
      </c>
      <c r="B2149" s="52" t="s">
        <v>6405</v>
      </c>
      <c r="C2149" s="52" t="s">
        <v>6406</v>
      </c>
      <c r="D2149" s="51">
        <v>3950</v>
      </c>
      <c r="E2149" s="52" t="s">
        <v>108</v>
      </c>
      <c r="F2149" s="52" t="s">
        <v>6407</v>
      </c>
      <c r="G2149" s="52" t="s">
        <v>7571</v>
      </c>
      <c r="H2149" s="52" t="s">
        <v>10531</v>
      </c>
      <c r="I2149" s="52" t="s">
        <v>14713</v>
      </c>
      <c r="J2149" s="51">
        <v>118984</v>
      </c>
      <c r="K2149" s="51">
        <v>14613</v>
      </c>
      <c r="L2149" s="52" t="s">
        <v>785</v>
      </c>
      <c r="M2149" s="51">
        <v>965351</v>
      </c>
      <c r="N2149" s="51">
        <v>0</v>
      </c>
      <c r="O2149" s="52" t="s">
        <v>16591</v>
      </c>
    </row>
    <row r="2150" spans="1:15" ht="14.4" x14ac:dyDescent="0.25">
      <c r="A2150" s="51">
        <v>55335</v>
      </c>
      <c r="B2150" s="52" t="s">
        <v>14118</v>
      </c>
      <c r="C2150" s="52" t="s">
        <v>6408</v>
      </c>
      <c r="D2150" s="51">
        <v>1880</v>
      </c>
      <c r="E2150" s="52" t="s">
        <v>6409</v>
      </c>
      <c r="F2150" s="52" t="s">
        <v>6410</v>
      </c>
      <c r="G2150" s="52" t="s">
        <v>7571</v>
      </c>
      <c r="H2150" s="52" t="s">
        <v>10532</v>
      </c>
      <c r="I2150" s="52" t="s">
        <v>14713</v>
      </c>
      <c r="J2150" s="51">
        <v>120171</v>
      </c>
      <c r="K2150" s="51">
        <v>12021</v>
      </c>
      <c r="L2150" s="52" t="s">
        <v>628</v>
      </c>
      <c r="M2150" s="51">
        <v>970871</v>
      </c>
      <c r="N2150" s="51">
        <v>0</v>
      </c>
      <c r="O2150" s="52" t="s">
        <v>16592</v>
      </c>
    </row>
    <row r="2151" spans="1:15" ht="14.4" x14ac:dyDescent="0.25">
      <c r="A2151" s="51">
        <v>55459</v>
      </c>
      <c r="B2151" s="52" t="s">
        <v>14119</v>
      </c>
      <c r="C2151" s="52" t="s">
        <v>6411</v>
      </c>
      <c r="D2151" s="51">
        <v>3400</v>
      </c>
      <c r="E2151" s="52" t="s">
        <v>1244</v>
      </c>
      <c r="F2151" s="52" t="s">
        <v>6412</v>
      </c>
      <c r="G2151" s="52" t="s">
        <v>7571</v>
      </c>
      <c r="H2151" s="52" t="s">
        <v>16593</v>
      </c>
      <c r="I2151" s="52" t="s">
        <v>14713</v>
      </c>
      <c r="J2151" s="51">
        <v>120097</v>
      </c>
      <c r="K2151" s="51">
        <v>13417</v>
      </c>
      <c r="L2151" s="52" t="s">
        <v>1883</v>
      </c>
      <c r="M2151" s="51">
        <v>964981</v>
      </c>
      <c r="N2151" s="51">
        <v>0</v>
      </c>
      <c r="O2151" s="52" t="s">
        <v>16594</v>
      </c>
    </row>
    <row r="2152" spans="1:15" ht="14.4" x14ac:dyDescent="0.25">
      <c r="A2152" s="51">
        <v>55681</v>
      </c>
      <c r="B2152" s="52" t="s">
        <v>6413</v>
      </c>
      <c r="C2152" s="52" t="s">
        <v>6414</v>
      </c>
      <c r="D2152" s="51">
        <v>3500</v>
      </c>
      <c r="E2152" s="52" t="s">
        <v>92</v>
      </c>
      <c r="F2152" s="52" t="s">
        <v>6415</v>
      </c>
      <c r="G2152" s="52" t="s">
        <v>7571</v>
      </c>
      <c r="H2152" s="52" t="s">
        <v>10533</v>
      </c>
      <c r="I2152" s="52" t="s">
        <v>14713</v>
      </c>
      <c r="J2152" s="51">
        <v>118885</v>
      </c>
      <c r="K2152" s="51">
        <v>104513</v>
      </c>
      <c r="L2152" s="52" t="s">
        <v>784</v>
      </c>
      <c r="M2152" s="51">
        <v>965061</v>
      </c>
      <c r="N2152" s="51">
        <v>0</v>
      </c>
      <c r="O2152" s="52" t="s">
        <v>16595</v>
      </c>
    </row>
    <row r="2153" spans="1:15" ht="14.4" x14ac:dyDescent="0.25">
      <c r="A2153" s="51">
        <v>55715</v>
      </c>
      <c r="B2153" s="52" t="s">
        <v>6416</v>
      </c>
      <c r="C2153" s="52" t="s">
        <v>6417</v>
      </c>
      <c r="D2153" s="51">
        <v>1070</v>
      </c>
      <c r="E2153" s="52" t="s">
        <v>133</v>
      </c>
      <c r="F2153" s="52" t="s">
        <v>6418</v>
      </c>
      <c r="G2153" s="52" t="s">
        <v>7571</v>
      </c>
      <c r="H2153" s="52" t="s">
        <v>10534</v>
      </c>
      <c r="I2153" s="52" t="s">
        <v>14713</v>
      </c>
      <c r="J2153" s="51">
        <v>119222</v>
      </c>
      <c r="K2153" s="51">
        <v>3913</v>
      </c>
      <c r="L2153" s="52" t="s">
        <v>22045</v>
      </c>
      <c r="M2153" s="51">
        <v>962043</v>
      </c>
      <c r="N2153" s="51">
        <v>0</v>
      </c>
      <c r="O2153" s="52" t="s">
        <v>16596</v>
      </c>
    </row>
    <row r="2154" spans="1:15" ht="14.4" x14ac:dyDescent="0.25">
      <c r="A2154" s="51">
        <v>55723</v>
      </c>
      <c r="B2154" s="52" t="s">
        <v>813</v>
      </c>
      <c r="C2154" s="52" t="s">
        <v>6419</v>
      </c>
      <c r="D2154" s="51">
        <v>1500</v>
      </c>
      <c r="E2154" s="52" t="s">
        <v>445</v>
      </c>
      <c r="F2154" s="52" t="s">
        <v>6420</v>
      </c>
      <c r="G2154" s="52" t="s">
        <v>7571</v>
      </c>
      <c r="H2154" s="52" t="s">
        <v>10535</v>
      </c>
      <c r="I2154" s="52" t="s">
        <v>14713</v>
      </c>
      <c r="J2154" s="51">
        <v>139071</v>
      </c>
      <c r="K2154" s="51">
        <v>117887</v>
      </c>
      <c r="L2154" s="52" t="s">
        <v>22053</v>
      </c>
      <c r="M2154" s="51">
        <v>55137</v>
      </c>
      <c r="N2154" s="51">
        <v>0</v>
      </c>
      <c r="O2154" s="52" t="s">
        <v>16597</v>
      </c>
    </row>
    <row r="2155" spans="1:15" ht="14.4" x14ac:dyDescent="0.25">
      <c r="A2155" s="51">
        <v>55781</v>
      </c>
      <c r="B2155" s="52" t="s">
        <v>599</v>
      </c>
      <c r="C2155" s="52" t="s">
        <v>6421</v>
      </c>
      <c r="D2155" s="51">
        <v>2300</v>
      </c>
      <c r="E2155" s="52" t="s">
        <v>148</v>
      </c>
      <c r="F2155" s="52" t="s">
        <v>6422</v>
      </c>
      <c r="G2155" s="52" t="s">
        <v>7571</v>
      </c>
      <c r="H2155" s="52" t="s">
        <v>10536</v>
      </c>
      <c r="I2155" s="52" t="s">
        <v>14715</v>
      </c>
      <c r="J2155" s="51">
        <v>119495</v>
      </c>
      <c r="K2155" s="51">
        <v>8748</v>
      </c>
      <c r="L2155" s="52" t="s">
        <v>792</v>
      </c>
      <c r="M2155" s="51">
        <v>960757</v>
      </c>
      <c r="N2155" s="51">
        <v>0</v>
      </c>
      <c r="O2155" s="52" t="s">
        <v>16598</v>
      </c>
    </row>
    <row r="2156" spans="1:15" ht="14.4" x14ac:dyDescent="0.25">
      <c r="A2156" s="51">
        <v>55814</v>
      </c>
      <c r="B2156" s="52" t="s">
        <v>533</v>
      </c>
      <c r="C2156" s="52" t="s">
        <v>6423</v>
      </c>
      <c r="D2156" s="51">
        <v>1070</v>
      </c>
      <c r="E2156" s="52" t="s">
        <v>133</v>
      </c>
      <c r="F2156" s="52" t="s">
        <v>134</v>
      </c>
      <c r="G2156" s="52" t="s">
        <v>7571</v>
      </c>
      <c r="H2156" s="52" t="s">
        <v>8047</v>
      </c>
      <c r="I2156" s="52" t="s">
        <v>14713</v>
      </c>
      <c r="J2156" s="51">
        <v>119222</v>
      </c>
      <c r="K2156" s="51">
        <v>3913</v>
      </c>
      <c r="L2156" s="52" t="s">
        <v>22045</v>
      </c>
      <c r="M2156" s="51">
        <v>962043</v>
      </c>
      <c r="N2156" s="51">
        <v>0</v>
      </c>
      <c r="O2156" s="52" t="s">
        <v>16599</v>
      </c>
    </row>
    <row r="2157" spans="1:15" ht="14.4" x14ac:dyDescent="0.25">
      <c r="A2157" s="51">
        <v>55822</v>
      </c>
      <c r="B2157" s="52" t="s">
        <v>65</v>
      </c>
      <c r="C2157" s="52" t="s">
        <v>6424</v>
      </c>
      <c r="D2157" s="51">
        <v>2321</v>
      </c>
      <c r="E2157" s="52" t="s">
        <v>6425</v>
      </c>
      <c r="F2157" s="52" t="s">
        <v>6426</v>
      </c>
      <c r="G2157" s="52" t="s">
        <v>7571</v>
      </c>
      <c r="H2157" s="52" t="s">
        <v>10537</v>
      </c>
      <c r="I2157" s="52" t="s">
        <v>14715</v>
      </c>
      <c r="J2157" s="51">
        <v>120758</v>
      </c>
      <c r="K2157" s="51">
        <v>8714</v>
      </c>
      <c r="L2157" s="52" t="s">
        <v>847</v>
      </c>
      <c r="M2157" s="51">
        <v>960773</v>
      </c>
      <c r="N2157" s="51">
        <v>0</v>
      </c>
      <c r="O2157" s="52" t="s">
        <v>16600</v>
      </c>
    </row>
    <row r="2158" spans="1:15" ht="14.4" x14ac:dyDescent="0.25">
      <c r="A2158" s="51">
        <v>55831</v>
      </c>
      <c r="B2158" s="52" t="s">
        <v>602</v>
      </c>
      <c r="C2158" s="52" t="s">
        <v>6427</v>
      </c>
      <c r="D2158" s="51">
        <v>2930</v>
      </c>
      <c r="E2158" s="52" t="s">
        <v>207</v>
      </c>
      <c r="F2158" s="52" t="s">
        <v>6428</v>
      </c>
      <c r="G2158" s="52" t="s">
        <v>7571</v>
      </c>
      <c r="H2158" s="52" t="s">
        <v>10538</v>
      </c>
      <c r="I2158" s="52" t="s">
        <v>14713</v>
      </c>
      <c r="J2158" s="51">
        <v>121591</v>
      </c>
      <c r="K2158" s="51">
        <v>55831</v>
      </c>
      <c r="L2158" s="52" t="s">
        <v>602</v>
      </c>
      <c r="M2158" s="51">
        <v>123381</v>
      </c>
      <c r="N2158" s="51">
        <v>0</v>
      </c>
      <c r="O2158" s="52" t="s">
        <v>16601</v>
      </c>
    </row>
    <row r="2159" spans="1:15" ht="14.4" x14ac:dyDescent="0.25">
      <c r="A2159" s="51">
        <v>55855</v>
      </c>
      <c r="B2159" s="52" t="s">
        <v>2063</v>
      </c>
      <c r="C2159" s="52" t="s">
        <v>6429</v>
      </c>
      <c r="D2159" s="51">
        <v>8930</v>
      </c>
      <c r="E2159" s="52" t="s">
        <v>4725</v>
      </c>
      <c r="F2159" s="52" t="s">
        <v>6430</v>
      </c>
      <c r="G2159" s="52" t="s">
        <v>7571</v>
      </c>
      <c r="H2159" s="52" t="s">
        <v>10539</v>
      </c>
      <c r="I2159" s="52" t="s">
        <v>14713</v>
      </c>
      <c r="J2159" s="51">
        <v>119412</v>
      </c>
      <c r="K2159" s="51">
        <v>19141</v>
      </c>
      <c r="L2159" s="52" t="s">
        <v>73</v>
      </c>
      <c r="M2159" s="51">
        <v>55848</v>
      </c>
      <c r="N2159" s="51">
        <v>0</v>
      </c>
      <c r="O2159" s="52" t="s">
        <v>16602</v>
      </c>
    </row>
    <row r="2160" spans="1:15" ht="14.4" x14ac:dyDescent="0.25">
      <c r="A2160" s="51">
        <v>55871</v>
      </c>
      <c r="B2160" s="52" t="s">
        <v>6431</v>
      </c>
      <c r="C2160" s="52" t="s">
        <v>6432</v>
      </c>
      <c r="D2160" s="51">
        <v>9000</v>
      </c>
      <c r="E2160" s="52" t="s">
        <v>299</v>
      </c>
      <c r="F2160" s="52" t="s">
        <v>6433</v>
      </c>
      <c r="G2160" s="52" t="s">
        <v>7571</v>
      </c>
      <c r="H2160" s="52" t="s">
        <v>10540</v>
      </c>
      <c r="I2160" s="52" t="s">
        <v>14372</v>
      </c>
      <c r="J2160" s="51">
        <v>125526</v>
      </c>
      <c r="K2160" s="51">
        <v>2626</v>
      </c>
      <c r="L2160" s="52" t="s">
        <v>8965</v>
      </c>
      <c r="M2160" s="51">
        <v>114017</v>
      </c>
      <c r="N2160" s="51">
        <v>114017</v>
      </c>
      <c r="O2160" s="52" t="s">
        <v>16603</v>
      </c>
    </row>
    <row r="2161" spans="1:15" ht="14.4" x14ac:dyDescent="0.25">
      <c r="A2161" s="51">
        <v>55889</v>
      </c>
      <c r="B2161" s="52" t="s">
        <v>14120</v>
      </c>
      <c r="C2161" s="52" t="s">
        <v>6434</v>
      </c>
      <c r="D2161" s="51">
        <v>2170</v>
      </c>
      <c r="E2161" s="52" t="s">
        <v>405</v>
      </c>
      <c r="F2161" s="52" t="s">
        <v>6435</v>
      </c>
      <c r="G2161" s="52" t="s">
        <v>7571</v>
      </c>
      <c r="H2161" s="52" t="s">
        <v>10541</v>
      </c>
      <c r="I2161" s="52" t="s">
        <v>14372</v>
      </c>
      <c r="J2161" s="51">
        <v>121831</v>
      </c>
      <c r="K2161" s="51">
        <v>129643</v>
      </c>
      <c r="L2161" s="52" t="s">
        <v>870</v>
      </c>
      <c r="M2161" s="51">
        <v>113803</v>
      </c>
      <c r="N2161" s="51">
        <v>113803</v>
      </c>
      <c r="O2161" s="52" t="s">
        <v>16604</v>
      </c>
    </row>
    <row r="2162" spans="1:15" ht="14.4" x14ac:dyDescent="0.25">
      <c r="A2162" s="51">
        <v>55897</v>
      </c>
      <c r="B2162" s="52" t="s">
        <v>22184</v>
      </c>
      <c r="C2162" s="52" t="s">
        <v>6436</v>
      </c>
      <c r="D2162" s="51">
        <v>3010</v>
      </c>
      <c r="E2162" s="52" t="s">
        <v>1216</v>
      </c>
      <c r="F2162" s="52" t="s">
        <v>6437</v>
      </c>
      <c r="G2162" s="52" t="s">
        <v>7571</v>
      </c>
      <c r="H2162" s="52" t="s">
        <v>22185</v>
      </c>
      <c r="I2162" s="52" t="s">
        <v>14372</v>
      </c>
      <c r="J2162" s="51">
        <v>120841</v>
      </c>
      <c r="K2162" s="51">
        <v>13433</v>
      </c>
      <c r="L2162" s="52" t="s">
        <v>801</v>
      </c>
      <c r="M2162" s="51">
        <v>113902</v>
      </c>
      <c r="N2162" s="51">
        <v>113902</v>
      </c>
      <c r="O2162" s="52" t="s">
        <v>22186</v>
      </c>
    </row>
    <row r="2163" spans="1:15" ht="14.4" x14ac:dyDescent="0.25">
      <c r="A2163" s="51">
        <v>55905</v>
      </c>
      <c r="B2163" s="52" t="s">
        <v>6438</v>
      </c>
      <c r="C2163" s="52" t="s">
        <v>6439</v>
      </c>
      <c r="D2163" s="51">
        <v>1653</v>
      </c>
      <c r="E2163" s="52" t="s">
        <v>734</v>
      </c>
      <c r="F2163" s="52" t="s">
        <v>6440</v>
      </c>
      <c r="G2163" s="52" t="s">
        <v>7571</v>
      </c>
      <c r="H2163" s="52" t="s">
        <v>10542</v>
      </c>
      <c r="I2163" s="52" t="s">
        <v>14713</v>
      </c>
      <c r="J2163" s="51">
        <v>122044</v>
      </c>
      <c r="K2163" s="51">
        <v>4903</v>
      </c>
      <c r="L2163" s="52" t="s">
        <v>647</v>
      </c>
      <c r="M2163" s="51">
        <v>962456</v>
      </c>
      <c r="N2163" s="51">
        <v>0</v>
      </c>
      <c r="O2163" s="52" t="s">
        <v>16605</v>
      </c>
    </row>
    <row r="2164" spans="1:15" ht="14.4" x14ac:dyDescent="0.25">
      <c r="A2164" s="51">
        <v>55939</v>
      </c>
      <c r="B2164" s="52" t="s">
        <v>14121</v>
      </c>
      <c r="C2164" s="52" t="s">
        <v>6441</v>
      </c>
      <c r="D2164" s="51">
        <v>1930</v>
      </c>
      <c r="E2164" s="52" t="s">
        <v>34</v>
      </c>
      <c r="F2164" s="52" t="s">
        <v>6442</v>
      </c>
      <c r="G2164" s="52" t="s">
        <v>7571</v>
      </c>
      <c r="H2164" s="52" t="s">
        <v>10543</v>
      </c>
      <c r="I2164" s="52" t="s">
        <v>14713</v>
      </c>
      <c r="J2164" s="51">
        <v>120576</v>
      </c>
      <c r="K2164" s="51">
        <v>12617</v>
      </c>
      <c r="L2164" s="52" t="s">
        <v>747</v>
      </c>
      <c r="M2164" s="51">
        <v>104729</v>
      </c>
      <c r="N2164" s="51">
        <v>0</v>
      </c>
      <c r="O2164" s="52" t="s">
        <v>16606</v>
      </c>
    </row>
    <row r="2165" spans="1:15" ht="14.4" x14ac:dyDescent="0.25">
      <c r="A2165" s="51">
        <v>56011</v>
      </c>
      <c r="B2165" s="52" t="s">
        <v>6443</v>
      </c>
      <c r="C2165" s="52" t="s">
        <v>6444</v>
      </c>
      <c r="D2165" s="51">
        <v>3000</v>
      </c>
      <c r="E2165" s="52" t="s">
        <v>512</v>
      </c>
      <c r="F2165" s="52" t="s">
        <v>6445</v>
      </c>
      <c r="G2165" s="52" t="s">
        <v>7571</v>
      </c>
      <c r="H2165" s="52" t="s">
        <v>10544</v>
      </c>
      <c r="I2165" s="52" t="s">
        <v>14372</v>
      </c>
      <c r="J2165" s="51">
        <v>120841</v>
      </c>
      <c r="K2165" s="51">
        <v>13433</v>
      </c>
      <c r="L2165" s="52" t="s">
        <v>801</v>
      </c>
      <c r="M2165" s="51">
        <v>113902</v>
      </c>
      <c r="N2165" s="51">
        <v>113902</v>
      </c>
      <c r="O2165" s="52" t="s">
        <v>16607</v>
      </c>
    </row>
    <row r="2166" spans="1:15" ht="14.4" x14ac:dyDescent="0.25">
      <c r="A2166" s="51">
        <v>56077</v>
      </c>
      <c r="B2166" s="52" t="s">
        <v>6446</v>
      </c>
      <c r="C2166" s="52" t="s">
        <v>6447</v>
      </c>
      <c r="D2166" s="51">
        <v>1700</v>
      </c>
      <c r="E2166" s="52" t="s">
        <v>3</v>
      </c>
      <c r="F2166" s="52" t="s">
        <v>6448</v>
      </c>
      <c r="G2166" s="52" t="s">
        <v>7571</v>
      </c>
      <c r="H2166" s="52" t="s">
        <v>10545</v>
      </c>
      <c r="I2166" s="52" t="s">
        <v>14713</v>
      </c>
      <c r="J2166" s="51">
        <v>122242</v>
      </c>
      <c r="K2166" s="51">
        <v>110452</v>
      </c>
      <c r="L2166" s="52" t="s">
        <v>6744</v>
      </c>
      <c r="M2166" s="51">
        <v>970401</v>
      </c>
      <c r="N2166" s="51">
        <v>0</v>
      </c>
      <c r="O2166" s="52" t="s">
        <v>16608</v>
      </c>
    </row>
    <row r="2167" spans="1:15" ht="14.4" x14ac:dyDescent="0.25">
      <c r="A2167" s="51">
        <v>57174</v>
      </c>
      <c r="B2167" s="52" t="s">
        <v>603</v>
      </c>
      <c r="C2167" s="52" t="s">
        <v>6449</v>
      </c>
      <c r="D2167" s="51">
        <v>9000</v>
      </c>
      <c r="E2167" s="52" t="s">
        <v>299</v>
      </c>
      <c r="F2167" s="52" t="s">
        <v>6450</v>
      </c>
      <c r="G2167" s="52" t="s">
        <v>7571</v>
      </c>
      <c r="H2167" s="52" t="s">
        <v>10546</v>
      </c>
      <c r="I2167" s="52" t="s">
        <v>14713</v>
      </c>
      <c r="J2167" s="51">
        <v>139014</v>
      </c>
      <c r="K2167" s="51">
        <v>21031</v>
      </c>
      <c r="L2167" s="52" t="s">
        <v>753</v>
      </c>
      <c r="M2167" s="51">
        <v>139741</v>
      </c>
      <c r="N2167" s="51">
        <v>0</v>
      </c>
      <c r="O2167" s="52" t="s">
        <v>16609</v>
      </c>
    </row>
    <row r="2168" spans="1:15" ht="14.4" x14ac:dyDescent="0.25">
      <c r="A2168" s="51">
        <v>60988</v>
      </c>
      <c r="B2168" s="52" t="s">
        <v>540</v>
      </c>
      <c r="C2168" s="52" t="s">
        <v>6451</v>
      </c>
      <c r="D2168" s="51">
        <v>3050</v>
      </c>
      <c r="E2168" s="52" t="s">
        <v>3476</v>
      </c>
      <c r="F2168" s="52" t="s">
        <v>6452</v>
      </c>
      <c r="G2168" s="52" t="s">
        <v>7571</v>
      </c>
      <c r="H2168" s="52" t="s">
        <v>10547</v>
      </c>
      <c r="I2168" s="52" t="s">
        <v>14713</v>
      </c>
      <c r="J2168" s="51">
        <v>138974</v>
      </c>
      <c r="K2168" s="51">
        <v>60988</v>
      </c>
      <c r="L2168" s="52" t="s">
        <v>540</v>
      </c>
      <c r="M2168" s="51">
        <v>970111</v>
      </c>
      <c r="N2168" s="51">
        <v>0</v>
      </c>
      <c r="O2168" s="52" t="s">
        <v>16610</v>
      </c>
    </row>
    <row r="2169" spans="1:15" ht="14.4" x14ac:dyDescent="0.25">
      <c r="A2169" s="51">
        <v>60996</v>
      </c>
      <c r="B2169" s="52" t="s">
        <v>6453</v>
      </c>
      <c r="C2169" s="52" t="s">
        <v>14122</v>
      </c>
      <c r="D2169" s="51">
        <v>1070</v>
      </c>
      <c r="E2169" s="52" t="s">
        <v>133</v>
      </c>
      <c r="F2169" s="52" t="s">
        <v>6454</v>
      </c>
      <c r="G2169" s="52" t="s">
        <v>7571</v>
      </c>
      <c r="H2169" s="52" t="s">
        <v>10548</v>
      </c>
      <c r="I2169" s="52" t="s">
        <v>14715</v>
      </c>
      <c r="J2169" s="51">
        <v>120329</v>
      </c>
      <c r="K2169" s="51">
        <v>3962</v>
      </c>
      <c r="L2169" s="52" t="s">
        <v>555</v>
      </c>
      <c r="M2169" s="51">
        <v>960153</v>
      </c>
      <c r="N2169" s="51">
        <v>0</v>
      </c>
      <c r="O2169" s="52" t="s">
        <v>16611</v>
      </c>
    </row>
    <row r="2170" spans="1:15" ht="14.4" x14ac:dyDescent="0.25">
      <c r="A2170" s="51">
        <v>61002</v>
      </c>
      <c r="B2170" s="52" t="s">
        <v>67</v>
      </c>
      <c r="C2170" s="52" t="s">
        <v>6455</v>
      </c>
      <c r="D2170" s="51">
        <v>1831</v>
      </c>
      <c r="E2170" s="52" t="s">
        <v>2256</v>
      </c>
      <c r="F2170" s="52" t="s">
        <v>6456</v>
      </c>
      <c r="G2170" s="52" t="s">
        <v>7571</v>
      </c>
      <c r="H2170" s="52" t="s">
        <v>14123</v>
      </c>
      <c r="I2170" s="52" t="s">
        <v>14713</v>
      </c>
      <c r="J2170" s="51">
        <v>122143</v>
      </c>
      <c r="K2170" s="51">
        <v>105833</v>
      </c>
      <c r="L2170" s="52" t="s">
        <v>22061</v>
      </c>
      <c r="M2170" s="51">
        <v>962671</v>
      </c>
      <c r="N2170" s="51">
        <v>0</v>
      </c>
      <c r="O2170" s="52" t="s">
        <v>16612</v>
      </c>
    </row>
    <row r="2171" spans="1:15" ht="14.4" x14ac:dyDescent="0.25">
      <c r="A2171" s="51">
        <v>61077</v>
      </c>
      <c r="B2171" s="52" t="s">
        <v>1883</v>
      </c>
      <c r="C2171" s="52" t="s">
        <v>6457</v>
      </c>
      <c r="D2171" s="51">
        <v>8432</v>
      </c>
      <c r="E2171" s="52" t="s">
        <v>4601</v>
      </c>
      <c r="F2171" s="52" t="s">
        <v>6458</v>
      </c>
      <c r="G2171" s="52" t="s">
        <v>7571</v>
      </c>
      <c r="H2171" s="52" t="s">
        <v>22187</v>
      </c>
      <c r="I2171" s="52" t="s">
        <v>14713</v>
      </c>
      <c r="J2171" s="51">
        <v>119388</v>
      </c>
      <c r="K2171" s="51">
        <v>18192</v>
      </c>
      <c r="L2171" s="52" t="s">
        <v>67</v>
      </c>
      <c r="M2171" s="51">
        <v>966937</v>
      </c>
      <c r="N2171" s="51">
        <v>0</v>
      </c>
      <c r="O2171" s="52" t="s">
        <v>16613</v>
      </c>
    </row>
    <row r="2172" spans="1:15" ht="14.4" x14ac:dyDescent="0.25">
      <c r="A2172" s="51">
        <v>61151</v>
      </c>
      <c r="B2172" s="52" t="s">
        <v>101</v>
      </c>
      <c r="C2172" s="52" t="s">
        <v>6459</v>
      </c>
      <c r="D2172" s="51">
        <v>2550</v>
      </c>
      <c r="E2172" s="52" t="s">
        <v>1107</v>
      </c>
      <c r="F2172" s="52" t="s">
        <v>2998</v>
      </c>
      <c r="G2172" s="52" t="s">
        <v>7571</v>
      </c>
      <c r="H2172" s="52" t="s">
        <v>10549</v>
      </c>
      <c r="I2172" s="52" t="s">
        <v>14713</v>
      </c>
      <c r="J2172" s="51">
        <v>138826</v>
      </c>
      <c r="K2172" s="51">
        <v>9928</v>
      </c>
      <c r="L2172" s="52" t="s">
        <v>67</v>
      </c>
      <c r="M2172" s="51">
        <v>963553</v>
      </c>
      <c r="N2172" s="51">
        <v>0</v>
      </c>
      <c r="O2172" s="52" t="s">
        <v>16614</v>
      </c>
    </row>
    <row r="2173" spans="1:15" ht="14.4" x14ac:dyDescent="0.25">
      <c r="A2173" s="51">
        <v>61176</v>
      </c>
      <c r="B2173" s="52" t="s">
        <v>6460</v>
      </c>
      <c r="C2173" s="52" t="s">
        <v>16615</v>
      </c>
      <c r="D2173" s="51">
        <v>8530</v>
      </c>
      <c r="E2173" s="52" t="s">
        <v>166</v>
      </c>
      <c r="F2173" s="52" t="s">
        <v>6461</v>
      </c>
      <c r="G2173" s="52" t="s">
        <v>7571</v>
      </c>
      <c r="H2173" s="52" t="s">
        <v>16616</v>
      </c>
      <c r="I2173" s="52" t="s">
        <v>14713</v>
      </c>
      <c r="J2173" s="51">
        <v>119461</v>
      </c>
      <c r="K2173" s="51">
        <v>19612</v>
      </c>
      <c r="L2173" s="52" t="s">
        <v>540</v>
      </c>
      <c r="M2173" s="51">
        <v>974031</v>
      </c>
      <c r="N2173" s="51">
        <v>0</v>
      </c>
      <c r="O2173" s="52" t="s">
        <v>16617</v>
      </c>
    </row>
    <row r="2174" spans="1:15" ht="14.4" x14ac:dyDescent="0.25">
      <c r="A2174" s="51">
        <v>61218</v>
      </c>
      <c r="B2174" s="52" t="s">
        <v>6462</v>
      </c>
      <c r="C2174" s="52" t="s">
        <v>6463</v>
      </c>
      <c r="D2174" s="51">
        <v>3640</v>
      </c>
      <c r="E2174" s="52" t="s">
        <v>17</v>
      </c>
      <c r="F2174" s="52" t="s">
        <v>6464</v>
      </c>
      <c r="G2174" s="52" t="s">
        <v>7571</v>
      </c>
      <c r="H2174" s="52" t="s">
        <v>16618</v>
      </c>
      <c r="I2174" s="52" t="s">
        <v>14372</v>
      </c>
      <c r="J2174" s="51">
        <v>139089</v>
      </c>
      <c r="K2174" s="51">
        <v>1561</v>
      </c>
      <c r="L2174" s="52" t="s">
        <v>878</v>
      </c>
      <c r="M2174" s="51">
        <v>113936</v>
      </c>
      <c r="N2174" s="51">
        <v>113936</v>
      </c>
      <c r="O2174" s="52" t="s">
        <v>16619</v>
      </c>
    </row>
    <row r="2175" spans="1:15" ht="14.4" x14ac:dyDescent="0.25">
      <c r="A2175" s="51">
        <v>61226</v>
      </c>
      <c r="B2175" s="52" t="s">
        <v>3998</v>
      </c>
      <c r="C2175" s="52" t="s">
        <v>6465</v>
      </c>
      <c r="D2175" s="51">
        <v>8730</v>
      </c>
      <c r="E2175" s="52" t="s">
        <v>1388</v>
      </c>
      <c r="F2175" s="52" t="s">
        <v>6466</v>
      </c>
      <c r="G2175" s="52" t="s">
        <v>7571</v>
      </c>
      <c r="H2175" s="52" t="s">
        <v>10550</v>
      </c>
      <c r="I2175" s="52" t="s">
        <v>14713</v>
      </c>
      <c r="J2175" s="51">
        <v>120253</v>
      </c>
      <c r="K2175" s="51">
        <v>17962</v>
      </c>
      <c r="L2175" s="52" t="s">
        <v>554</v>
      </c>
      <c r="M2175" s="51">
        <v>116137</v>
      </c>
      <c r="N2175" s="51">
        <v>0</v>
      </c>
      <c r="O2175" s="52" t="s">
        <v>16620</v>
      </c>
    </row>
    <row r="2176" spans="1:15" ht="14.4" x14ac:dyDescent="0.25">
      <c r="A2176" s="51">
        <v>61242</v>
      </c>
      <c r="B2176" s="52" t="s">
        <v>786</v>
      </c>
      <c r="C2176" s="52" t="s">
        <v>4771</v>
      </c>
      <c r="D2176" s="51">
        <v>3590</v>
      </c>
      <c r="E2176" s="52" t="s">
        <v>74</v>
      </c>
      <c r="F2176" s="52" t="s">
        <v>787</v>
      </c>
      <c r="G2176" s="52" t="s">
        <v>7571</v>
      </c>
      <c r="H2176" s="52" t="s">
        <v>8241</v>
      </c>
      <c r="I2176" s="52" t="s">
        <v>14713</v>
      </c>
      <c r="J2176" s="51">
        <v>119041</v>
      </c>
      <c r="K2176" s="51">
        <v>61242</v>
      </c>
      <c r="L2176" s="52" t="s">
        <v>786</v>
      </c>
      <c r="M2176" s="51">
        <v>965475</v>
      </c>
      <c r="N2176" s="51">
        <v>0</v>
      </c>
      <c r="O2176" s="52" t="s">
        <v>16621</v>
      </c>
    </row>
    <row r="2177" spans="1:15" ht="14.4" x14ac:dyDescent="0.25">
      <c r="A2177" s="51">
        <v>61267</v>
      </c>
      <c r="B2177" s="52" t="s">
        <v>855</v>
      </c>
      <c r="C2177" s="52" t="s">
        <v>6467</v>
      </c>
      <c r="D2177" s="51">
        <v>9470</v>
      </c>
      <c r="E2177" s="52" t="s">
        <v>509</v>
      </c>
      <c r="F2177" s="52" t="s">
        <v>510</v>
      </c>
      <c r="G2177" s="52" t="s">
        <v>7571</v>
      </c>
      <c r="H2177" s="52" t="s">
        <v>8311</v>
      </c>
      <c r="I2177" s="52" t="s">
        <v>14713</v>
      </c>
      <c r="J2177" s="51">
        <v>121038</v>
      </c>
      <c r="K2177" s="51">
        <v>61267</v>
      </c>
      <c r="L2177" s="52" t="s">
        <v>855</v>
      </c>
      <c r="M2177" s="51">
        <v>974832</v>
      </c>
      <c r="N2177" s="51">
        <v>0</v>
      </c>
      <c r="O2177" s="52" t="s">
        <v>16622</v>
      </c>
    </row>
    <row r="2178" spans="1:15" ht="14.4" x14ac:dyDescent="0.25">
      <c r="A2178" s="51">
        <v>61325</v>
      </c>
      <c r="B2178" s="52" t="s">
        <v>6468</v>
      </c>
      <c r="C2178" s="52" t="s">
        <v>2116</v>
      </c>
      <c r="D2178" s="51">
        <v>9800</v>
      </c>
      <c r="E2178" s="52" t="s">
        <v>6469</v>
      </c>
      <c r="F2178" s="52" t="s">
        <v>6470</v>
      </c>
      <c r="G2178" s="52" t="s">
        <v>7571</v>
      </c>
      <c r="H2178" s="52" t="s">
        <v>10551</v>
      </c>
      <c r="I2178" s="52" t="s">
        <v>14713</v>
      </c>
      <c r="J2178" s="51">
        <v>121434</v>
      </c>
      <c r="K2178" s="51">
        <v>45211</v>
      </c>
      <c r="L2178" s="52" t="s">
        <v>573</v>
      </c>
      <c r="M2178" s="51">
        <v>969493</v>
      </c>
      <c r="N2178" s="51">
        <v>0</v>
      </c>
      <c r="O2178" s="52" t="s">
        <v>16623</v>
      </c>
    </row>
    <row r="2179" spans="1:15" ht="14.4" x14ac:dyDescent="0.25">
      <c r="A2179" s="51">
        <v>61424</v>
      </c>
      <c r="B2179" s="52" t="s">
        <v>600</v>
      </c>
      <c r="C2179" s="52" t="s">
        <v>6471</v>
      </c>
      <c r="D2179" s="51">
        <v>2930</v>
      </c>
      <c r="E2179" s="52" t="s">
        <v>207</v>
      </c>
      <c r="F2179" s="52" t="s">
        <v>208</v>
      </c>
      <c r="G2179" s="52" t="s">
        <v>7571</v>
      </c>
      <c r="H2179" s="52" t="s">
        <v>15024</v>
      </c>
      <c r="I2179" s="52" t="s">
        <v>14713</v>
      </c>
      <c r="J2179" s="51">
        <v>119784</v>
      </c>
      <c r="K2179" s="51">
        <v>7658</v>
      </c>
      <c r="L2179" s="52" t="s">
        <v>600</v>
      </c>
      <c r="M2179" s="51">
        <v>963165</v>
      </c>
      <c r="N2179" s="51">
        <v>0</v>
      </c>
      <c r="O2179" s="52" t="s">
        <v>16624</v>
      </c>
    </row>
    <row r="2180" spans="1:15" ht="14.4" x14ac:dyDescent="0.25">
      <c r="A2180" s="51">
        <v>61457</v>
      </c>
      <c r="B2180" s="52" t="s">
        <v>731</v>
      </c>
      <c r="C2180" s="52" t="s">
        <v>6472</v>
      </c>
      <c r="D2180" s="51">
        <v>8770</v>
      </c>
      <c r="E2180" s="52" t="s">
        <v>1500</v>
      </c>
      <c r="F2180" s="52" t="s">
        <v>6473</v>
      </c>
      <c r="G2180" s="52" t="s">
        <v>7571</v>
      </c>
      <c r="H2180" s="52" t="s">
        <v>14124</v>
      </c>
      <c r="I2180" s="52" t="s">
        <v>14713</v>
      </c>
      <c r="J2180" s="51">
        <v>119421</v>
      </c>
      <c r="K2180" s="51">
        <v>19745</v>
      </c>
      <c r="L2180" s="52" t="s">
        <v>4856</v>
      </c>
      <c r="M2180" s="51">
        <v>967414</v>
      </c>
      <c r="N2180" s="51">
        <v>0</v>
      </c>
      <c r="O2180" s="52" t="s">
        <v>16625</v>
      </c>
    </row>
    <row r="2181" spans="1:15" ht="14.4" x14ac:dyDescent="0.25">
      <c r="A2181" s="51">
        <v>61754</v>
      </c>
      <c r="B2181" s="52" t="s">
        <v>835</v>
      </c>
      <c r="C2181" s="52" t="s">
        <v>6474</v>
      </c>
      <c r="D2181" s="51">
        <v>2030</v>
      </c>
      <c r="E2181" s="52" t="s">
        <v>534</v>
      </c>
      <c r="F2181" s="52" t="s">
        <v>202</v>
      </c>
      <c r="G2181" s="52" t="s">
        <v>7571</v>
      </c>
      <c r="H2181" s="52" t="s">
        <v>10552</v>
      </c>
      <c r="I2181" s="52" t="s">
        <v>14715</v>
      </c>
      <c r="J2181" s="51">
        <v>119735</v>
      </c>
      <c r="K2181" s="51">
        <v>61754</v>
      </c>
      <c r="L2181" s="52" t="s">
        <v>835</v>
      </c>
      <c r="M2181" s="51">
        <v>128728</v>
      </c>
      <c r="N2181" s="51">
        <v>0</v>
      </c>
      <c r="O2181" s="52" t="s">
        <v>16626</v>
      </c>
    </row>
    <row r="2182" spans="1:15" ht="14.4" x14ac:dyDescent="0.25">
      <c r="A2182" s="51">
        <v>61903</v>
      </c>
      <c r="B2182" s="52" t="s">
        <v>6475</v>
      </c>
      <c r="C2182" s="52" t="s">
        <v>1649</v>
      </c>
      <c r="D2182" s="51">
        <v>2930</v>
      </c>
      <c r="E2182" s="52" t="s">
        <v>207</v>
      </c>
      <c r="F2182" s="52" t="s">
        <v>6476</v>
      </c>
      <c r="G2182" s="52" t="s">
        <v>7571</v>
      </c>
      <c r="H2182" s="52" t="s">
        <v>16627</v>
      </c>
      <c r="I2182" s="52" t="s">
        <v>14715</v>
      </c>
      <c r="J2182" s="51">
        <v>120006</v>
      </c>
      <c r="K2182" s="51">
        <v>126301</v>
      </c>
      <c r="L2182" s="52" t="s">
        <v>739</v>
      </c>
      <c r="M2182" s="51">
        <v>960591</v>
      </c>
      <c r="N2182" s="51">
        <v>0</v>
      </c>
      <c r="O2182" s="52" t="s">
        <v>16628</v>
      </c>
    </row>
    <row r="2183" spans="1:15" ht="14.4" x14ac:dyDescent="0.25">
      <c r="A2183" s="51">
        <v>61961</v>
      </c>
      <c r="B2183" s="52" t="s">
        <v>10553</v>
      </c>
      <c r="C2183" s="52" t="s">
        <v>6477</v>
      </c>
      <c r="D2183" s="51">
        <v>1020</v>
      </c>
      <c r="E2183" s="52" t="s">
        <v>132</v>
      </c>
      <c r="F2183" s="52" t="s">
        <v>461</v>
      </c>
      <c r="G2183" s="52" t="s">
        <v>7571</v>
      </c>
      <c r="H2183" s="52" t="s">
        <v>7973</v>
      </c>
      <c r="I2183" s="52" t="s">
        <v>14715</v>
      </c>
      <c r="J2183" s="51">
        <v>122184</v>
      </c>
      <c r="K2183" s="51">
        <v>61961</v>
      </c>
      <c r="L2183" s="52" t="s">
        <v>10553</v>
      </c>
      <c r="M2183" s="51">
        <v>960138</v>
      </c>
      <c r="N2183" s="51">
        <v>0</v>
      </c>
      <c r="O2183" s="52" t="s">
        <v>16629</v>
      </c>
    </row>
    <row r="2184" spans="1:15" ht="14.4" x14ac:dyDescent="0.25">
      <c r="A2184" s="51">
        <v>61978</v>
      </c>
      <c r="B2184" s="52" t="s">
        <v>10554</v>
      </c>
      <c r="C2184" s="52" t="s">
        <v>6478</v>
      </c>
      <c r="D2184" s="51">
        <v>1090</v>
      </c>
      <c r="E2184" s="52" t="s">
        <v>250</v>
      </c>
      <c r="F2184" s="52" t="s">
        <v>251</v>
      </c>
      <c r="G2184" s="52" t="s">
        <v>7571</v>
      </c>
      <c r="H2184" s="52" t="s">
        <v>10555</v>
      </c>
      <c r="I2184" s="52" t="s">
        <v>14715</v>
      </c>
      <c r="J2184" s="51">
        <v>120221</v>
      </c>
      <c r="K2184" s="51">
        <v>4184</v>
      </c>
      <c r="L2184" s="52" t="s">
        <v>1906</v>
      </c>
      <c r="M2184" s="51">
        <v>960195</v>
      </c>
      <c r="N2184" s="51">
        <v>0</v>
      </c>
      <c r="O2184" s="52" t="s">
        <v>16630</v>
      </c>
    </row>
    <row r="2185" spans="1:15" ht="14.4" x14ac:dyDescent="0.25">
      <c r="A2185" s="51">
        <v>61986</v>
      </c>
      <c r="B2185" s="52" t="s">
        <v>14125</v>
      </c>
      <c r="C2185" s="52" t="s">
        <v>6479</v>
      </c>
      <c r="D2185" s="51">
        <v>1502</v>
      </c>
      <c r="E2185" s="52" t="s">
        <v>1996</v>
      </c>
      <c r="F2185" s="52" t="s">
        <v>6480</v>
      </c>
      <c r="G2185" s="52" t="s">
        <v>7571</v>
      </c>
      <c r="H2185" s="52" t="s">
        <v>10556</v>
      </c>
      <c r="I2185" s="52" t="s">
        <v>14713</v>
      </c>
      <c r="J2185" s="51">
        <v>139048</v>
      </c>
      <c r="K2185" s="51">
        <v>4796</v>
      </c>
      <c r="L2185" s="52" t="s">
        <v>650</v>
      </c>
      <c r="M2185" s="51">
        <v>963314</v>
      </c>
      <c r="N2185" s="51">
        <v>0</v>
      </c>
      <c r="O2185" s="52" t="s">
        <v>16631</v>
      </c>
    </row>
    <row r="2186" spans="1:15" ht="14.4" x14ac:dyDescent="0.25">
      <c r="A2186" s="51">
        <v>62166</v>
      </c>
      <c r="B2186" s="52" t="s">
        <v>6481</v>
      </c>
      <c r="C2186" s="52" t="s">
        <v>6482</v>
      </c>
      <c r="D2186" s="51">
        <v>2160</v>
      </c>
      <c r="E2186" s="52" t="s">
        <v>1040</v>
      </c>
      <c r="F2186" s="52" t="s">
        <v>6483</v>
      </c>
      <c r="G2186" s="52" t="s">
        <v>7571</v>
      </c>
      <c r="H2186" s="52" t="s">
        <v>10557</v>
      </c>
      <c r="I2186" s="52" t="s">
        <v>14715</v>
      </c>
      <c r="J2186" s="51">
        <v>120543</v>
      </c>
      <c r="K2186" s="51">
        <v>844</v>
      </c>
      <c r="L2186" s="52" t="s">
        <v>13846</v>
      </c>
      <c r="M2186" s="51">
        <v>960674</v>
      </c>
      <c r="N2186" s="51">
        <v>0</v>
      </c>
      <c r="O2186" s="52" t="s">
        <v>16632</v>
      </c>
    </row>
    <row r="2187" spans="1:15" ht="14.4" x14ac:dyDescent="0.25">
      <c r="A2187" s="51">
        <v>62331</v>
      </c>
      <c r="B2187" s="52" t="s">
        <v>6484</v>
      </c>
      <c r="C2187" s="52" t="s">
        <v>6485</v>
      </c>
      <c r="D2187" s="51">
        <v>9250</v>
      </c>
      <c r="E2187" s="52" t="s">
        <v>1568</v>
      </c>
      <c r="F2187" s="52" t="s">
        <v>6486</v>
      </c>
      <c r="G2187" s="52" t="s">
        <v>7571</v>
      </c>
      <c r="H2187" s="52" t="s">
        <v>10558</v>
      </c>
      <c r="I2187" s="52" t="s">
        <v>14715</v>
      </c>
      <c r="J2187" s="51">
        <v>119131</v>
      </c>
      <c r="K2187" s="51">
        <v>11478</v>
      </c>
      <c r="L2187" s="52" t="s">
        <v>531</v>
      </c>
      <c r="M2187" s="51">
        <v>975888</v>
      </c>
      <c r="N2187" s="51">
        <v>0</v>
      </c>
      <c r="O2187" s="52" t="s">
        <v>16633</v>
      </c>
    </row>
    <row r="2188" spans="1:15" ht="14.4" x14ac:dyDescent="0.25">
      <c r="A2188" s="51">
        <v>62364</v>
      </c>
      <c r="B2188" s="52" t="s">
        <v>6487</v>
      </c>
      <c r="C2188" s="52" t="s">
        <v>6488</v>
      </c>
      <c r="D2188" s="51">
        <v>2440</v>
      </c>
      <c r="E2188" s="52" t="s">
        <v>122</v>
      </c>
      <c r="F2188" s="52" t="s">
        <v>422</v>
      </c>
      <c r="G2188" s="52" t="s">
        <v>7571</v>
      </c>
      <c r="H2188" s="52" t="s">
        <v>8179</v>
      </c>
      <c r="I2188" s="52" t="s">
        <v>14713</v>
      </c>
      <c r="J2188" s="51">
        <v>121756</v>
      </c>
      <c r="K2188" s="51">
        <v>9282</v>
      </c>
      <c r="L2188" s="52" t="s">
        <v>101</v>
      </c>
      <c r="M2188" s="51">
        <v>61523</v>
      </c>
      <c r="N2188" s="51">
        <v>0</v>
      </c>
      <c r="O2188" s="52" t="s">
        <v>16634</v>
      </c>
    </row>
    <row r="2189" spans="1:15" ht="14.4" x14ac:dyDescent="0.25">
      <c r="A2189" s="51">
        <v>62372</v>
      </c>
      <c r="B2189" s="52" t="s">
        <v>6489</v>
      </c>
      <c r="C2189" s="52" t="s">
        <v>6490</v>
      </c>
      <c r="D2189" s="51">
        <v>3920</v>
      </c>
      <c r="E2189" s="52" t="s">
        <v>85</v>
      </c>
      <c r="F2189" s="52" t="s">
        <v>6491</v>
      </c>
      <c r="G2189" s="52" t="s">
        <v>7571</v>
      </c>
      <c r="H2189" s="52" t="s">
        <v>10559</v>
      </c>
      <c r="I2189" s="52" t="s">
        <v>14713</v>
      </c>
      <c r="J2189" s="51">
        <v>122127</v>
      </c>
      <c r="K2189" s="51">
        <v>106138</v>
      </c>
      <c r="L2189" s="52" t="s">
        <v>770</v>
      </c>
      <c r="M2189" s="51">
        <v>116202</v>
      </c>
      <c r="N2189" s="51">
        <v>0</v>
      </c>
      <c r="O2189" s="52" t="s">
        <v>16635</v>
      </c>
    </row>
    <row r="2190" spans="1:15" ht="14.4" x14ac:dyDescent="0.25">
      <c r="A2190" s="51">
        <v>102525</v>
      </c>
      <c r="B2190" s="52" t="s">
        <v>101</v>
      </c>
      <c r="C2190" s="52" t="s">
        <v>6492</v>
      </c>
      <c r="D2190" s="51">
        <v>1640</v>
      </c>
      <c r="E2190" s="52" t="s">
        <v>2040</v>
      </c>
      <c r="F2190" s="52" t="s">
        <v>2041</v>
      </c>
      <c r="G2190" s="52" t="s">
        <v>7571</v>
      </c>
      <c r="H2190" s="52" t="s">
        <v>10560</v>
      </c>
      <c r="I2190" s="52" t="s">
        <v>14713</v>
      </c>
      <c r="J2190" s="51">
        <v>139071</v>
      </c>
      <c r="K2190" s="51">
        <v>117887</v>
      </c>
      <c r="L2190" s="52" t="s">
        <v>22053</v>
      </c>
      <c r="M2190" s="51">
        <v>55137</v>
      </c>
      <c r="N2190" s="51">
        <v>0</v>
      </c>
      <c r="O2190" s="52" t="s">
        <v>16636</v>
      </c>
    </row>
    <row r="2191" spans="1:15" ht="14.4" x14ac:dyDescent="0.25">
      <c r="A2191" s="51">
        <v>102533</v>
      </c>
      <c r="B2191" s="52" t="s">
        <v>599</v>
      </c>
      <c r="C2191" s="52" t="s">
        <v>6493</v>
      </c>
      <c r="D2191" s="51">
        <v>9290</v>
      </c>
      <c r="E2191" s="52" t="s">
        <v>6494</v>
      </c>
      <c r="F2191" s="52" t="s">
        <v>6495</v>
      </c>
      <c r="G2191" s="52" t="s">
        <v>7571</v>
      </c>
      <c r="H2191" s="52" t="s">
        <v>10561</v>
      </c>
      <c r="I2191" s="52" t="s">
        <v>14715</v>
      </c>
      <c r="J2191" s="51">
        <v>120972</v>
      </c>
      <c r="K2191" s="51">
        <v>22301</v>
      </c>
      <c r="L2191" s="52" t="s">
        <v>854</v>
      </c>
      <c r="M2191" s="51">
        <v>975953</v>
      </c>
      <c r="N2191" s="51">
        <v>0</v>
      </c>
      <c r="O2191" s="52" t="s">
        <v>16637</v>
      </c>
    </row>
    <row r="2192" spans="1:15" ht="14.4" x14ac:dyDescent="0.25">
      <c r="A2192" s="51">
        <v>102566</v>
      </c>
      <c r="B2192" s="52" t="s">
        <v>6496</v>
      </c>
      <c r="C2192" s="52" t="s">
        <v>6497</v>
      </c>
      <c r="D2192" s="51">
        <v>9600</v>
      </c>
      <c r="E2192" s="52" t="s">
        <v>341</v>
      </c>
      <c r="F2192" s="52" t="s">
        <v>6498</v>
      </c>
      <c r="G2192" s="52" t="s">
        <v>7571</v>
      </c>
      <c r="H2192" s="52" t="s">
        <v>16638</v>
      </c>
      <c r="I2192" s="52" t="s">
        <v>14372</v>
      </c>
      <c r="J2192" s="51">
        <v>121061</v>
      </c>
      <c r="K2192" s="51">
        <v>3152</v>
      </c>
      <c r="L2192" s="52" t="s">
        <v>805</v>
      </c>
      <c r="M2192" s="51">
        <v>114009</v>
      </c>
      <c r="N2192" s="51">
        <v>114009</v>
      </c>
      <c r="O2192" s="52" t="s">
        <v>16639</v>
      </c>
    </row>
    <row r="2193" spans="1:15" ht="14.4" x14ac:dyDescent="0.25">
      <c r="A2193" s="51">
        <v>102574</v>
      </c>
      <c r="B2193" s="52" t="s">
        <v>6499</v>
      </c>
      <c r="C2193" s="52" t="s">
        <v>6500</v>
      </c>
      <c r="D2193" s="51">
        <v>2950</v>
      </c>
      <c r="E2193" s="52" t="s">
        <v>392</v>
      </c>
      <c r="F2193" s="52" t="s">
        <v>393</v>
      </c>
      <c r="G2193" s="52" t="s">
        <v>7571</v>
      </c>
      <c r="H2193" s="52" t="s">
        <v>10562</v>
      </c>
      <c r="I2193" s="52" t="s">
        <v>14713</v>
      </c>
      <c r="J2193" s="51">
        <v>121541</v>
      </c>
      <c r="K2193" s="51">
        <v>112921</v>
      </c>
      <c r="L2193" s="52" t="s">
        <v>6809</v>
      </c>
      <c r="M2193" s="51">
        <v>123381</v>
      </c>
      <c r="N2193" s="51">
        <v>0</v>
      </c>
      <c r="O2193" s="52" t="s">
        <v>16640</v>
      </c>
    </row>
    <row r="2194" spans="1:15" ht="14.4" x14ac:dyDescent="0.25">
      <c r="A2194" s="51">
        <v>102591</v>
      </c>
      <c r="B2194" s="52" t="s">
        <v>6501</v>
      </c>
      <c r="C2194" s="52" t="s">
        <v>6502</v>
      </c>
      <c r="D2194" s="51">
        <v>3290</v>
      </c>
      <c r="E2194" s="52" t="s">
        <v>464</v>
      </c>
      <c r="F2194" s="52" t="s">
        <v>16641</v>
      </c>
      <c r="G2194" s="52" t="s">
        <v>7571</v>
      </c>
      <c r="H2194" s="52" t="s">
        <v>10563</v>
      </c>
      <c r="I2194" s="52" t="s">
        <v>14713</v>
      </c>
      <c r="J2194" s="51">
        <v>138727</v>
      </c>
      <c r="K2194" s="51">
        <v>13334</v>
      </c>
      <c r="L2194" s="52" t="s">
        <v>605</v>
      </c>
      <c r="M2194" s="51">
        <v>964817</v>
      </c>
      <c r="N2194" s="51">
        <v>0</v>
      </c>
      <c r="O2194" s="52" t="s">
        <v>16642</v>
      </c>
    </row>
    <row r="2195" spans="1:15" ht="14.4" x14ac:dyDescent="0.25">
      <c r="A2195" s="51">
        <v>102641</v>
      </c>
      <c r="B2195" s="52" t="s">
        <v>6503</v>
      </c>
      <c r="C2195" s="52" t="s">
        <v>6504</v>
      </c>
      <c r="D2195" s="51">
        <v>2180</v>
      </c>
      <c r="E2195" s="52" t="s">
        <v>427</v>
      </c>
      <c r="F2195" s="52" t="s">
        <v>6505</v>
      </c>
      <c r="G2195" s="52" t="s">
        <v>7571</v>
      </c>
      <c r="H2195" s="52" t="s">
        <v>10564</v>
      </c>
      <c r="I2195" s="52" t="s">
        <v>14713</v>
      </c>
      <c r="J2195" s="51">
        <v>121814</v>
      </c>
      <c r="K2195" s="51">
        <v>6965</v>
      </c>
      <c r="L2195" s="52" t="s">
        <v>67</v>
      </c>
      <c r="M2195" s="51">
        <v>60749</v>
      </c>
      <c r="N2195" s="51">
        <v>0</v>
      </c>
      <c r="O2195" s="52" t="s">
        <v>16643</v>
      </c>
    </row>
    <row r="2196" spans="1:15" ht="14.4" x14ac:dyDescent="0.25">
      <c r="A2196" s="51">
        <v>102673</v>
      </c>
      <c r="B2196" s="52" t="s">
        <v>810</v>
      </c>
      <c r="C2196" s="52" t="s">
        <v>6506</v>
      </c>
      <c r="D2196" s="51">
        <v>2300</v>
      </c>
      <c r="E2196" s="52" t="s">
        <v>148</v>
      </c>
      <c r="F2196" s="52" t="s">
        <v>425</v>
      </c>
      <c r="G2196" s="52" t="s">
        <v>7571</v>
      </c>
      <c r="H2196" s="52" t="s">
        <v>8310</v>
      </c>
      <c r="I2196" s="52" t="s">
        <v>14713</v>
      </c>
      <c r="J2196" s="51">
        <v>121781</v>
      </c>
      <c r="K2196" s="51">
        <v>8961</v>
      </c>
      <c r="L2196" s="52" t="s">
        <v>7410</v>
      </c>
      <c r="M2196" s="51">
        <v>968081</v>
      </c>
      <c r="N2196" s="51">
        <v>0</v>
      </c>
      <c r="O2196" s="52" t="s">
        <v>16644</v>
      </c>
    </row>
    <row r="2197" spans="1:15" ht="14.4" x14ac:dyDescent="0.25">
      <c r="A2197" s="51">
        <v>102681</v>
      </c>
      <c r="B2197" s="52" t="s">
        <v>22188</v>
      </c>
      <c r="C2197" s="52" t="s">
        <v>6507</v>
      </c>
      <c r="D2197" s="51">
        <v>2960</v>
      </c>
      <c r="E2197" s="52" t="s">
        <v>2599</v>
      </c>
      <c r="F2197" s="52" t="s">
        <v>2603</v>
      </c>
      <c r="G2197" s="52" t="s">
        <v>7571</v>
      </c>
      <c r="H2197" s="52" t="s">
        <v>10565</v>
      </c>
      <c r="I2197" s="52" t="s">
        <v>14713</v>
      </c>
      <c r="J2197" s="51">
        <v>121558</v>
      </c>
      <c r="K2197" s="51">
        <v>7799</v>
      </c>
      <c r="L2197" s="52" t="s">
        <v>2601</v>
      </c>
      <c r="M2197" s="51">
        <v>123381</v>
      </c>
      <c r="N2197" s="51">
        <v>0</v>
      </c>
      <c r="O2197" s="52" t="s">
        <v>16645</v>
      </c>
    </row>
    <row r="2198" spans="1:15" ht="14.4" x14ac:dyDescent="0.25">
      <c r="A2198" s="51">
        <v>103242</v>
      </c>
      <c r="B2198" s="52" t="s">
        <v>6508</v>
      </c>
      <c r="C2198" s="52" t="s">
        <v>6509</v>
      </c>
      <c r="D2198" s="51">
        <v>2018</v>
      </c>
      <c r="E2198" s="52" t="s">
        <v>534</v>
      </c>
      <c r="F2198" s="52" t="s">
        <v>6510</v>
      </c>
      <c r="G2198" s="52" t="s">
        <v>7571</v>
      </c>
      <c r="H2198" s="52" t="s">
        <v>10566</v>
      </c>
      <c r="I2198" s="52" t="s">
        <v>14713</v>
      </c>
      <c r="J2198" s="51">
        <v>138891</v>
      </c>
      <c r="K2198" s="51">
        <v>6676</v>
      </c>
      <c r="L2198" s="52" t="s">
        <v>2411</v>
      </c>
      <c r="M2198" s="51">
        <v>962936</v>
      </c>
      <c r="N2198" s="51">
        <v>0</v>
      </c>
      <c r="O2198" s="52" t="s">
        <v>16646</v>
      </c>
    </row>
    <row r="2199" spans="1:15" ht="14.4" x14ac:dyDescent="0.25">
      <c r="A2199" s="51">
        <v>103549</v>
      </c>
      <c r="B2199" s="52" t="s">
        <v>4927</v>
      </c>
      <c r="C2199" s="52" t="s">
        <v>14126</v>
      </c>
      <c r="D2199" s="51">
        <v>9000</v>
      </c>
      <c r="E2199" s="52" t="s">
        <v>299</v>
      </c>
      <c r="F2199" s="52" t="s">
        <v>6511</v>
      </c>
      <c r="G2199" s="52" t="s">
        <v>7571</v>
      </c>
      <c r="H2199" s="52" t="s">
        <v>10567</v>
      </c>
      <c r="I2199" s="52" t="s">
        <v>14715</v>
      </c>
      <c r="J2199" s="51">
        <v>121798</v>
      </c>
      <c r="K2199" s="51">
        <v>20941</v>
      </c>
      <c r="L2199" s="52" t="s">
        <v>811</v>
      </c>
      <c r="M2199" s="51">
        <v>975789</v>
      </c>
      <c r="N2199" s="51">
        <v>0</v>
      </c>
      <c r="O2199" s="52" t="s">
        <v>16647</v>
      </c>
    </row>
    <row r="2200" spans="1:15" ht="14.4" x14ac:dyDescent="0.25">
      <c r="A2200" s="51">
        <v>103887</v>
      </c>
      <c r="B2200" s="52" t="s">
        <v>6512</v>
      </c>
      <c r="C2200" s="52" t="s">
        <v>10568</v>
      </c>
      <c r="D2200" s="51">
        <v>1652</v>
      </c>
      <c r="E2200" s="52" t="s">
        <v>448</v>
      </c>
      <c r="F2200" s="52" t="s">
        <v>6513</v>
      </c>
      <c r="G2200" s="52" t="s">
        <v>7571</v>
      </c>
      <c r="H2200" s="52" t="s">
        <v>10569</v>
      </c>
      <c r="I2200" s="52" t="s">
        <v>14715</v>
      </c>
      <c r="J2200" s="51">
        <v>119719</v>
      </c>
      <c r="K2200" s="51">
        <v>4671</v>
      </c>
      <c r="L2200" s="52" t="s">
        <v>733</v>
      </c>
      <c r="M2200" s="51">
        <v>960328</v>
      </c>
      <c r="N2200" s="51">
        <v>0</v>
      </c>
      <c r="O2200" s="52" t="s">
        <v>16648</v>
      </c>
    </row>
    <row r="2201" spans="1:15" ht="14.4" x14ac:dyDescent="0.25">
      <c r="A2201" s="51">
        <v>104241</v>
      </c>
      <c r="B2201" s="52" t="s">
        <v>6514</v>
      </c>
      <c r="C2201" s="52" t="s">
        <v>6515</v>
      </c>
      <c r="D2201" s="51">
        <v>3111</v>
      </c>
      <c r="E2201" s="52" t="s">
        <v>3557</v>
      </c>
      <c r="F2201" s="52" t="s">
        <v>3561</v>
      </c>
      <c r="G2201" s="52" t="s">
        <v>7571</v>
      </c>
      <c r="H2201" s="52" t="s">
        <v>9633</v>
      </c>
      <c r="I2201" s="52" t="s">
        <v>14713</v>
      </c>
      <c r="J2201" s="51">
        <v>122259</v>
      </c>
      <c r="K2201" s="51">
        <v>11866</v>
      </c>
      <c r="L2201" s="52" t="s">
        <v>652</v>
      </c>
      <c r="M2201" s="51">
        <v>110585</v>
      </c>
      <c r="N2201" s="51">
        <v>0</v>
      </c>
      <c r="O2201" s="52" t="s">
        <v>15433</v>
      </c>
    </row>
    <row r="2202" spans="1:15" ht="14.4" x14ac:dyDescent="0.25">
      <c r="A2202" s="51">
        <v>104265</v>
      </c>
      <c r="B2202" s="52" t="s">
        <v>6516</v>
      </c>
      <c r="C2202" s="52" t="s">
        <v>6517</v>
      </c>
      <c r="D2202" s="51">
        <v>1840</v>
      </c>
      <c r="E2202" s="52" t="s">
        <v>3377</v>
      </c>
      <c r="F2202" s="52" t="s">
        <v>6518</v>
      </c>
      <c r="G2202" s="52" t="s">
        <v>7571</v>
      </c>
      <c r="H2202" s="52" t="s">
        <v>10570</v>
      </c>
      <c r="I2202" s="52" t="s">
        <v>14713</v>
      </c>
      <c r="J2202" s="51">
        <v>120171</v>
      </c>
      <c r="K2202" s="51">
        <v>12021</v>
      </c>
      <c r="L2202" s="52" t="s">
        <v>628</v>
      </c>
      <c r="M2202" s="51">
        <v>964189</v>
      </c>
      <c r="N2202" s="51">
        <v>0</v>
      </c>
      <c r="O2202" s="52" t="s">
        <v>16649</v>
      </c>
    </row>
    <row r="2203" spans="1:15" ht="14.4" x14ac:dyDescent="0.25">
      <c r="A2203" s="51">
        <v>104299</v>
      </c>
      <c r="B2203" s="52" t="s">
        <v>6519</v>
      </c>
      <c r="C2203" s="52" t="s">
        <v>6520</v>
      </c>
      <c r="D2203" s="51">
        <v>1083</v>
      </c>
      <c r="E2203" s="52" t="s">
        <v>47</v>
      </c>
      <c r="F2203" s="52" t="s">
        <v>6521</v>
      </c>
      <c r="G2203" s="52" t="s">
        <v>7571</v>
      </c>
      <c r="H2203" s="52" t="s">
        <v>16650</v>
      </c>
      <c r="I2203" s="52" t="s">
        <v>14372</v>
      </c>
      <c r="J2203" s="51">
        <v>129049</v>
      </c>
      <c r="K2203" s="51">
        <v>109</v>
      </c>
      <c r="L2203" s="52" t="s">
        <v>515</v>
      </c>
      <c r="M2203" s="51">
        <v>113878</v>
      </c>
      <c r="N2203" s="51">
        <v>113878</v>
      </c>
      <c r="O2203" s="52" t="s">
        <v>16651</v>
      </c>
    </row>
    <row r="2204" spans="1:15" ht="14.4" x14ac:dyDescent="0.25">
      <c r="A2204" s="51">
        <v>104307</v>
      </c>
      <c r="B2204" s="52" t="s">
        <v>6522</v>
      </c>
      <c r="C2204" s="52" t="s">
        <v>6523</v>
      </c>
      <c r="D2204" s="51">
        <v>1030</v>
      </c>
      <c r="E2204" s="52" t="s">
        <v>432</v>
      </c>
      <c r="F2204" s="52" t="s">
        <v>6524</v>
      </c>
      <c r="G2204" s="52" t="s">
        <v>7571</v>
      </c>
      <c r="H2204" s="52" t="s">
        <v>16652</v>
      </c>
      <c r="I2204" s="52" t="s">
        <v>14372</v>
      </c>
      <c r="J2204" s="51">
        <v>124149</v>
      </c>
      <c r="K2204" s="51">
        <v>26</v>
      </c>
      <c r="L2204" s="52" t="s">
        <v>42</v>
      </c>
      <c r="M2204" s="51">
        <v>113878</v>
      </c>
      <c r="N2204" s="51">
        <v>113878</v>
      </c>
      <c r="O2204" s="52" t="s">
        <v>16653</v>
      </c>
    </row>
    <row r="2205" spans="1:15" ht="14.4" x14ac:dyDescent="0.25">
      <c r="A2205" s="51">
        <v>104315</v>
      </c>
      <c r="B2205" s="52" t="s">
        <v>6525</v>
      </c>
      <c r="C2205" s="52" t="s">
        <v>6526</v>
      </c>
      <c r="D2205" s="51">
        <v>9000</v>
      </c>
      <c r="E2205" s="52" t="s">
        <v>299</v>
      </c>
      <c r="F2205" s="52" t="s">
        <v>6527</v>
      </c>
      <c r="G2205" s="52" t="s">
        <v>7571</v>
      </c>
      <c r="H2205" s="52" t="s">
        <v>10571</v>
      </c>
      <c r="I2205" s="52" t="s">
        <v>14713</v>
      </c>
      <c r="J2205" s="51">
        <v>121053</v>
      </c>
      <c r="K2205" s="51">
        <v>21766</v>
      </c>
      <c r="L2205" s="52" t="s">
        <v>700</v>
      </c>
      <c r="M2205" s="51">
        <v>968412</v>
      </c>
      <c r="N2205" s="51">
        <v>0</v>
      </c>
      <c r="O2205" s="52" t="s">
        <v>16654</v>
      </c>
    </row>
    <row r="2206" spans="1:15" ht="14.4" x14ac:dyDescent="0.25">
      <c r="A2206" s="51">
        <v>104372</v>
      </c>
      <c r="B2206" s="52" t="s">
        <v>728</v>
      </c>
      <c r="C2206" s="52" t="s">
        <v>6528</v>
      </c>
      <c r="D2206" s="51">
        <v>8582</v>
      </c>
      <c r="E2206" s="52" t="s">
        <v>175</v>
      </c>
      <c r="F2206" s="52" t="s">
        <v>176</v>
      </c>
      <c r="G2206" s="52" t="s">
        <v>7571</v>
      </c>
      <c r="H2206" s="52" t="s">
        <v>8436</v>
      </c>
      <c r="I2206" s="52" t="s">
        <v>14713</v>
      </c>
      <c r="J2206" s="51">
        <v>119511</v>
      </c>
      <c r="K2206" s="51">
        <v>104372</v>
      </c>
      <c r="L2206" s="52" t="s">
        <v>728</v>
      </c>
      <c r="M2206" s="51">
        <v>967257</v>
      </c>
      <c r="N2206" s="51">
        <v>0</v>
      </c>
      <c r="O2206" s="52" t="s">
        <v>16655</v>
      </c>
    </row>
    <row r="2207" spans="1:15" ht="14.4" x14ac:dyDescent="0.25">
      <c r="A2207" s="51">
        <v>104381</v>
      </c>
      <c r="B2207" s="52" t="s">
        <v>6529</v>
      </c>
      <c r="C2207" s="52" t="s">
        <v>6530</v>
      </c>
      <c r="D2207" s="51">
        <v>3630</v>
      </c>
      <c r="E2207" s="52" t="s">
        <v>98</v>
      </c>
      <c r="F2207" s="52" t="s">
        <v>6531</v>
      </c>
      <c r="G2207" s="52" t="s">
        <v>7571</v>
      </c>
      <c r="H2207" s="52" t="s">
        <v>10572</v>
      </c>
      <c r="I2207" s="52" t="s">
        <v>14713</v>
      </c>
      <c r="J2207" s="51">
        <v>118951</v>
      </c>
      <c r="K2207" s="51">
        <v>107631</v>
      </c>
      <c r="L2207" s="52" t="s">
        <v>526</v>
      </c>
      <c r="M2207" s="51">
        <v>973669</v>
      </c>
      <c r="N2207" s="51">
        <v>0</v>
      </c>
      <c r="O2207" s="52" t="s">
        <v>16656</v>
      </c>
    </row>
    <row r="2208" spans="1:15" ht="14.4" x14ac:dyDescent="0.25">
      <c r="A2208" s="51">
        <v>104398</v>
      </c>
      <c r="B2208" s="52" t="s">
        <v>6532</v>
      </c>
      <c r="C2208" s="52" t="s">
        <v>6533</v>
      </c>
      <c r="D2208" s="51">
        <v>8800</v>
      </c>
      <c r="E2208" s="52" t="s">
        <v>266</v>
      </c>
      <c r="F2208" s="52" t="s">
        <v>6534</v>
      </c>
      <c r="G2208" s="52" t="s">
        <v>7571</v>
      </c>
      <c r="H2208" s="52" t="s">
        <v>10072</v>
      </c>
      <c r="I2208" s="52" t="s">
        <v>14713</v>
      </c>
      <c r="J2208" s="51">
        <v>120345</v>
      </c>
      <c r="K2208" s="51">
        <v>126375</v>
      </c>
      <c r="L2208" s="52" t="s">
        <v>631</v>
      </c>
      <c r="M2208" s="51">
        <v>967604</v>
      </c>
      <c r="N2208" s="51">
        <v>0</v>
      </c>
      <c r="O2208" s="52" t="s">
        <v>16657</v>
      </c>
    </row>
    <row r="2209" spans="1:15" ht="14.4" x14ac:dyDescent="0.25">
      <c r="A2209" s="51">
        <v>104431</v>
      </c>
      <c r="B2209" s="52" t="s">
        <v>6535</v>
      </c>
      <c r="C2209" s="52" t="s">
        <v>6536</v>
      </c>
      <c r="D2209" s="51">
        <v>3560</v>
      </c>
      <c r="E2209" s="52" t="s">
        <v>102</v>
      </c>
      <c r="F2209" s="52" t="s">
        <v>103</v>
      </c>
      <c r="G2209" s="52" t="s">
        <v>7571</v>
      </c>
      <c r="H2209" s="52" t="s">
        <v>10573</v>
      </c>
      <c r="I2209" s="52" t="s">
        <v>14713</v>
      </c>
      <c r="J2209" s="51">
        <v>118935</v>
      </c>
      <c r="K2209" s="51">
        <v>16592</v>
      </c>
      <c r="L2209" s="52" t="s">
        <v>9859</v>
      </c>
      <c r="M2209" s="51">
        <v>972166</v>
      </c>
      <c r="N2209" s="51">
        <v>0</v>
      </c>
      <c r="O2209" s="52" t="s">
        <v>16658</v>
      </c>
    </row>
    <row r="2210" spans="1:15" ht="14.4" x14ac:dyDescent="0.25">
      <c r="A2210" s="51">
        <v>104513</v>
      </c>
      <c r="B2210" s="52" t="s">
        <v>784</v>
      </c>
      <c r="C2210" s="52" t="s">
        <v>3801</v>
      </c>
      <c r="D2210" s="51">
        <v>3500</v>
      </c>
      <c r="E2210" s="52" t="s">
        <v>92</v>
      </c>
      <c r="F2210" s="52" t="s">
        <v>93</v>
      </c>
      <c r="G2210" s="52" t="s">
        <v>7571</v>
      </c>
      <c r="H2210" s="52" t="s">
        <v>8242</v>
      </c>
      <c r="I2210" s="52" t="s">
        <v>14713</v>
      </c>
      <c r="J2210" s="51">
        <v>118885</v>
      </c>
      <c r="K2210" s="51">
        <v>104513</v>
      </c>
      <c r="L2210" s="52" t="s">
        <v>784</v>
      </c>
      <c r="M2210" s="51">
        <v>965061</v>
      </c>
      <c r="N2210" s="51">
        <v>0</v>
      </c>
      <c r="O2210" s="52" t="s">
        <v>16659</v>
      </c>
    </row>
    <row r="2211" spans="1:15" ht="14.4" x14ac:dyDescent="0.25">
      <c r="A2211" s="51">
        <v>104521</v>
      </c>
      <c r="B2211" s="52" t="s">
        <v>22189</v>
      </c>
      <c r="C2211" s="52" t="s">
        <v>6537</v>
      </c>
      <c r="D2211" s="51">
        <v>1820</v>
      </c>
      <c r="E2211" s="52" t="s">
        <v>6538</v>
      </c>
      <c r="F2211" s="52" t="s">
        <v>6539</v>
      </c>
      <c r="G2211" s="52" t="s">
        <v>7571</v>
      </c>
      <c r="H2211" s="52" t="s">
        <v>10574</v>
      </c>
      <c r="I2211" s="52" t="s">
        <v>14713</v>
      </c>
      <c r="J2211" s="51">
        <v>120576</v>
      </c>
      <c r="K2211" s="51">
        <v>12617</v>
      </c>
      <c r="L2211" s="52" t="s">
        <v>747</v>
      </c>
      <c r="M2211" s="51">
        <v>964528</v>
      </c>
      <c r="N2211" s="51">
        <v>0</v>
      </c>
      <c r="O2211" s="52" t="s">
        <v>16660</v>
      </c>
    </row>
    <row r="2212" spans="1:15" ht="14.4" x14ac:dyDescent="0.25">
      <c r="A2212" s="51">
        <v>104547</v>
      </c>
      <c r="B2212" s="52" t="s">
        <v>6540</v>
      </c>
      <c r="C2212" s="52" t="s">
        <v>6541</v>
      </c>
      <c r="D2212" s="51">
        <v>8970</v>
      </c>
      <c r="E2212" s="52" t="s">
        <v>278</v>
      </c>
      <c r="F2212" s="52" t="s">
        <v>6542</v>
      </c>
      <c r="G2212" s="52" t="s">
        <v>7571</v>
      </c>
      <c r="H2212" s="52" t="s">
        <v>10575</v>
      </c>
      <c r="I2212" s="52" t="s">
        <v>14713</v>
      </c>
      <c r="J2212" s="51">
        <v>125591</v>
      </c>
      <c r="K2212" s="51">
        <v>117556</v>
      </c>
      <c r="L2212" s="52" t="s">
        <v>497</v>
      </c>
      <c r="M2212" s="51">
        <v>104554</v>
      </c>
      <c r="N2212" s="51">
        <v>0</v>
      </c>
      <c r="O2212" s="52" t="s">
        <v>16661</v>
      </c>
    </row>
    <row r="2213" spans="1:15" ht="14.4" x14ac:dyDescent="0.25">
      <c r="A2213" s="51">
        <v>104571</v>
      </c>
      <c r="B2213" s="52" t="s">
        <v>67</v>
      </c>
      <c r="C2213" s="52" t="s">
        <v>6543</v>
      </c>
      <c r="D2213" s="51">
        <v>2870</v>
      </c>
      <c r="E2213" s="52" t="s">
        <v>831</v>
      </c>
      <c r="F2213" s="52" t="s">
        <v>6544</v>
      </c>
      <c r="G2213" s="52" t="s">
        <v>7571</v>
      </c>
      <c r="H2213" s="52" t="s">
        <v>10576</v>
      </c>
      <c r="I2213" s="52" t="s">
        <v>14713</v>
      </c>
      <c r="J2213" s="51">
        <v>119545</v>
      </c>
      <c r="K2213" s="51">
        <v>10637</v>
      </c>
      <c r="L2213" s="52" t="s">
        <v>15259</v>
      </c>
      <c r="M2213" s="51">
        <v>963835</v>
      </c>
      <c r="N2213" s="51">
        <v>0</v>
      </c>
      <c r="O2213" s="52" t="s">
        <v>16662</v>
      </c>
    </row>
    <row r="2214" spans="1:15" ht="14.4" x14ac:dyDescent="0.25">
      <c r="A2214" s="51">
        <v>104588</v>
      </c>
      <c r="B2214" s="52" t="s">
        <v>6545</v>
      </c>
      <c r="C2214" s="52" t="s">
        <v>6546</v>
      </c>
      <c r="D2214" s="51">
        <v>2221</v>
      </c>
      <c r="E2214" s="52" t="s">
        <v>3580</v>
      </c>
      <c r="F2214" s="52" t="s">
        <v>6547</v>
      </c>
      <c r="G2214" s="52" t="s">
        <v>7571</v>
      </c>
      <c r="H2214" s="52" t="s">
        <v>10577</v>
      </c>
      <c r="I2214" s="52" t="s">
        <v>14372</v>
      </c>
      <c r="J2214" s="51">
        <v>122119</v>
      </c>
      <c r="K2214" s="51">
        <v>1099</v>
      </c>
      <c r="L2214" s="52" t="s">
        <v>769</v>
      </c>
      <c r="M2214" s="51">
        <v>113845</v>
      </c>
      <c r="N2214" s="51">
        <v>113845</v>
      </c>
      <c r="O2214" s="52" t="s">
        <v>16663</v>
      </c>
    </row>
    <row r="2215" spans="1:15" ht="14.4" x14ac:dyDescent="0.25">
      <c r="A2215" s="51">
        <v>104596</v>
      </c>
      <c r="B2215" s="52" t="s">
        <v>608</v>
      </c>
      <c r="C2215" s="52" t="s">
        <v>6548</v>
      </c>
      <c r="D2215" s="51">
        <v>2550</v>
      </c>
      <c r="E2215" s="52" t="s">
        <v>1107</v>
      </c>
      <c r="F2215" s="52" t="s">
        <v>6549</v>
      </c>
      <c r="G2215" s="52" t="s">
        <v>7571</v>
      </c>
      <c r="H2215" s="52" t="s">
        <v>10578</v>
      </c>
      <c r="I2215" s="52" t="s">
        <v>14713</v>
      </c>
      <c r="J2215" s="51">
        <v>119255</v>
      </c>
      <c r="K2215" s="51">
        <v>46052</v>
      </c>
      <c r="L2215" s="52" t="s">
        <v>67</v>
      </c>
      <c r="M2215" s="51">
        <v>104661</v>
      </c>
      <c r="N2215" s="51">
        <v>0</v>
      </c>
      <c r="O2215" s="52" t="s">
        <v>16664</v>
      </c>
    </row>
    <row r="2216" spans="1:15" ht="14.4" x14ac:dyDescent="0.25">
      <c r="A2216" s="51">
        <v>104604</v>
      </c>
      <c r="B2216" s="52" t="s">
        <v>6550</v>
      </c>
      <c r="C2216" s="52" t="s">
        <v>6551</v>
      </c>
      <c r="D2216" s="51">
        <v>3630</v>
      </c>
      <c r="E2216" s="52" t="s">
        <v>98</v>
      </c>
      <c r="F2216" s="52" t="s">
        <v>6552</v>
      </c>
      <c r="G2216" s="52" t="s">
        <v>7571</v>
      </c>
      <c r="H2216" s="52" t="s">
        <v>10579</v>
      </c>
      <c r="I2216" s="52" t="s">
        <v>14713</v>
      </c>
      <c r="J2216" s="51">
        <v>118802</v>
      </c>
      <c r="K2216" s="51">
        <v>15073</v>
      </c>
      <c r="L2216" s="52" t="s">
        <v>522</v>
      </c>
      <c r="M2216" s="51">
        <v>965483</v>
      </c>
      <c r="N2216" s="51">
        <v>0</v>
      </c>
      <c r="O2216" s="52" t="s">
        <v>16665</v>
      </c>
    </row>
    <row r="2217" spans="1:15" ht="14.4" x14ac:dyDescent="0.25">
      <c r="A2217" s="51">
        <v>104638</v>
      </c>
      <c r="B2217" s="52" t="s">
        <v>3809</v>
      </c>
      <c r="C2217" s="52" t="s">
        <v>6553</v>
      </c>
      <c r="D2217" s="51">
        <v>2387</v>
      </c>
      <c r="E2217" s="52" t="s">
        <v>2788</v>
      </c>
      <c r="F2217" s="52" t="s">
        <v>6554</v>
      </c>
      <c r="G2217" s="52" t="s">
        <v>7571</v>
      </c>
      <c r="H2217" s="52" t="s">
        <v>14127</v>
      </c>
      <c r="I2217" s="52" t="s">
        <v>14713</v>
      </c>
      <c r="J2217" s="51">
        <v>121781</v>
      </c>
      <c r="K2217" s="51">
        <v>8961</v>
      </c>
      <c r="L2217" s="52" t="s">
        <v>7410</v>
      </c>
      <c r="M2217" s="51">
        <v>56291</v>
      </c>
      <c r="N2217" s="51">
        <v>0</v>
      </c>
      <c r="O2217" s="52" t="s">
        <v>16666</v>
      </c>
    </row>
    <row r="2218" spans="1:15" ht="14.4" x14ac:dyDescent="0.25">
      <c r="A2218" s="51">
        <v>104711</v>
      </c>
      <c r="B2218" s="52" t="s">
        <v>877</v>
      </c>
      <c r="C2218" s="52" t="s">
        <v>6555</v>
      </c>
      <c r="D2218" s="51">
        <v>2440</v>
      </c>
      <c r="E2218" s="52" t="s">
        <v>122</v>
      </c>
      <c r="F2218" s="52" t="s">
        <v>6556</v>
      </c>
      <c r="G2218" s="52" t="s">
        <v>7571</v>
      </c>
      <c r="H2218" s="52" t="s">
        <v>16667</v>
      </c>
      <c r="I2218" s="52" t="s">
        <v>14713</v>
      </c>
      <c r="J2218" s="51">
        <v>119651</v>
      </c>
      <c r="K2218" s="51">
        <v>9191</v>
      </c>
      <c r="L2218" s="52" t="s">
        <v>671</v>
      </c>
      <c r="M2218" s="51">
        <v>105023</v>
      </c>
      <c r="N2218" s="51">
        <v>0</v>
      </c>
      <c r="O2218" s="52" t="s">
        <v>16668</v>
      </c>
    </row>
    <row r="2219" spans="1:15" ht="14.4" x14ac:dyDescent="0.25">
      <c r="A2219" s="51">
        <v>104851</v>
      </c>
      <c r="B2219" s="52" t="s">
        <v>6557</v>
      </c>
      <c r="C2219" s="52" t="s">
        <v>6558</v>
      </c>
      <c r="D2219" s="51">
        <v>9300</v>
      </c>
      <c r="E2219" s="52" t="s">
        <v>639</v>
      </c>
      <c r="F2219" s="52" t="s">
        <v>6559</v>
      </c>
      <c r="G2219" s="52" t="s">
        <v>7571</v>
      </c>
      <c r="H2219" s="52" t="s">
        <v>10580</v>
      </c>
      <c r="I2219" s="52" t="s">
        <v>14713</v>
      </c>
      <c r="J2219" s="51">
        <v>139139</v>
      </c>
      <c r="K2219" s="51">
        <v>22871</v>
      </c>
      <c r="L2219" s="52" t="s">
        <v>696</v>
      </c>
      <c r="M2219" s="51">
        <v>122556</v>
      </c>
      <c r="N2219" s="51">
        <v>0</v>
      </c>
      <c r="O2219" s="52" t="s">
        <v>16669</v>
      </c>
    </row>
    <row r="2220" spans="1:15" ht="14.4" x14ac:dyDescent="0.25">
      <c r="A2220" s="51">
        <v>105379</v>
      </c>
      <c r="B2220" s="52" t="s">
        <v>856</v>
      </c>
      <c r="C2220" s="52" t="s">
        <v>6560</v>
      </c>
      <c r="D2220" s="51">
        <v>9600</v>
      </c>
      <c r="E2220" s="52" t="s">
        <v>341</v>
      </c>
      <c r="F2220" s="52" t="s">
        <v>6901</v>
      </c>
      <c r="G2220" s="52" t="s">
        <v>7571</v>
      </c>
      <c r="H2220" s="52" t="s">
        <v>10697</v>
      </c>
      <c r="I2220" s="52" t="s">
        <v>14713</v>
      </c>
      <c r="J2220" s="51">
        <v>121129</v>
      </c>
      <c r="K2220" s="51">
        <v>105379</v>
      </c>
      <c r="L2220" s="52" t="s">
        <v>856</v>
      </c>
      <c r="M2220" s="51">
        <v>969204</v>
      </c>
      <c r="N2220" s="51">
        <v>0</v>
      </c>
      <c r="O2220" s="52" t="s">
        <v>16670</v>
      </c>
    </row>
    <row r="2221" spans="1:15" ht="14.4" x14ac:dyDescent="0.25">
      <c r="A2221" s="51">
        <v>105445</v>
      </c>
      <c r="B2221" s="52" t="s">
        <v>73</v>
      </c>
      <c r="C2221" s="52" t="s">
        <v>6561</v>
      </c>
      <c r="D2221" s="51">
        <v>9120</v>
      </c>
      <c r="E2221" s="52" t="s">
        <v>6562</v>
      </c>
      <c r="F2221" s="52" t="s">
        <v>6563</v>
      </c>
      <c r="G2221" s="52" t="s">
        <v>7571</v>
      </c>
      <c r="H2221" s="52" t="s">
        <v>10581</v>
      </c>
      <c r="I2221" s="52" t="s">
        <v>14715</v>
      </c>
      <c r="J2221" s="51">
        <v>121137</v>
      </c>
      <c r="K2221" s="51">
        <v>124008</v>
      </c>
      <c r="L2221" s="52" t="s">
        <v>570</v>
      </c>
      <c r="M2221" s="51">
        <v>961111</v>
      </c>
      <c r="N2221" s="51">
        <v>0</v>
      </c>
      <c r="O2221" s="52" t="s">
        <v>16671</v>
      </c>
    </row>
    <row r="2222" spans="1:15" ht="14.4" x14ac:dyDescent="0.25">
      <c r="A2222" s="51">
        <v>105461</v>
      </c>
      <c r="B2222" s="52" t="s">
        <v>6564</v>
      </c>
      <c r="C2222" s="52" t="s">
        <v>6565</v>
      </c>
      <c r="D2222" s="51">
        <v>3680</v>
      </c>
      <c r="E2222" s="52" t="s">
        <v>80</v>
      </c>
      <c r="F2222" s="52" t="s">
        <v>6566</v>
      </c>
      <c r="G2222" s="52" t="s">
        <v>7571</v>
      </c>
      <c r="H2222" s="52" t="s">
        <v>10582</v>
      </c>
      <c r="I2222" s="52" t="s">
        <v>14713</v>
      </c>
      <c r="J2222" s="51">
        <v>138991</v>
      </c>
      <c r="K2222" s="51">
        <v>110205</v>
      </c>
      <c r="L2222" s="52" t="s">
        <v>6718</v>
      </c>
      <c r="M2222" s="51">
        <v>973776</v>
      </c>
      <c r="N2222" s="51">
        <v>0</v>
      </c>
      <c r="O2222" s="52" t="s">
        <v>16672</v>
      </c>
    </row>
    <row r="2223" spans="1:15" ht="14.4" x14ac:dyDescent="0.25">
      <c r="A2223" s="51">
        <v>105478</v>
      </c>
      <c r="B2223" s="52" t="s">
        <v>6567</v>
      </c>
      <c r="C2223" s="52" t="s">
        <v>6568</v>
      </c>
      <c r="D2223" s="51">
        <v>8370</v>
      </c>
      <c r="E2223" s="52" t="s">
        <v>297</v>
      </c>
      <c r="F2223" s="52" t="s">
        <v>6569</v>
      </c>
      <c r="G2223" s="52" t="s">
        <v>7571</v>
      </c>
      <c r="H2223" s="52" t="s">
        <v>14128</v>
      </c>
      <c r="I2223" s="52" t="s">
        <v>14713</v>
      </c>
      <c r="J2223" s="51">
        <v>120667</v>
      </c>
      <c r="K2223" s="51">
        <v>18011</v>
      </c>
      <c r="L2223" s="52" t="s">
        <v>752</v>
      </c>
      <c r="M2223" s="51">
        <v>971391</v>
      </c>
      <c r="N2223" s="51">
        <v>0</v>
      </c>
      <c r="O2223" s="52" t="s">
        <v>16673</v>
      </c>
    </row>
    <row r="2224" spans="1:15" ht="14.4" x14ac:dyDescent="0.25">
      <c r="A2224" s="51">
        <v>105742</v>
      </c>
      <c r="B2224" s="52" t="s">
        <v>4116</v>
      </c>
      <c r="C2224" s="52" t="s">
        <v>6570</v>
      </c>
      <c r="D2224" s="51">
        <v>3040</v>
      </c>
      <c r="E2224" s="52" t="s">
        <v>6571</v>
      </c>
      <c r="F2224" s="52" t="s">
        <v>6572</v>
      </c>
      <c r="G2224" s="52" t="s">
        <v>7571</v>
      </c>
      <c r="H2224" s="52" t="s">
        <v>10583</v>
      </c>
      <c r="I2224" s="52" t="s">
        <v>14713</v>
      </c>
      <c r="J2224" s="51">
        <v>121939</v>
      </c>
      <c r="K2224" s="51">
        <v>12393</v>
      </c>
      <c r="L2224" s="52" t="s">
        <v>13955</v>
      </c>
      <c r="M2224" s="51">
        <v>970111</v>
      </c>
      <c r="N2224" s="51">
        <v>0</v>
      </c>
      <c r="O2224" s="52" t="s">
        <v>16674</v>
      </c>
    </row>
    <row r="2225" spans="1:15" ht="14.4" x14ac:dyDescent="0.25">
      <c r="A2225" s="51">
        <v>105817</v>
      </c>
      <c r="B2225" s="52" t="s">
        <v>6573</v>
      </c>
      <c r="C2225" s="52" t="s">
        <v>10584</v>
      </c>
      <c r="D2225" s="51">
        <v>9450</v>
      </c>
      <c r="E2225" s="52" t="s">
        <v>1634</v>
      </c>
      <c r="F2225" s="52" t="s">
        <v>6574</v>
      </c>
      <c r="G2225" s="52" t="s">
        <v>7571</v>
      </c>
      <c r="H2225" s="52" t="s">
        <v>10585</v>
      </c>
      <c r="I2225" s="52" t="s">
        <v>14713</v>
      </c>
      <c r="J2225" s="51">
        <v>121368</v>
      </c>
      <c r="K2225" s="51">
        <v>107995</v>
      </c>
      <c r="L2225" s="52" t="s">
        <v>803</v>
      </c>
      <c r="M2225" s="51">
        <v>138164</v>
      </c>
      <c r="N2225" s="51">
        <v>0</v>
      </c>
      <c r="O2225" s="52" t="s">
        <v>16675</v>
      </c>
    </row>
    <row r="2226" spans="1:15" ht="14.4" x14ac:dyDescent="0.25">
      <c r="A2226" s="51">
        <v>105825</v>
      </c>
      <c r="B2226" s="52" t="s">
        <v>6575</v>
      </c>
      <c r="C2226" s="52" t="s">
        <v>6576</v>
      </c>
      <c r="D2226" s="51">
        <v>8000</v>
      </c>
      <c r="E2226" s="52" t="s">
        <v>273</v>
      </c>
      <c r="F2226" s="52" t="s">
        <v>6577</v>
      </c>
      <c r="G2226" s="52" t="s">
        <v>7571</v>
      </c>
      <c r="H2226" s="52" t="s">
        <v>10586</v>
      </c>
      <c r="I2226" s="52" t="s">
        <v>14713</v>
      </c>
      <c r="J2226" s="51">
        <v>120601</v>
      </c>
      <c r="K2226" s="51">
        <v>17947</v>
      </c>
      <c r="L2226" s="52" t="s">
        <v>748</v>
      </c>
      <c r="M2226" s="51">
        <v>116137</v>
      </c>
      <c r="N2226" s="51">
        <v>0</v>
      </c>
      <c r="O2226" s="52" t="s">
        <v>16676</v>
      </c>
    </row>
    <row r="2227" spans="1:15" ht="14.4" x14ac:dyDescent="0.25">
      <c r="A2227" s="51">
        <v>105833</v>
      </c>
      <c r="B2227" s="52" t="s">
        <v>22061</v>
      </c>
      <c r="C2227" s="52" t="s">
        <v>2162</v>
      </c>
      <c r="D2227" s="51">
        <v>1800</v>
      </c>
      <c r="E2227" s="52" t="s">
        <v>457</v>
      </c>
      <c r="F2227" s="52" t="s">
        <v>458</v>
      </c>
      <c r="G2227" s="52" t="s">
        <v>7571</v>
      </c>
      <c r="H2227" s="52" t="s">
        <v>10587</v>
      </c>
      <c r="I2227" s="52" t="s">
        <v>14713</v>
      </c>
      <c r="J2227" s="51">
        <v>122143</v>
      </c>
      <c r="K2227" s="51">
        <v>105833</v>
      </c>
      <c r="L2227" s="52" t="s">
        <v>22061</v>
      </c>
      <c r="M2227" s="51">
        <v>962671</v>
      </c>
      <c r="N2227" s="51">
        <v>0</v>
      </c>
      <c r="O2227" s="52" t="s">
        <v>16677</v>
      </c>
    </row>
    <row r="2228" spans="1:15" ht="14.4" x14ac:dyDescent="0.25">
      <c r="A2228" s="51">
        <v>105882</v>
      </c>
      <c r="B2228" s="52" t="s">
        <v>6578</v>
      </c>
      <c r="C2228" s="52" t="s">
        <v>6579</v>
      </c>
      <c r="D2228" s="51">
        <v>3580</v>
      </c>
      <c r="E2228" s="52" t="s">
        <v>99</v>
      </c>
      <c r="F2228" s="52" t="s">
        <v>6580</v>
      </c>
      <c r="G2228" s="52" t="s">
        <v>7571</v>
      </c>
      <c r="H2228" s="52" t="s">
        <v>10588</v>
      </c>
      <c r="I2228" s="52" t="s">
        <v>14372</v>
      </c>
      <c r="J2228" s="51">
        <v>118828</v>
      </c>
      <c r="K2228" s="51">
        <v>1479</v>
      </c>
      <c r="L2228" s="52" t="s">
        <v>1279</v>
      </c>
      <c r="M2228" s="51">
        <v>113944</v>
      </c>
      <c r="N2228" s="51">
        <v>113944</v>
      </c>
      <c r="O2228" s="52" t="s">
        <v>16678</v>
      </c>
    </row>
    <row r="2229" spans="1:15" ht="14.4" x14ac:dyDescent="0.25">
      <c r="A2229" s="51">
        <v>105932</v>
      </c>
      <c r="B2229" s="52" t="s">
        <v>6581</v>
      </c>
      <c r="C2229" s="52" t="s">
        <v>6582</v>
      </c>
      <c r="D2229" s="51">
        <v>3500</v>
      </c>
      <c r="E2229" s="52" t="s">
        <v>92</v>
      </c>
      <c r="F2229" s="52" t="s">
        <v>6583</v>
      </c>
      <c r="G2229" s="52" t="s">
        <v>7571</v>
      </c>
      <c r="H2229" s="52" t="s">
        <v>10589</v>
      </c>
      <c r="I2229" s="52" t="s">
        <v>14713</v>
      </c>
      <c r="J2229" s="51">
        <v>118885</v>
      </c>
      <c r="K2229" s="51">
        <v>104513</v>
      </c>
      <c r="L2229" s="52" t="s">
        <v>784</v>
      </c>
      <c r="M2229" s="51">
        <v>965061</v>
      </c>
      <c r="N2229" s="51">
        <v>0</v>
      </c>
      <c r="O2229" s="52" t="s">
        <v>16679</v>
      </c>
    </row>
    <row r="2230" spans="1:15" ht="14.4" x14ac:dyDescent="0.25">
      <c r="A2230" s="51">
        <v>105941</v>
      </c>
      <c r="B2230" s="52" t="s">
        <v>550</v>
      </c>
      <c r="C2230" s="52" t="s">
        <v>6584</v>
      </c>
      <c r="D2230" s="51">
        <v>3800</v>
      </c>
      <c r="E2230" s="52" t="s">
        <v>241</v>
      </c>
      <c r="F2230" s="52" t="s">
        <v>242</v>
      </c>
      <c r="G2230" s="52" t="s">
        <v>7571</v>
      </c>
      <c r="H2230" s="52" t="s">
        <v>10590</v>
      </c>
      <c r="I2230" s="52" t="s">
        <v>14713</v>
      </c>
      <c r="J2230" s="51">
        <v>120139</v>
      </c>
      <c r="K2230" s="51">
        <v>105941</v>
      </c>
      <c r="L2230" s="52" t="s">
        <v>550</v>
      </c>
      <c r="M2230" s="51">
        <v>965863</v>
      </c>
      <c r="N2230" s="51">
        <v>0</v>
      </c>
      <c r="O2230" s="52" t="s">
        <v>16680</v>
      </c>
    </row>
    <row r="2231" spans="1:15" ht="14.4" x14ac:dyDescent="0.25">
      <c r="A2231" s="51">
        <v>105957</v>
      </c>
      <c r="B2231" s="52" t="s">
        <v>16681</v>
      </c>
      <c r="C2231" s="52" t="s">
        <v>6585</v>
      </c>
      <c r="D2231" s="51">
        <v>3800</v>
      </c>
      <c r="E2231" s="52" t="s">
        <v>241</v>
      </c>
      <c r="F2231" s="52" t="s">
        <v>6586</v>
      </c>
      <c r="G2231" s="52" t="s">
        <v>7571</v>
      </c>
      <c r="H2231" s="52" t="s">
        <v>10591</v>
      </c>
      <c r="I2231" s="52" t="s">
        <v>14713</v>
      </c>
      <c r="J2231" s="51">
        <v>120139</v>
      </c>
      <c r="K2231" s="51">
        <v>105941</v>
      </c>
      <c r="L2231" s="52" t="s">
        <v>550</v>
      </c>
      <c r="M2231" s="51">
        <v>965863</v>
      </c>
      <c r="N2231" s="51">
        <v>0</v>
      </c>
      <c r="O2231" s="52" t="s">
        <v>16682</v>
      </c>
    </row>
    <row r="2232" spans="1:15" ht="14.4" x14ac:dyDescent="0.25">
      <c r="A2232" s="51">
        <v>105965</v>
      </c>
      <c r="B2232" s="52" t="s">
        <v>6587</v>
      </c>
      <c r="C2232" s="52" t="s">
        <v>6588</v>
      </c>
      <c r="D2232" s="51">
        <v>3620</v>
      </c>
      <c r="E2232" s="52" t="s">
        <v>115</v>
      </c>
      <c r="F2232" s="52" t="s">
        <v>6589</v>
      </c>
      <c r="G2232" s="52" t="s">
        <v>7571</v>
      </c>
      <c r="H2232" s="52" t="s">
        <v>10592</v>
      </c>
      <c r="I2232" s="52" t="s">
        <v>14713</v>
      </c>
      <c r="J2232" s="51">
        <v>119065</v>
      </c>
      <c r="K2232" s="51">
        <v>15792</v>
      </c>
      <c r="L2232" s="52" t="s">
        <v>529</v>
      </c>
      <c r="M2232" s="51">
        <v>965814</v>
      </c>
      <c r="N2232" s="51">
        <v>0</v>
      </c>
      <c r="O2232" s="52" t="s">
        <v>16683</v>
      </c>
    </row>
    <row r="2233" spans="1:15" ht="14.4" x14ac:dyDescent="0.25">
      <c r="A2233" s="51">
        <v>105973</v>
      </c>
      <c r="B2233" s="52" t="s">
        <v>67</v>
      </c>
      <c r="C2233" s="52" t="s">
        <v>6590</v>
      </c>
      <c r="D2233" s="51">
        <v>3724</v>
      </c>
      <c r="E2233" s="52" t="s">
        <v>6591</v>
      </c>
      <c r="F2233" s="52" t="s">
        <v>6592</v>
      </c>
      <c r="G2233" s="52" t="s">
        <v>7571</v>
      </c>
      <c r="H2233" s="52" t="s">
        <v>10593</v>
      </c>
      <c r="I2233" s="52" t="s">
        <v>14713</v>
      </c>
      <c r="J2233" s="51">
        <v>119041</v>
      </c>
      <c r="K2233" s="51">
        <v>61242</v>
      </c>
      <c r="L2233" s="52" t="s">
        <v>786</v>
      </c>
      <c r="M2233" s="51">
        <v>965772</v>
      </c>
      <c r="N2233" s="51">
        <v>0</v>
      </c>
      <c r="O2233" s="52" t="s">
        <v>16684</v>
      </c>
    </row>
    <row r="2234" spans="1:15" ht="14.4" x14ac:dyDescent="0.25">
      <c r="A2234" s="51">
        <v>105981</v>
      </c>
      <c r="B2234" s="52" t="s">
        <v>6593</v>
      </c>
      <c r="C2234" s="52" t="s">
        <v>6594</v>
      </c>
      <c r="D2234" s="51">
        <v>3990</v>
      </c>
      <c r="E2234" s="52" t="s">
        <v>82</v>
      </c>
      <c r="F2234" s="52" t="s">
        <v>6595</v>
      </c>
      <c r="G2234" s="52" t="s">
        <v>7571</v>
      </c>
      <c r="H2234" s="52" t="s">
        <v>10594</v>
      </c>
      <c r="I2234" s="52" t="s">
        <v>14713</v>
      </c>
      <c r="J2234" s="51">
        <v>125534</v>
      </c>
      <c r="K2234" s="51">
        <v>48363</v>
      </c>
      <c r="L2234" s="52" t="s">
        <v>14115</v>
      </c>
      <c r="M2234" s="51">
        <v>965251</v>
      </c>
      <c r="N2234" s="51">
        <v>0</v>
      </c>
      <c r="O2234" s="52" t="s">
        <v>16685</v>
      </c>
    </row>
    <row r="2235" spans="1:15" ht="14.4" x14ac:dyDescent="0.25">
      <c r="A2235" s="51">
        <v>105999</v>
      </c>
      <c r="B2235" s="52" t="s">
        <v>6596</v>
      </c>
      <c r="C2235" s="52" t="s">
        <v>6597</v>
      </c>
      <c r="D2235" s="51">
        <v>9970</v>
      </c>
      <c r="E2235" s="52" t="s">
        <v>6598</v>
      </c>
      <c r="F2235" s="52" t="s">
        <v>6599</v>
      </c>
      <c r="G2235" s="52" t="s">
        <v>7571</v>
      </c>
      <c r="H2235" s="52" t="s">
        <v>10595</v>
      </c>
      <c r="I2235" s="52" t="s">
        <v>14713</v>
      </c>
      <c r="J2235" s="51">
        <v>138776</v>
      </c>
      <c r="K2235" s="51">
        <v>106039</v>
      </c>
      <c r="L2235" s="52" t="s">
        <v>1887</v>
      </c>
      <c r="M2235" s="51">
        <v>969683</v>
      </c>
      <c r="N2235" s="51">
        <v>0</v>
      </c>
      <c r="O2235" s="52" t="s">
        <v>16686</v>
      </c>
    </row>
    <row r="2236" spans="1:15" ht="14.4" x14ac:dyDescent="0.25">
      <c r="A2236" s="51">
        <v>106005</v>
      </c>
      <c r="B2236" s="52" t="s">
        <v>67</v>
      </c>
      <c r="C2236" s="52" t="s">
        <v>6600</v>
      </c>
      <c r="D2236" s="51">
        <v>9230</v>
      </c>
      <c r="E2236" s="52" t="s">
        <v>6601</v>
      </c>
      <c r="F2236" s="52" t="s">
        <v>6602</v>
      </c>
      <c r="G2236" s="52" t="s">
        <v>7571</v>
      </c>
      <c r="H2236" s="52" t="s">
        <v>10596</v>
      </c>
      <c r="I2236" s="52" t="s">
        <v>14713</v>
      </c>
      <c r="J2236" s="51">
        <v>121161</v>
      </c>
      <c r="K2236" s="51">
        <v>22194</v>
      </c>
      <c r="L2236" s="52" t="s">
        <v>67</v>
      </c>
      <c r="M2236" s="51">
        <v>104646</v>
      </c>
      <c r="N2236" s="51">
        <v>0</v>
      </c>
      <c r="O2236" s="52" t="s">
        <v>16687</v>
      </c>
    </row>
    <row r="2237" spans="1:15" ht="14.4" x14ac:dyDescent="0.25">
      <c r="A2237" s="51">
        <v>106013</v>
      </c>
      <c r="B2237" s="52" t="s">
        <v>6603</v>
      </c>
      <c r="C2237" s="52" t="s">
        <v>6604</v>
      </c>
      <c r="D2237" s="51">
        <v>9100</v>
      </c>
      <c r="E2237" s="52" t="s">
        <v>326</v>
      </c>
      <c r="F2237" s="52" t="s">
        <v>6605</v>
      </c>
      <c r="G2237" s="52" t="s">
        <v>7571</v>
      </c>
      <c r="H2237" s="52" t="s">
        <v>10597</v>
      </c>
      <c r="I2237" s="52" t="s">
        <v>14713</v>
      </c>
      <c r="J2237" s="51">
        <v>130856</v>
      </c>
      <c r="K2237" s="51">
        <v>107839</v>
      </c>
      <c r="L2237" s="52" t="s">
        <v>6668</v>
      </c>
      <c r="M2237" s="51">
        <v>963934</v>
      </c>
      <c r="N2237" s="51">
        <v>0</v>
      </c>
      <c r="O2237" s="52" t="s">
        <v>16688</v>
      </c>
    </row>
    <row r="2238" spans="1:15" ht="14.4" x14ac:dyDescent="0.25">
      <c r="A2238" s="51">
        <v>106021</v>
      </c>
      <c r="B2238" s="52" t="s">
        <v>2080</v>
      </c>
      <c r="C2238" s="52" t="s">
        <v>6606</v>
      </c>
      <c r="D2238" s="51">
        <v>9920</v>
      </c>
      <c r="E2238" s="52" t="s">
        <v>853</v>
      </c>
      <c r="F2238" s="52" t="s">
        <v>16689</v>
      </c>
      <c r="G2238" s="52" t="s">
        <v>7571</v>
      </c>
      <c r="H2238" s="52" t="s">
        <v>10598</v>
      </c>
      <c r="I2238" s="52" t="s">
        <v>14713</v>
      </c>
      <c r="J2238" s="51">
        <v>138776</v>
      </c>
      <c r="K2238" s="51">
        <v>106039</v>
      </c>
      <c r="L2238" s="52" t="s">
        <v>1887</v>
      </c>
      <c r="M2238" s="51">
        <v>969626</v>
      </c>
      <c r="N2238" s="51">
        <v>0</v>
      </c>
      <c r="O2238" s="52" t="s">
        <v>16690</v>
      </c>
    </row>
    <row r="2239" spans="1:15" ht="14.4" x14ac:dyDescent="0.25">
      <c r="A2239" s="51">
        <v>106039</v>
      </c>
      <c r="B2239" s="52" t="s">
        <v>1887</v>
      </c>
      <c r="C2239" s="52" t="s">
        <v>6608</v>
      </c>
      <c r="D2239" s="51">
        <v>9930</v>
      </c>
      <c r="E2239" s="52" t="s">
        <v>853</v>
      </c>
      <c r="F2239" s="52" t="s">
        <v>6609</v>
      </c>
      <c r="G2239" s="52" t="s">
        <v>7571</v>
      </c>
      <c r="H2239" s="52" t="s">
        <v>10599</v>
      </c>
      <c r="I2239" s="52" t="s">
        <v>14713</v>
      </c>
      <c r="J2239" s="51">
        <v>138776</v>
      </c>
      <c r="K2239" s="51">
        <v>106039</v>
      </c>
      <c r="L2239" s="52" t="s">
        <v>1887</v>
      </c>
      <c r="M2239" s="51">
        <v>969634</v>
      </c>
      <c r="N2239" s="51">
        <v>0</v>
      </c>
      <c r="O2239" s="52" t="s">
        <v>16691</v>
      </c>
    </row>
    <row r="2240" spans="1:15" ht="14.4" x14ac:dyDescent="0.25">
      <c r="A2240" s="51">
        <v>106047</v>
      </c>
      <c r="B2240" s="52" t="s">
        <v>10600</v>
      </c>
      <c r="C2240" s="52" t="s">
        <v>6610</v>
      </c>
      <c r="D2240" s="51">
        <v>9870</v>
      </c>
      <c r="E2240" s="52" t="s">
        <v>5686</v>
      </c>
      <c r="F2240" s="52" t="s">
        <v>6611</v>
      </c>
      <c r="G2240" s="52" t="s">
        <v>7571</v>
      </c>
      <c r="H2240" s="52" t="s">
        <v>10601</v>
      </c>
      <c r="I2240" s="52" t="s">
        <v>14713</v>
      </c>
      <c r="J2240" s="51">
        <v>120361</v>
      </c>
      <c r="K2240" s="51">
        <v>19869</v>
      </c>
      <c r="L2240" s="52" t="s">
        <v>680</v>
      </c>
      <c r="M2240" s="51">
        <v>967588</v>
      </c>
      <c r="N2240" s="51">
        <v>0</v>
      </c>
      <c r="O2240" s="52" t="s">
        <v>16692</v>
      </c>
    </row>
    <row r="2241" spans="1:15" ht="14.4" x14ac:dyDescent="0.25">
      <c r="A2241" s="51">
        <v>106088</v>
      </c>
      <c r="B2241" s="52" t="s">
        <v>6612</v>
      </c>
      <c r="C2241" s="52" t="s">
        <v>6613</v>
      </c>
      <c r="D2241" s="51">
        <v>2180</v>
      </c>
      <c r="E2241" s="52" t="s">
        <v>427</v>
      </c>
      <c r="F2241" s="52" t="s">
        <v>6614</v>
      </c>
      <c r="G2241" s="52" t="s">
        <v>7571</v>
      </c>
      <c r="H2241" s="52" t="s">
        <v>10602</v>
      </c>
      <c r="I2241" s="52" t="s">
        <v>14372</v>
      </c>
      <c r="J2241" s="51">
        <v>121831</v>
      </c>
      <c r="K2241" s="51">
        <v>129643</v>
      </c>
      <c r="L2241" s="52" t="s">
        <v>870</v>
      </c>
      <c r="M2241" s="51">
        <v>113803</v>
      </c>
      <c r="N2241" s="51">
        <v>113803</v>
      </c>
      <c r="O2241" s="52" t="s">
        <v>16693</v>
      </c>
    </row>
    <row r="2242" spans="1:15" ht="14.4" x14ac:dyDescent="0.25">
      <c r="A2242" s="51">
        <v>106112</v>
      </c>
      <c r="B2242" s="52" t="s">
        <v>6615</v>
      </c>
      <c r="C2242" s="52" t="s">
        <v>6616</v>
      </c>
      <c r="D2242" s="51">
        <v>1000</v>
      </c>
      <c r="E2242" s="52" t="s">
        <v>890</v>
      </c>
      <c r="F2242" s="52" t="s">
        <v>1803</v>
      </c>
      <c r="G2242" s="52" t="s">
        <v>7571</v>
      </c>
      <c r="H2242" s="52" t="s">
        <v>14129</v>
      </c>
      <c r="I2242" s="52" t="s">
        <v>14713</v>
      </c>
      <c r="J2242" s="51">
        <v>119339</v>
      </c>
      <c r="K2242" s="51">
        <v>106112</v>
      </c>
      <c r="L2242" s="52" t="s">
        <v>6615</v>
      </c>
      <c r="M2242" s="51">
        <v>132027</v>
      </c>
      <c r="N2242" s="51">
        <v>0</v>
      </c>
      <c r="O2242" s="52" t="s">
        <v>16694</v>
      </c>
    </row>
    <row r="2243" spans="1:15" ht="14.4" x14ac:dyDescent="0.25">
      <c r="A2243" s="51">
        <v>106121</v>
      </c>
      <c r="B2243" s="52" t="s">
        <v>65</v>
      </c>
      <c r="C2243" s="52" t="s">
        <v>14130</v>
      </c>
      <c r="D2243" s="51">
        <v>8550</v>
      </c>
      <c r="E2243" s="52" t="s">
        <v>153</v>
      </c>
      <c r="F2243" s="52" t="s">
        <v>6617</v>
      </c>
      <c r="G2243" s="52" t="s">
        <v>7571</v>
      </c>
      <c r="H2243" s="52" t="s">
        <v>16695</v>
      </c>
      <c r="I2243" s="52" t="s">
        <v>14715</v>
      </c>
      <c r="J2243" s="51">
        <v>119371</v>
      </c>
      <c r="K2243" s="51">
        <v>18887</v>
      </c>
      <c r="L2243" s="52" t="s">
        <v>152</v>
      </c>
      <c r="M2243" s="51">
        <v>975557</v>
      </c>
      <c r="N2243" s="51">
        <v>0</v>
      </c>
      <c r="O2243" s="52" t="s">
        <v>15253</v>
      </c>
    </row>
    <row r="2244" spans="1:15" ht="14.4" x14ac:dyDescent="0.25">
      <c r="A2244" s="51">
        <v>106138</v>
      </c>
      <c r="B2244" s="52" t="s">
        <v>770</v>
      </c>
      <c r="C2244" s="52" t="s">
        <v>6618</v>
      </c>
      <c r="D2244" s="51">
        <v>8510</v>
      </c>
      <c r="E2244" s="52" t="s">
        <v>339</v>
      </c>
      <c r="F2244" s="52" t="s">
        <v>456</v>
      </c>
      <c r="G2244" s="52" t="s">
        <v>7571</v>
      </c>
      <c r="H2244" s="52" t="s">
        <v>10603</v>
      </c>
      <c r="I2244" s="52" t="s">
        <v>14713</v>
      </c>
      <c r="J2244" s="51">
        <v>122127</v>
      </c>
      <c r="K2244" s="51">
        <v>106138</v>
      </c>
      <c r="L2244" s="52" t="s">
        <v>770</v>
      </c>
      <c r="M2244" s="51">
        <v>118431</v>
      </c>
      <c r="N2244" s="51">
        <v>0</v>
      </c>
      <c r="O2244" s="52" t="s">
        <v>16696</v>
      </c>
    </row>
    <row r="2245" spans="1:15" ht="14.4" x14ac:dyDescent="0.25">
      <c r="A2245" s="51">
        <v>106153</v>
      </c>
      <c r="B2245" s="52" t="s">
        <v>6619</v>
      </c>
      <c r="C2245" s="52" t="s">
        <v>6620</v>
      </c>
      <c r="D2245" s="51">
        <v>9200</v>
      </c>
      <c r="E2245" s="52" t="s">
        <v>637</v>
      </c>
      <c r="F2245" s="52" t="s">
        <v>6621</v>
      </c>
      <c r="G2245" s="52" t="s">
        <v>7571</v>
      </c>
      <c r="H2245" s="52" t="s">
        <v>10604</v>
      </c>
      <c r="I2245" s="52" t="s">
        <v>14715</v>
      </c>
      <c r="J2245" s="51">
        <v>119966</v>
      </c>
      <c r="K2245" s="51">
        <v>23002</v>
      </c>
      <c r="L2245" s="52" t="s">
        <v>738</v>
      </c>
      <c r="M2245" s="51">
        <v>975987</v>
      </c>
      <c r="N2245" s="51">
        <v>0</v>
      </c>
      <c r="O2245" s="52" t="s">
        <v>16697</v>
      </c>
    </row>
    <row r="2246" spans="1:15" ht="14.4" x14ac:dyDescent="0.25">
      <c r="A2246" s="51">
        <v>106161</v>
      </c>
      <c r="B2246" s="52" t="s">
        <v>6622</v>
      </c>
      <c r="C2246" s="52" t="s">
        <v>6623</v>
      </c>
      <c r="D2246" s="51">
        <v>8400</v>
      </c>
      <c r="E2246" s="52" t="s">
        <v>155</v>
      </c>
      <c r="F2246" s="52" t="s">
        <v>6624</v>
      </c>
      <c r="G2246" s="52" t="s">
        <v>7571</v>
      </c>
      <c r="H2246" s="52" t="s">
        <v>10605</v>
      </c>
      <c r="I2246" s="52" t="s">
        <v>14372</v>
      </c>
      <c r="J2246" s="51">
        <v>119834</v>
      </c>
      <c r="K2246" s="51">
        <v>2139</v>
      </c>
      <c r="L2246" s="52" t="s">
        <v>624</v>
      </c>
      <c r="M2246" s="51">
        <v>114058</v>
      </c>
      <c r="N2246" s="51">
        <v>114058</v>
      </c>
      <c r="O2246" s="52" t="s">
        <v>16698</v>
      </c>
    </row>
    <row r="2247" spans="1:15" ht="14.4" x14ac:dyDescent="0.25">
      <c r="A2247" s="51">
        <v>106179</v>
      </c>
      <c r="B2247" s="52" t="s">
        <v>67</v>
      </c>
      <c r="C2247" s="52" t="s">
        <v>6625</v>
      </c>
      <c r="D2247" s="51">
        <v>3020</v>
      </c>
      <c r="E2247" s="52" t="s">
        <v>6626</v>
      </c>
      <c r="F2247" s="52" t="s">
        <v>307</v>
      </c>
      <c r="G2247" s="52" t="s">
        <v>7571</v>
      </c>
      <c r="H2247" s="52" t="s">
        <v>7750</v>
      </c>
      <c r="I2247" s="52" t="s">
        <v>14713</v>
      </c>
      <c r="J2247" s="51">
        <v>120766</v>
      </c>
      <c r="K2247" s="51">
        <v>44818</v>
      </c>
      <c r="L2247" s="52" t="s">
        <v>634</v>
      </c>
      <c r="M2247" s="51">
        <v>970236</v>
      </c>
      <c r="N2247" s="51">
        <v>0</v>
      </c>
      <c r="O2247" s="52" t="s">
        <v>16699</v>
      </c>
    </row>
    <row r="2248" spans="1:15" ht="14.4" x14ac:dyDescent="0.25">
      <c r="A2248" s="51">
        <v>106187</v>
      </c>
      <c r="B2248" s="52" t="s">
        <v>6627</v>
      </c>
      <c r="C2248" s="52" t="s">
        <v>6628</v>
      </c>
      <c r="D2248" s="51">
        <v>8510</v>
      </c>
      <c r="E2248" s="52" t="s">
        <v>6114</v>
      </c>
      <c r="F2248" s="52" t="s">
        <v>6629</v>
      </c>
      <c r="G2248" s="52" t="s">
        <v>7571</v>
      </c>
      <c r="H2248" s="52" t="s">
        <v>10606</v>
      </c>
      <c r="I2248" s="52" t="s">
        <v>14713</v>
      </c>
      <c r="J2248" s="51">
        <v>121111</v>
      </c>
      <c r="K2248" s="51">
        <v>18762</v>
      </c>
      <c r="L2248" s="52" t="s">
        <v>67</v>
      </c>
      <c r="M2248" s="51">
        <v>132886</v>
      </c>
      <c r="N2248" s="51">
        <v>0</v>
      </c>
      <c r="O2248" s="52" t="s">
        <v>16700</v>
      </c>
    </row>
    <row r="2249" spans="1:15" ht="14.4" x14ac:dyDescent="0.25">
      <c r="A2249" s="51">
        <v>106195</v>
      </c>
      <c r="B2249" s="52" t="s">
        <v>6630</v>
      </c>
      <c r="C2249" s="52" t="s">
        <v>6631</v>
      </c>
      <c r="D2249" s="51">
        <v>2950</v>
      </c>
      <c r="E2249" s="52" t="s">
        <v>392</v>
      </c>
      <c r="F2249" s="52" t="s">
        <v>6632</v>
      </c>
      <c r="G2249" s="52" t="s">
        <v>7571</v>
      </c>
      <c r="H2249" s="52" t="s">
        <v>10607</v>
      </c>
      <c r="I2249" s="52" t="s">
        <v>14713</v>
      </c>
      <c r="J2249" s="51">
        <v>121814</v>
      </c>
      <c r="K2249" s="51">
        <v>6965</v>
      </c>
      <c r="L2249" s="52" t="s">
        <v>67</v>
      </c>
      <c r="M2249" s="51">
        <v>970533</v>
      </c>
      <c r="N2249" s="51">
        <v>0</v>
      </c>
      <c r="O2249" s="52" t="s">
        <v>16701</v>
      </c>
    </row>
    <row r="2250" spans="1:15" ht="14.4" x14ac:dyDescent="0.25">
      <c r="A2250" s="51">
        <v>106203</v>
      </c>
      <c r="B2250" s="52" t="s">
        <v>101</v>
      </c>
      <c r="C2250" s="52" t="s">
        <v>6633</v>
      </c>
      <c r="D2250" s="51">
        <v>8400</v>
      </c>
      <c r="E2250" s="52" t="s">
        <v>155</v>
      </c>
      <c r="F2250" s="52" t="s">
        <v>6634</v>
      </c>
      <c r="G2250" s="52" t="s">
        <v>7571</v>
      </c>
      <c r="H2250" s="52" t="s">
        <v>10608</v>
      </c>
      <c r="I2250" s="52" t="s">
        <v>14713</v>
      </c>
      <c r="J2250" s="51">
        <v>120741</v>
      </c>
      <c r="K2250" s="51">
        <v>115634</v>
      </c>
      <c r="L2250" s="52" t="s">
        <v>560</v>
      </c>
      <c r="M2250" s="51">
        <v>61821</v>
      </c>
      <c r="N2250" s="51">
        <v>0</v>
      </c>
      <c r="O2250" s="52" t="s">
        <v>16702</v>
      </c>
    </row>
    <row r="2251" spans="1:15" ht="14.4" x14ac:dyDescent="0.25">
      <c r="A2251" s="51">
        <v>106815</v>
      </c>
      <c r="B2251" s="52" t="s">
        <v>6635</v>
      </c>
      <c r="C2251" s="52" t="s">
        <v>6636</v>
      </c>
      <c r="D2251" s="51">
        <v>2180</v>
      </c>
      <c r="E2251" s="52" t="s">
        <v>427</v>
      </c>
      <c r="F2251" s="52" t="s">
        <v>6637</v>
      </c>
      <c r="G2251" s="52" t="s">
        <v>7571</v>
      </c>
      <c r="H2251" s="52" t="s">
        <v>10609</v>
      </c>
      <c r="I2251" s="52" t="s">
        <v>14713</v>
      </c>
      <c r="J2251" s="51">
        <v>125591</v>
      </c>
      <c r="K2251" s="51">
        <v>117556</v>
      </c>
      <c r="L2251" s="52" t="s">
        <v>497</v>
      </c>
      <c r="M2251" s="51">
        <v>105346</v>
      </c>
      <c r="N2251" s="51">
        <v>0</v>
      </c>
      <c r="O2251" s="52" t="s">
        <v>16703</v>
      </c>
    </row>
    <row r="2252" spans="1:15" ht="14.4" x14ac:dyDescent="0.25">
      <c r="A2252" s="51">
        <v>107524</v>
      </c>
      <c r="B2252" s="52" t="s">
        <v>6638</v>
      </c>
      <c r="C2252" s="52" t="s">
        <v>6639</v>
      </c>
      <c r="D2252" s="51">
        <v>1040</v>
      </c>
      <c r="E2252" s="52" t="s">
        <v>443</v>
      </c>
      <c r="F2252" s="52" t="s">
        <v>6640</v>
      </c>
      <c r="G2252" s="52" t="s">
        <v>7571</v>
      </c>
      <c r="H2252" s="52" t="s">
        <v>10610</v>
      </c>
      <c r="I2252" s="52" t="s">
        <v>14713</v>
      </c>
      <c r="J2252" s="51">
        <v>0</v>
      </c>
      <c r="K2252" s="51"/>
      <c r="L2252" s="52" t="s">
        <v>7571</v>
      </c>
      <c r="M2252" s="51">
        <v>108308</v>
      </c>
      <c r="N2252" s="51">
        <v>0</v>
      </c>
      <c r="O2252" s="52" t="s">
        <v>16704</v>
      </c>
    </row>
    <row r="2253" spans="1:15" ht="14.4" x14ac:dyDescent="0.25">
      <c r="A2253" s="51">
        <v>107532</v>
      </c>
      <c r="B2253" s="52" t="s">
        <v>602</v>
      </c>
      <c r="C2253" s="52" t="s">
        <v>6641</v>
      </c>
      <c r="D2253" s="51">
        <v>1780</v>
      </c>
      <c r="E2253" s="52" t="s">
        <v>131</v>
      </c>
      <c r="F2253" s="52" t="s">
        <v>9</v>
      </c>
      <c r="G2253" s="52" t="s">
        <v>7571</v>
      </c>
      <c r="H2253" s="52" t="s">
        <v>8331</v>
      </c>
      <c r="I2253" s="52" t="s">
        <v>14713</v>
      </c>
      <c r="J2253" s="51">
        <v>123034</v>
      </c>
      <c r="K2253" s="51">
        <v>5603</v>
      </c>
      <c r="L2253" s="52" t="s">
        <v>653</v>
      </c>
      <c r="M2253" s="51">
        <v>132027</v>
      </c>
      <c r="N2253" s="51">
        <v>0</v>
      </c>
      <c r="O2253" s="52" t="s">
        <v>16705</v>
      </c>
    </row>
    <row r="2254" spans="1:15" ht="14.4" x14ac:dyDescent="0.25">
      <c r="A2254" s="51">
        <v>107541</v>
      </c>
      <c r="B2254" s="52" t="s">
        <v>6642</v>
      </c>
      <c r="C2254" s="52" t="s">
        <v>6643</v>
      </c>
      <c r="D2254" s="51">
        <v>2900</v>
      </c>
      <c r="E2254" s="52" t="s">
        <v>385</v>
      </c>
      <c r="F2254" s="52" t="s">
        <v>6644</v>
      </c>
      <c r="G2254" s="52" t="s">
        <v>7571</v>
      </c>
      <c r="H2254" s="52" t="s">
        <v>7660</v>
      </c>
      <c r="I2254" s="52" t="s">
        <v>14713</v>
      </c>
      <c r="J2254" s="51">
        <v>0</v>
      </c>
      <c r="K2254" s="51"/>
      <c r="L2254" s="52" t="s">
        <v>7571</v>
      </c>
      <c r="M2254" s="51">
        <v>106071</v>
      </c>
      <c r="N2254" s="51">
        <v>0</v>
      </c>
      <c r="O2254" s="52" t="s">
        <v>16706</v>
      </c>
    </row>
    <row r="2255" spans="1:15" ht="14.4" x14ac:dyDescent="0.25">
      <c r="A2255" s="51">
        <v>107557</v>
      </c>
      <c r="B2255" s="52" t="s">
        <v>6645</v>
      </c>
      <c r="C2255" s="52" t="s">
        <v>6646</v>
      </c>
      <c r="D2255" s="51">
        <v>1860</v>
      </c>
      <c r="E2255" s="52" t="s">
        <v>2210</v>
      </c>
      <c r="F2255" s="52" t="s">
        <v>6647</v>
      </c>
      <c r="G2255" s="52" t="s">
        <v>7571</v>
      </c>
      <c r="H2255" s="52" t="s">
        <v>10611</v>
      </c>
      <c r="I2255" s="52" t="s">
        <v>14715</v>
      </c>
      <c r="J2255" s="51">
        <v>122036</v>
      </c>
      <c r="K2255" s="51">
        <v>5694</v>
      </c>
      <c r="L2255" s="52" t="s">
        <v>9164</v>
      </c>
      <c r="M2255" s="51">
        <v>960468</v>
      </c>
      <c r="N2255" s="51">
        <v>0</v>
      </c>
      <c r="O2255" s="52" t="s">
        <v>16707</v>
      </c>
    </row>
    <row r="2256" spans="1:15" ht="14.4" x14ac:dyDescent="0.25">
      <c r="A2256" s="51">
        <v>107623</v>
      </c>
      <c r="B2256" s="52" t="s">
        <v>67</v>
      </c>
      <c r="C2256" s="52" t="s">
        <v>1318</v>
      </c>
      <c r="D2256" s="51">
        <v>3600</v>
      </c>
      <c r="E2256" s="52" t="s">
        <v>96</v>
      </c>
      <c r="F2256" s="52" t="s">
        <v>6648</v>
      </c>
      <c r="G2256" s="52" t="s">
        <v>7571</v>
      </c>
      <c r="H2256" s="52" t="s">
        <v>16708</v>
      </c>
      <c r="I2256" s="52" t="s">
        <v>14713</v>
      </c>
      <c r="J2256" s="51">
        <v>122291</v>
      </c>
      <c r="K2256" s="51">
        <v>14662</v>
      </c>
      <c r="L2256" s="52" t="s">
        <v>602</v>
      </c>
      <c r="M2256" s="51">
        <v>965401</v>
      </c>
      <c r="N2256" s="51">
        <v>0</v>
      </c>
      <c r="O2256" s="52" t="s">
        <v>16709</v>
      </c>
    </row>
    <row r="2257" spans="1:15" ht="14.4" x14ac:dyDescent="0.25">
      <c r="A2257" s="51">
        <v>107631</v>
      </c>
      <c r="B2257" s="52" t="s">
        <v>526</v>
      </c>
      <c r="C2257" s="52" t="s">
        <v>6031</v>
      </c>
      <c r="D2257" s="51">
        <v>3630</v>
      </c>
      <c r="E2257" s="52" t="s">
        <v>98</v>
      </c>
      <c r="F2257" s="52" t="s">
        <v>104</v>
      </c>
      <c r="G2257" s="52" t="s">
        <v>7571</v>
      </c>
      <c r="H2257" s="52" t="s">
        <v>8335</v>
      </c>
      <c r="I2257" s="52" t="s">
        <v>14713</v>
      </c>
      <c r="J2257" s="51">
        <v>118951</v>
      </c>
      <c r="K2257" s="51">
        <v>107631</v>
      </c>
      <c r="L2257" s="52" t="s">
        <v>526</v>
      </c>
      <c r="M2257" s="51">
        <v>973669</v>
      </c>
      <c r="N2257" s="51">
        <v>0</v>
      </c>
      <c r="O2257" s="52" t="s">
        <v>16710</v>
      </c>
    </row>
    <row r="2258" spans="1:15" ht="14.4" x14ac:dyDescent="0.25">
      <c r="A2258" s="51">
        <v>107649</v>
      </c>
      <c r="B2258" s="52" t="s">
        <v>6649</v>
      </c>
      <c r="C2258" s="52" t="s">
        <v>6650</v>
      </c>
      <c r="D2258" s="51">
        <v>9040</v>
      </c>
      <c r="E2258" s="52" t="s">
        <v>337</v>
      </c>
      <c r="F2258" s="52" t="s">
        <v>6651</v>
      </c>
      <c r="G2258" s="52" t="s">
        <v>7571</v>
      </c>
      <c r="H2258" s="52" t="s">
        <v>10612</v>
      </c>
      <c r="I2258" s="52" t="s">
        <v>14713</v>
      </c>
      <c r="J2258" s="51">
        <v>121053</v>
      </c>
      <c r="K2258">
        <v>21766</v>
      </c>
      <c r="L2258" s="52" t="s">
        <v>700</v>
      </c>
      <c r="M2258" s="51">
        <v>968412</v>
      </c>
      <c r="N2258" s="51">
        <v>0</v>
      </c>
      <c r="O2258" s="52" t="s">
        <v>16711</v>
      </c>
    </row>
    <row r="2259" spans="1:15" ht="14.4" x14ac:dyDescent="0.25">
      <c r="A2259" s="51">
        <v>107656</v>
      </c>
      <c r="B2259" s="52" t="s">
        <v>525</v>
      </c>
      <c r="C2259" s="52" t="s">
        <v>6536</v>
      </c>
      <c r="D2259" s="51">
        <v>3560</v>
      </c>
      <c r="E2259" s="52" t="s">
        <v>102</v>
      </c>
      <c r="F2259" s="52" t="s">
        <v>103</v>
      </c>
      <c r="G2259" s="52" t="s">
        <v>7571</v>
      </c>
      <c r="H2259" s="52" t="s">
        <v>8350</v>
      </c>
      <c r="I2259" s="52" t="s">
        <v>14713</v>
      </c>
      <c r="J2259" s="51">
        <v>118935</v>
      </c>
      <c r="K2259" s="51">
        <v>16592</v>
      </c>
      <c r="L2259" s="52" t="s">
        <v>9859</v>
      </c>
      <c r="M2259" s="51">
        <v>972166</v>
      </c>
      <c r="N2259" s="51">
        <v>0</v>
      </c>
      <c r="O2259" s="52" t="s">
        <v>16712</v>
      </c>
    </row>
    <row r="2260" spans="1:15" ht="14.4" x14ac:dyDescent="0.25">
      <c r="A2260" s="51">
        <v>107681</v>
      </c>
      <c r="B2260" s="52" t="s">
        <v>6652</v>
      </c>
      <c r="C2260" s="52" t="s">
        <v>6653</v>
      </c>
      <c r="D2260" s="51">
        <v>3500</v>
      </c>
      <c r="E2260" s="52" t="s">
        <v>92</v>
      </c>
      <c r="F2260" s="52" t="s">
        <v>6654</v>
      </c>
      <c r="G2260" s="52" t="s">
        <v>7571</v>
      </c>
      <c r="H2260" s="52" t="s">
        <v>10613</v>
      </c>
      <c r="I2260" s="52" t="s">
        <v>14372</v>
      </c>
      <c r="J2260" s="51">
        <v>120147</v>
      </c>
      <c r="K2260">
        <v>123448</v>
      </c>
      <c r="L2260" s="52" t="s">
        <v>841</v>
      </c>
      <c r="M2260" s="51">
        <v>113951</v>
      </c>
      <c r="N2260" s="51">
        <v>113951</v>
      </c>
      <c r="O2260" s="52" t="s">
        <v>16713</v>
      </c>
    </row>
    <row r="2261" spans="1:15" ht="14.4" x14ac:dyDescent="0.25">
      <c r="A2261" s="51">
        <v>107698</v>
      </c>
      <c r="B2261" s="52" t="s">
        <v>6655</v>
      </c>
      <c r="C2261" s="52" t="s">
        <v>6656</v>
      </c>
      <c r="D2261" s="51">
        <v>3800</v>
      </c>
      <c r="E2261" s="52" t="s">
        <v>241</v>
      </c>
      <c r="F2261" s="52" t="s">
        <v>6657</v>
      </c>
      <c r="G2261" s="52" t="s">
        <v>7571</v>
      </c>
      <c r="H2261" s="52" t="s">
        <v>10614</v>
      </c>
      <c r="I2261" s="52" t="s">
        <v>14372</v>
      </c>
      <c r="J2261" s="51">
        <v>138966</v>
      </c>
      <c r="K2261" s="51">
        <v>125625</v>
      </c>
      <c r="L2261" s="52" t="s">
        <v>7055</v>
      </c>
      <c r="M2261" s="51">
        <v>113928</v>
      </c>
      <c r="N2261" s="51">
        <v>113928</v>
      </c>
      <c r="O2261" s="52" t="s">
        <v>16714</v>
      </c>
    </row>
    <row r="2262" spans="1:15" ht="14.4" x14ac:dyDescent="0.25">
      <c r="A2262" s="51">
        <v>107789</v>
      </c>
      <c r="B2262" s="52" t="s">
        <v>753</v>
      </c>
      <c r="C2262" s="52" t="s">
        <v>6658</v>
      </c>
      <c r="D2262" s="51">
        <v>9000</v>
      </c>
      <c r="E2262" s="52" t="s">
        <v>299</v>
      </c>
      <c r="F2262" s="52" t="s">
        <v>754</v>
      </c>
      <c r="G2262" s="52" t="s">
        <v>7571</v>
      </c>
      <c r="H2262" s="52" t="s">
        <v>8351</v>
      </c>
      <c r="I2262" s="52" t="s">
        <v>14713</v>
      </c>
      <c r="J2262" s="51">
        <v>139014</v>
      </c>
      <c r="K2262" s="51">
        <v>21031</v>
      </c>
      <c r="L2262" s="52" t="s">
        <v>753</v>
      </c>
      <c r="M2262" s="51">
        <v>139741</v>
      </c>
      <c r="N2262" s="51">
        <v>0</v>
      </c>
      <c r="O2262" s="52" t="s">
        <v>16075</v>
      </c>
    </row>
    <row r="2263" spans="1:15" ht="28.8" x14ac:dyDescent="0.25">
      <c r="A2263" s="51">
        <v>107797</v>
      </c>
      <c r="B2263" s="52" t="s">
        <v>67</v>
      </c>
      <c r="C2263" s="52" t="s">
        <v>6659</v>
      </c>
      <c r="D2263" s="51">
        <v>9000</v>
      </c>
      <c r="E2263" s="52" t="s">
        <v>299</v>
      </c>
      <c r="F2263" s="52" t="s">
        <v>6660</v>
      </c>
      <c r="G2263" s="52" t="s">
        <v>7571</v>
      </c>
      <c r="H2263" s="52" t="s">
        <v>10615</v>
      </c>
      <c r="I2263" s="52" t="s">
        <v>14713</v>
      </c>
      <c r="J2263" s="51">
        <v>120949</v>
      </c>
      <c r="K2263" s="51">
        <v>21006</v>
      </c>
      <c r="L2263" s="52" t="s">
        <v>22144</v>
      </c>
      <c r="M2263" s="51">
        <v>968081</v>
      </c>
      <c r="N2263" s="51">
        <v>0</v>
      </c>
      <c r="O2263" s="52" t="s">
        <v>16715</v>
      </c>
    </row>
    <row r="2264" spans="1:15" ht="14.4" x14ac:dyDescent="0.25">
      <c r="A2264" s="51">
        <v>107805</v>
      </c>
      <c r="B2264" s="52" t="s">
        <v>14131</v>
      </c>
      <c r="C2264" s="52" t="s">
        <v>6661</v>
      </c>
      <c r="D2264" s="51">
        <v>9000</v>
      </c>
      <c r="E2264" s="52" t="s">
        <v>299</v>
      </c>
      <c r="F2264" s="52" t="s">
        <v>6662</v>
      </c>
      <c r="G2264" s="52" t="s">
        <v>7571</v>
      </c>
      <c r="H2264" s="52" t="s">
        <v>10616</v>
      </c>
      <c r="I2264" s="52" t="s">
        <v>14715</v>
      </c>
      <c r="J2264" s="51">
        <v>121798</v>
      </c>
      <c r="K2264" s="51">
        <v>20941</v>
      </c>
      <c r="L2264" s="52" t="s">
        <v>811</v>
      </c>
      <c r="M2264" s="51">
        <v>975789</v>
      </c>
      <c r="N2264" s="51">
        <v>0</v>
      </c>
      <c r="O2264" s="52" t="s">
        <v>16716</v>
      </c>
    </row>
    <row r="2265" spans="1:15" ht="14.4" x14ac:dyDescent="0.25">
      <c r="A2265" s="51">
        <v>107813</v>
      </c>
      <c r="B2265" s="52" t="s">
        <v>67</v>
      </c>
      <c r="C2265" s="52" t="s">
        <v>6663</v>
      </c>
      <c r="D2265" s="51">
        <v>9230</v>
      </c>
      <c r="E2265" s="52" t="s">
        <v>344</v>
      </c>
      <c r="F2265" s="52" t="s">
        <v>345</v>
      </c>
      <c r="G2265" s="52" t="s">
        <v>7571</v>
      </c>
      <c r="H2265" s="52" t="s">
        <v>8399</v>
      </c>
      <c r="I2265" s="52" t="s">
        <v>14713</v>
      </c>
      <c r="J2265" s="51">
        <v>121161</v>
      </c>
      <c r="K2265" s="51">
        <v>22194</v>
      </c>
      <c r="L2265" s="52" t="s">
        <v>67</v>
      </c>
      <c r="M2265" s="51">
        <v>104646</v>
      </c>
      <c r="N2265" s="51">
        <v>0</v>
      </c>
      <c r="O2265" s="52" t="s">
        <v>16717</v>
      </c>
    </row>
    <row r="2266" spans="1:15" ht="14.4" x14ac:dyDescent="0.25">
      <c r="A2266" s="51">
        <v>107821</v>
      </c>
      <c r="B2266" s="52" t="s">
        <v>6664</v>
      </c>
      <c r="C2266" s="52" t="s">
        <v>6665</v>
      </c>
      <c r="D2266" s="51">
        <v>9280</v>
      </c>
      <c r="E2266" s="52" t="s">
        <v>6666</v>
      </c>
      <c r="F2266" s="52" t="s">
        <v>6667</v>
      </c>
      <c r="G2266" s="52" t="s">
        <v>7571</v>
      </c>
      <c r="H2266" s="52" t="s">
        <v>10617</v>
      </c>
      <c r="I2266" s="52" t="s">
        <v>14713</v>
      </c>
      <c r="J2266" s="51">
        <v>121335</v>
      </c>
      <c r="K2266" s="51">
        <v>23093</v>
      </c>
      <c r="L2266" s="52" t="s">
        <v>861</v>
      </c>
      <c r="M2266" s="51">
        <v>968842</v>
      </c>
      <c r="N2266" s="51">
        <v>0</v>
      </c>
      <c r="O2266" s="52" t="s">
        <v>16718</v>
      </c>
    </row>
    <row r="2267" spans="1:15" ht="14.4" x14ac:dyDescent="0.25">
      <c r="A2267" s="51">
        <v>107839</v>
      </c>
      <c r="B2267" s="52" t="s">
        <v>6668</v>
      </c>
      <c r="C2267" s="52" t="s">
        <v>6669</v>
      </c>
      <c r="D2267" s="51">
        <v>9100</v>
      </c>
      <c r="E2267" s="52" t="s">
        <v>326</v>
      </c>
      <c r="F2267" s="52" t="s">
        <v>6670</v>
      </c>
      <c r="G2267" s="52" t="s">
        <v>7571</v>
      </c>
      <c r="H2267" s="52" t="s">
        <v>10618</v>
      </c>
      <c r="I2267" s="52" t="s">
        <v>14713</v>
      </c>
      <c r="J2267" s="51">
        <v>130856</v>
      </c>
      <c r="K2267" s="51">
        <v>107839</v>
      </c>
      <c r="L2267" s="52" t="s">
        <v>6668</v>
      </c>
      <c r="M2267" s="51">
        <v>963942</v>
      </c>
      <c r="N2267" s="51">
        <v>0</v>
      </c>
      <c r="O2267" s="52" t="s">
        <v>16719</v>
      </c>
    </row>
    <row r="2268" spans="1:15" ht="14.4" x14ac:dyDescent="0.25">
      <c r="A2268" s="51">
        <v>107847</v>
      </c>
      <c r="B2268" s="52" t="s">
        <v>67</v>
      </c>
      <c r="C2268" s="52" t="s">
        <v>6671</v>
      </c>
      <c r="D2268" s="51">
        <v>9060</v>
      </c>
      <c r="E2268" s="52" t="s">
        <v>378</v>
      </c>
      <c r="F2268" s="52" t="s">
        <v>6672</v>
      </c>
      <c r="G2268" s="52" t="s">
        <v>7571</v>
      </c>
      <c r="H2268" s="52" t="s">
        <v>10619</v>
      </c>
      <c r="I2268" s="52" t="s">
        <v>14713</v>
      </c>
      <c r="J2268" s="51">
        <v>121418</v>
      </c>
      <c r="K2268" s="51">
        <v>21411</v>
      </c>
      <c r="L2268" s="52" t="s">
        <v>808</v>
      </c>
      <c r="M2268" s="51">
        <v>968081</v>
      </c>
      <c r="N2268" s="51">
        <v>0</v>
      </c>
      <c r="O2268" s="52" t="s">
        <v>16720</v>
      </c>
    </row>
    <row r="2269" spans="1:15" ht="14.4" x14ac:dyDescent="0.25">
      <c r="A2269" s="51">
        <v>107862</v>
      </c>
      <c r="B2269" s="52" t="s">
        <v>67</v>
      </c>
      <c r="C2269" s="52" t="s">
        <v>6673</v>
      </c>
      <c r="D2269" s="51">
        <v>9140</v>
      </c>
      <c r="E2269" s="52" t="s">
        <v>374</v>
      </c>
      <c r="F2269" s="52" t="s">
        <v>6674</v>
      </c>
      <c r="G2269" s="52" t="s">
        <v>7571</v>
      </c>
      <c r="H2269" s="52" t="s">
        <v>10620</v>
      </c>
      <c r="I2269" s="52" t="s">
        <v>14713</v>
      </c>
      <c r="J2269" s="51">
        <v>121228</v>
      </c>
      <c r="K2269" s="51">
        <v>10595</v>
      </c>
      <c r="L2269" s="52" t="s">
        <v>636</v>
      </c>
      <c r="M2269" s="51">
        <v>963918</v>
      </c>
      <c r="N2269" s="51">
        <v>0</v>
      </c>
      <c r="O2269" s="52" t="s">
        <v>16721</v>
      </c>
    </row>
    <row r="2270" spans="1:15" ht="14.4" x14ac:dyDescent="0.25">
      <c r="A2270" s="51">
        <v>107904</v>
      </c>
      <c r="B2270" s="52" t="s">
        <v>67</v>
      </c>
      <c r="C2270" s="52" t="s">
        <v>6675</v>
      </c>
      <c r="D2270" s="51">
        <v>9800</v>
      </c>
      <c r="E2270" s="52" t="s">
        <v>41</v>
      </c>
      <c r="F2270" s="52" t="s">
        <v>6676</v>
      </c>
      <c r="G2270" s="52" t="s">
        <v>7571</v>
      </c>
      <c r="H2270" s="52" t="s">
        <v>10621</v>
      </c>
      <c r="I2270" s="52" t="s">
        <v>14713</v>
      </c>
      <c r="J2270" s="51">
        <v>121434</v>
      </c>
      <c r="K2270" s="51">
        <v>45211</v>
      </c>
      <c r="L2270" s="52" t="s">
        <v>573</v>
      </c>
      <c r="M2270" s="51">
        <v>969493</v>
      </c>
      <c r="N2270" s="51">
        <v>0</v>
      </c>
      <c r="O2270" s="52" t="s">
        <v>16722</v>
      </c>
    </row>
    <row r="2271" spans="1:15" ht="14.4" x14ac:dyDescent="0.25">
      <c r="A2271" s="51">
        <v>107912</v>
      </c>
      <c r="B2271" s="52" t="s">
        <v>6677</v>
      </c>
      <c r="C2271" s="52" t="s">
        <v>6678</v>
      </c>
      <c r="D2271" s="51">
        <v>9870</v>
      </c>
      <c r="E2271" s="52" t="s">
        <v>970</v>
      </c>
      <c r="F2271" s="52" t="s">
        <v>6679</v>
      </c>
      <c r="G2271" s="52" t="s">
        <v>7571</v>
      </c>
      <c r="H2271" s="52" t="s">
        <v>10622</v>
      </c>
      <c r="I2271" s="52" t="s">
        <v>14713</v>
      </c>
      <c r="J2271" s="51">
        <v>121434</v>
      </c>
      <c r="K2271" s="51">
        <v>45211</v>
      </c>
      <c r="L2271" s="52" t="s">
        <v>573</v>
      </c>
      <c r="M2271" s="51">
        <v>62117</v>
      </c>
      <c r="N2271" s="51">
        <v>0</v>
      </c>
      <c r="O2271" s="52" t="s">
        <v>16723</v>
      </c>
    </row>
    <row r="2272" spans="1:15" ht="14.4" x14ac:dyDescent="0.25">
      <c r="A2272" s="51">
        <v>107921</v>
      </c>
      <c r="B2272" s="52" t="s">
        <v>16724</v>
      </c>
      <c r="C2272" s="52" t="s">
        <v>6680</v>
      </c>
      <c r="D2272" s="51">
        <v>3220</v>
      </c>
      <c r="E2272" s="52" t="s">
        <v>3626</v>
      </c>
      <c r="F2272" s="52" t="s">
        <v>6681</v>
      </c>
      <c r="G2272" s="52" t="s">
        <v>7571</v>
      </c>
      <c r="H2272" s="52" t="s">
        <v>10623</v>
      </c>
      <c r="I2272" s="52" t="s">
        <v>14715</v>
      </c>
      <c r="J2272" s="51">
        <v>120162</v>
      </c>
      <c r="K2272" s="51">
        <v>12708</v>
      </c>
      <c r="L2272" s="52" t="s">
        <v>3551</v>
      </c>
      <c r="M2272" s="51">
        <v>961367</v>
      </c>
      <c r="N2272" s="51">
        <v>0</v>
      </c>
      <c r="O2272" s="52" t="s">
        <v>16725</v>
      </c>
    </row>
    <row r="2273" spans="1:15" ht="14.4" x14ac:dyDescent="0.25">
      <c r="A2273" s="51">
        <v>107938</v>
      </c>
      <c r="B2273" s="52" t="s">
        <v>667</v>
      </c>
      <c r="C2273" s="52" t="s">
        <v>6682</v>
      </c>
      <c r="D2273" s="51">
        <v>9240</v>
      </c>
      <c r="E2273" s="52" t="s">
        <v>138</v>
      </c>
      <c r="F2273" s="52" t="s">
        <v>139</v>
      </c>
      <c r="G2273" s="52" t="s">
        <v>7571</v>
      </c>
      <c r="H2273" s="52" t="s">
        <v>10624</v>
      </c>
      <c r="I2273" s="52" t="s">
        <v>14713</v>
      </c>
      <c r="J2273" s="51">
        <v>119263</v>
      </c>
      <c r="K2273" s="51">
        <v>107938</v>
      </c>
      <c r="L2273" s="52" t="s">
        <v>667</v>
      </c>
      <c r="M2273" s="51">
        <v>968495</v>
      </c>
      <c r="N2273" s="51">
        <v>0</v>
      </c>
      <c r="O2273" s="52" t="s">
        <v>16726</v>
      </c>
    </row>
    <row r="2274" spans="1:15" ht="14.4" x14ac:dyDescent="0.25">
      <c r="A2274" s="51">
        <v>107946</v>
      </c>
      <c r="B2274" s="52" t="s">
        <v>6683</v>
      </c>
      <c r="C2274" s="52" t="s">
        <v>6684</v>
      </c>
      <c r="D2274" s="51">
        <v>1020</v>
      </c>
      <c r="E2274" s="52" t="s">
        <v>132</v>
      </c>
      <c r="F2274" s="52" t="s">
        <v>6685</v>
      </c>
      <c r="G2274" s="52" t="s">
        <v>7571</v>
      </c>
      <c r="H2274" s="52" t="s">
        <v>10625</v>
      </c>
      <c r="I2274" s="52" t="s">
        <v>14713</v>
      </c>
      <c r="J2274" s="51">
        <v>119214</v>
      </c>
      <c r="K2274" s="51">
        <v>3707</v>
      </c>
      <c r="L2274" s="52" t="s">
        <v>22038</v>
      </c>
      <c r="M2274" s="51">
        <v>963314</v>
      </c>
      <c r="N2274" s="51">
        <v>0</v>
      </c>
      <c r="O2274" s="52" t="s">
        <v>16727</v>
      </c>
    </row>
    <row r="2275" spans="1:15" ht="14.4" x14ac:dyDescent="0.25">
      <c r="A2275" s="51">
        <v>107953</v>
      </c>
      <c r="B2275" s="52" t="s">
        <v>16728</v>
      </c>
      <c r="C2275" s="52" t="s">
        <v>6686</v>
      </c>
      <c r="D2275" s="51">
        <v>2220</v>
      </c>
      <c r="E2275" s="52" t="s">
        <v>1201</v>
      </c>
      <c r="F2275" s="52" t="s">
        <v>6687</v>
      </c>
      <c r="G2275" s="52" t="s">
        <v>7571</v>
      </c>
      <c r="H2275" s="52" t="s">
        <v>10626</v>
      </c>
      <c r="I2275" s="52" t="s">
        <v>14715</v>
      </c>
      <c r="J2275" s="51">
        <v>121863</v>
      </c>
      <c r="K2275" s="51">
        <v>12849</v>
      </c>
      <c r="L2275" s="52" t="s">
        <v>599</v>
      </c>
      <c r="M2275" s="51">
        <v>961318</v>
      </c>
      <c r="N2275" s="51">
        <v>0</v>
      </c>
      <c r="O2275" s="52" t="s">
        <v>16729</v>
      </c>
    </row>
    <row r="2276" spans="1:15" ht="14.4" x14ac:dyDescent="0.25">
      <c r="A2276" s="51">
        <v>107995</v>
      </c>
      <c r="B2276" s="52" t="s">
        <v>803</v>
      </c>
      <c r="C2276" s="52" t="s">
        <v>6688</v>
      </c>
      <c r="D2276" s="51">
        <v>9300</v>
      </c>
      <c r="E2276" s="52" t="s">
        <v>639</v>
      </c>
      <c r="F2276" s="52" t="s">
        <v>6689</v>
      </c>
      <c r="G2276" s="52" t="s">
        <v>7571</v>
      </c>
      <c r="H2276" s="52" t="s">
        <v>10627</v>
      </c>
      <c r="I2276" s="52" t="s">
        <v>14713</v>
      </c>
      <c r="J2276" s="51">
        <v>121368</v>
      </c>
      <c r="K2276" s="51">
        <v>107995</v>
      </c>
      <c r="L2276" s="52" t="s">
        <v>803</v>
      </c>
      <c r="M2276" s="51">
        <v>138164</v>
      </c>
      <c r="N2276" s="51">
        <v>0</v>
      </c>
      <c r="O2276" s="52" t="s">
        <v>16730</v>
      </c>
    </row>
    <row r="2277" spans="1:15" ht="14.4" x14ac:dyDescent="0.25">
      <c r="A2277" s="51">
        <v>108027</v>
      </c>
      <c r="B2277" s="52" t="s">
        <v>6690</v>
      </c>
      <c r="C2277" s="52" t="s">
        <v>6691</v>
      </c>
      <c r="D2277" s="51">
        <v>1080</v>
      </c>
      <c r="E2277" s="52" t="s">
        <v>146</v>
      </c>
      <c r="F2277" s="52" t="s">
        <v>6692</v>
      </c>
      <c r="G2277" s="52" t="s">
        <v>7571</v>
      </c>
      <c r="H2277" s="52" t="s">
        <v>8810</v>
      </c>
      <c r="I2277" s="52" t="s">
        <v>14372</v>
      </c>
      <c r="J2277" s="51">
        <v>129049</v>
      </c>
      <c r="K2277" s="51">
        <v>109</v>
      </c>
      <c r="L2277" s="52" t="s">
        <v>515</v>
      </c>
      <c r="M2277" s="51">
        <v>113878</v>
      </c>
      <c r="N2277" s="51">
        <v>113878</v>
      </c>
      <c r="O2277" s="52" t="s">
        <v>16731</v>
      </c>
    </row>
    <row r="2278" spans="1:15" ht="14.4" x14ac:dyDescent="0.25">
      <c r="A2278" s="51">
        <v>108043</v>
      </c>
      <c r="B2278" s="52" t="s">
        <v>6693</v>
      </c>
      <c r="C2278" s="52" t="s">
        <v>6694</v>
      </c>
      <c r="D2278" s="51">
        <v>2920</v>
      </c>
      <c r="E2278" s="52" t="s">
        <v>262</v>
      </c>
      <c r="F2278" s="52" t="s">
        <v>6695</v>
      </c>
      <c r="G2278" s="52" t="s">
        <v>7571</v>
      </c>
      <c r="H2278" s="52" t="s">
        <v>8267</v>
      </c>
      <c r="I2278" s="52" t="s">
        <v>14713</v>
      </c>
      <c r="J2278" s="51">
        <v>0</v>
      </c>
      <c r="K2278" s="51"/>
      <c r="L2278" s="52" t="s">
        <v>7571</v>
      </c>
      <c r="M2278" s="51">
        <v>108076</v>
      </c>
      <c r="N2278" s="51">
        <v>0</v>
      </c>
      <c r="O2278" s="52" t="s">
        <v>16732</v>
      </c>
    </row>
    <row r="2279" spans="1:15" ht="14.4" x14ac:dyDescent="0.25">
      <c r="A2279" s="51">
        <v>108051</v>
      </c>
      <c r="B2279" s="52" t="s">
        <v>10628</v>
      </c>
      <c r="C2279" s="52" t="s">
        <v>6696</v>
      </c>
      <c r="D2279" s="51">
        <v>1040</v>
      </c>
      <c r="E2279" s="52" t="s">
        <v>443</v>
      </c>
      <c r="F2279" s="52" t="s">
        <v>6697</v>
      </c>
      <c r="G2279" s="52" t="s">
        <v>7571</v>
      </c>
      <c r="H2279" s="52" t="s">
        <v>16733</v>
      </c>
      <c r="I2279" s="52" t="s">
        <v>14372</v>
      </c>
      <c r="J2279" s="51">
        <v>122069</v>
      </c>
      <c r="K2279" s="51">
        <v>42</v>
      </c>
      <c r="L2279" s="52" t="s">
        <v>450</v>
      </c>
      <c r="M2279" s="51">
        <v>113878</v>
      </c>
      <c r="N2279" s="51">
        <v>113878</v>
      </c>
      <c r="O2279" s="52" t="s">
        <v>16734</v>
      </c>
    </row>
    <row r="2280" spans="1:15" ht="14.4" x14ac:dyDescent="0.25">
      <c r="A2280" s="51">
        <v>108225</v>
      </c>
      <c r="B2280" s="52" t="s">
        <v>6698</v>
      </c>
      <c r="C2280" s="52" t="s">
        <v>6699</v>
      </c>
      <c r="D2280" s="51">
        <v>8860</v>
      </c>
      <c r="E2280" s="52" t="s">
        <v>4858</v>
      </c>
      <c r="F2280" s="52" t="s">
        <v>6700</v>
      </c>
      <c r="G2280" s="52" t="s">
        <v>7571</v>
      </c>
      <c r="H2280" s="52" t="s">
        <v>10629</v>
      </c>
      <c r="I2280" s="52" t="s">
        <v>14713</v>
      </c>
      <c r="J2280" s="51">
        <v>119362</v>
      </c>
      <c r="K2280" s="51">
        <v>108225</v>
      </c>
      <c r="L2280" s="52" t="s">
        <v>6698</v>
      </c>
      <c r="M2280" s="51">
        <v>974048</v>
      </c>
      <c r="N2280" s="51">
        <v>0</v>
      </c>
      <c r="O2280" s="52" t="s">
        <v>16735</v>
      </c>
    </row>
    <row r="2281" spans="1:15" ht="14.4" x14ac:dyDescent="0.25">
      <c r="A2281" s="51">
        <v>109851</v>
      </c>
      <c r="B2281" s="52" t="s">
        <v>6701</v>
      </c>
      <c r="C2281" s="52" t="s">
        <v>6702</v>
      </c>
      <c r="D2281" s="51">
        <v>8310</v>
      </c>
      <c r="E2281" s="52" t="s">
        <v>749</v>
      </c>
      <c r="F2281" s="52" t="s">
        <v>6703</v>
      </c>
      <c r="G2281" s="52" t="s">
        <v>7571</v>
      </c>
      <c r="H2281" s="52" t="s">
        <v>10630</v>
      </c>
      <c r="I2281" s="52" t="s">
        <v>14372</v>
      </c>
      <c r="J2281" s="51">
        <v>120634</v>
      </c>
      <c r="K2281" s="51">
        <v>113621</v>
      </c>
      <c r="L2281" s="52" t="s">
        <v>6835</v>
      </c>
      <c r="M2281" s="51">
        <v>114041</v>
      </c>
      <c r="N2281" s="51">
        <v>114041</v>
      </c>
      <c r="O2281" s="52" t="s">
        <v>14575</v>
      </c>
    </row>
    <row r="2282" spans="1:15" ht="14.4" x14ac:dyDescent="0.25">
      <c r="A2282" s="51">
        <v>110064</v>
      </c>
      <c r="B2282" s="52" t="s">
        <v>857</v>
      </c>
      <c r="C2282" s="52" t="s">
        <v>6704</v>
      </c>
      <c r="D2282" s="51">
        <v>9900</v>
      </c>
      <c r="E2282" s="52" t="s">
        <v>343</v>
      </c>
      <c r="F2282" s="52" t="s">
        <v>6705</v>
      </c>
      <c r="G2282" s="52" t="s">
        <v>7571</v>
      </c>
      <c r="H2282" s="52" t="s">
        <v>8137</v>
      </c>
      <c r="I2282" s="52" t="s">
        <v>14713</v>
      </c>
      <c r="J2282" s="51">
        <v>121152</v>
      </c>
      <c r="K2282" s="51">
        <v>115915</v>
      </c>
      <c r="L2282" s="52" t="s">
        <v>857</v>
      </c>
      <c r="M2282" s="51">
        <v>965574</v>
      </c>
      <c r="N2282" s="51">
        <v>0</v>
      </c>
      <c r="O2282" s="52" t="s">
        <v>16736</v>
      </c>
    </row>
    <row r="2283" spans="1:15" ht="14.4" x14ac:dyDescent="0.25">
      <c r="A2283" s="51">
        <v>110072</v>
      </c>
      <c r="B2283" s="52" t="s">
        <v>67</v>
      </c>
      <c r="C2283" s="52" t="s">
        <v>6706</v>
      </c>
      <c r="D2283" s="51">
        <v>9150</v>
      </c>
      <c r="E2283" s="52" t="s">
        <v>6707</v>
      </c>
      <c r="F2283" s="52" t="s">
        <v>6708</v>
      </c>
      <c r="G2283" s="52" t="s">
        <v>7571</v>
      </c>
      <c r="H2283" s="52" t="s">
        <v>10631</v>
      </c>
      <c r="I2283" s="52" t="s">
        <v>14713</v>
      </c>
      <c r="J2283" s="51">
        <v>121665</v>
      </c>
      <c r="K2283" s="51">
        <v>11387</v>
      </c>
      <c r="L2283" s="52" t="s">
        <v>67</v>
      </c>
      <c r="M2283" s="51">
        <v>963991</v>
      </c>
      <c r="N2283" s="51">
        <v>0</v>
      </c>
      <c r="O2283" s="52" t="s">
        <v>16737</v>
      </c>
    </row>
    <row r="2284" spans="1:15" ht="14.4" x14ac:dyDescent="0.25">
      <c r="A2284" s="51">
        <v>110081</v>
      </c>
      <c r="B2284" s="52" t="s">
        <v>608</v>
      </c>
      <c r="C2284" s="52" t="s">
        <v>6709</v>
      </c>
      <c r="D2284" s="51">
        <v>9940</v>
      </c>
      <c r="E2284" s="52" t="s">
        <v>1541</v>
      </c>
      <c r="F2284" s="52" t="s">
        <v>6710</v>
      </c>
      <c r="G2284" s="52" t="s">
        <v>7571</v>
      </c>
      <c r="H2284" s="52" t="s">
        <v>10632</v>
      </c>
      <c r="I2284" s="52" t="s">
        <v>14713</v>
      </c>
      <c r="J2284" s="51">
        <v>119156</v>
      </c>
      <c r="K2284">
        <v>25007</v>
      </c>
      <c r="L2284" s="52" t="s">
        <v>608</v>
      </c>
      <c r="M2284" s="51">
        <v>108845</v>
      </c>
      <c r="N2284" s="51">
        <v>0</v>
      </c>
      <c r="O2284" s="52" t="s">
        <v>16738</v>
      </c>
    </row>
    <row r="2285" spans="1:15" ht="14.4" x14ac:dyDescent="0.25">
      <c r="A2285" s="51">
        <v>110098</v>
      </c>
      <c r="B2285" s="52" t="s">
        <v>6711</v>
      </c>
      <c r="C2285" s="52" t="s">
        <v>6712</v>
      </c>
      <c r="D2285" s="51">
        <v>9500</v>
      </c>
      <c r="E2285" s="52" t="s">
        <v>229</v>
      </c>
      <c r="F2285" s="52" t="s">
        <v>6713</v>
      </c>
      <c r="G2285" s="52" t="s">
        <v>7571</v>
      </c>
      <c r="H2285" s="52" t="s">
        <v>10633</v>
      </c>
      <c r="I2285" s="52" t="s">
        <v>14713</v>
      </c>
      <c r="J2285" s="51">
        <v>119974</v>
      </c>
      <c r="K2285" s="51">
        <v>23556</v>
      </c>
      <c r="L2285" s="52" t="s">
        <v>67</v>
      </c>
      <c r="M2285" s="51">
        <v>53843</v>
      </c>
      <c r="N2285" s="51">
        <v>0</v>
      </c>
      <c r="O2285" s="52" t="s">
        <v>16739</v>
      </c>
    </row>
    <row r="2286" spans="1:15" ht="14.4" x14ac:dyDescent="0.25">
      <c r="A2286" s="51">
        <v>110106</v>
      </c>
      <c r="B2286" s="52" t="s">
        <v>6714</v>
      </c>
      <c r="C2286" s="52" t="s">
        <v>6715</v>
      </c>
      <c r="D2286" s="51">
        <v>9552</v>
      </c>
      <c r="E2286" s="52" t="s">
        <v>6716</v>
      </c>
      <c r="F2286" s="52" t="s">
        <v>6717</v>
      </c>
      <c r="G2286" s="52" t="s">
        <v>7571</v>
      </c>
      <c r="H2286" s="52" t="s">
        <v>10634</v>
      </c>
      <c r="I2286" s="52" t="s">
        <v>14713</v>
      </c>
      <c r="J2286" s="51">
        <v>138751</v>
      </c>
      <c r="K2286" s="51">
        <v>23945</v>
      </c>
      <c r="L2286" s="52" t="s">
        <v>846</v>
      </c>
      <c r="M2286" s="51">
        <v>137166</v>
      </c>
      <c r="N2286" s="51">
        <v>0</v>
      </c>
      <c r="O2286" s="52" t="s">
        <v>16740</v>
      </c>
    </row>
    <row r="2287" spans="1:15" ht="14.4" x14ac:dyDescent="0.25">
      <c r="A2287" s="51">
        <v>110205</v>
      </c>
      <c r="B2287" s="52" t="s">
        <v>6718</v>
      </c>
      <c r="C2287" s="52" t="s">
        <v>6719</v>
      </c>
      <c r="D2287" s="51">
        <v>3680</v>
      </c>
      <c r="E2287" s="52" t="s">
        <v>97</v>
      </c>
      <c r="F2287" s="52" t="s">
        <v>6720</v>
      </c>
      <c r="G2287" s="52" t="s">
        <v>7571</v>
      </c>
      <c r="H2287" s="52" t="s">
        <v>10635</v>
      </c>
      <c r="I2287" s="52" t="s">
        <v>14713</v>
      </c>
      <c r="J2287" s="51">
        <v>138991</v>
      </c>
      <c r="K2287" s="51">
        <v>110205</v>
      </c>
      <c r="L2287" s="52" t="s">
        <v>6718</v>
      </c>
      <c r="M2287" s="51">
        <v>111161</v>
      </c>
      <c r="N2287" s="51">
        <v>0</v>
      </c>
      <c r="O2287" s="52" t="s">
        <v>16741</v>
      </c>
    </row>
    <row r="2288" spans="1:15" ht="14.4" x14ac:dyDescent="0.25">
      <c r="A2288" s="51">
        <v>110213</v>
      </c>
      <c r="B2288" s="52" t="s">
        <v>73</v>
      </c>
      <c r="C2288" s="52" t="s">
        <v>6721</v>
      </c>
      <c r="D2288" s="51">
        <v>3740</v>
      </c>
      <c r="E2288" s="52" t="s">
        <v>6722</v>
      </c>
      <c r="F2288" s="52" t="s">
        <v>6723</v>
      </c>
      <c r="G2288" s="52" t="s">
        <v>7571</v>
      </c>
      <c r="H2288" s="52" t="s">
        <v>10636</v>
      </c>
      <c r="I2288" s="52" t="s">
        <v>14715</v>
      </c>
      <c r="J2288" s="51">
        <v>119875</v>
      </c>
      <c r="K2288" s="51">
        <v>15776</v>
      </c>
      <c r="L2288" s="52" t="s">
        <v>547</v>
      </c>
      <c r="M2288" s="51">
        <v>961672</v>
      </c>
      <c r="N2288" s="51">
        <v>0</v>
      </c>
      <c r="O2288" s="52" t="s">
        <v>16742</v>
      </c>
    </row>
    <row r="2289" spans="1:15" ht="14.4" x14ac:dyDescent="0.25">
      <c r="A2289" s="51">
        <v>110221</v>
      </c>
      <c r="B2289" s="52" t="s">
        <v>6724</v>
      </c>
      <c r="C2289" s="52" t="s">
        <v>6725</v>
      </c>
      <c r="D2289" s="51">
        <v>3600</v>
      </c>
      <c r="E2289" s="52" t="s">
        <v>96</v>
      </c>
      <c r="F2289" s="52" t="s">
        <v>6726</v>
      </c>
      <c r="G2289" s="52" t="s">
        <v>7571</v>
      </c>
      <c r="H2289" s="52" t="s">
        <v>10637</v>
      </c>
      <c r="I2289" s="52" t="s">
        <v>14713</v>
      </c>
      <c r="J2289" s="51">
        <v>122291</v>
      </c>
      <c r="K2289" s="51">
        <v>14662</v>
      </c>
      <c r="L2289" s="52" t="s">
        <v>602</v>
      </c>
      <c r="M2289" s="51">
        <v>972844</v>
      </c>
      <c r="N2289" s="51">
        <v>0</v>
      </c>
      <c r="O2289" s="52" t="s">
        <v>16743</v>
      </c>
    </row>
    <row r="2290" spans="1:15" ht="14.4" x14ac:dyDescent="0.25">
      <c r="A2290" s="51">
        <v>110239</v>
      </c>
      <c r="B2290" s="52" t="s">
        <v>1973</v>
      </c>
      <c r="C2290" s="52" t="s">
        <v>6727</v>
      </c>
      <c r="D2290" s="51">
        <v>9660</v>
      </c>
      <c r="E2290" s="52" t="s">
        <v>6728</v>
      </c>
      <c r="F2290" s="52" t="s">
        <v>6729</v>
      </c>
      <c r="G2290" s="52" t="s">
        <v>7571</v>
      </c>
      <c r="H2290" s="52" t="s">
        <v>10638</v>
      </c>
      <c r="I2290" s="52" t="s">
        <v>14713</v>
      </c>
      <c r="J2290" s="51">
        <v>121392</v>
      </c>
      <c r="K2290" s="51">
        <v>23978</v>
      </c>
      <c r="L2290" s="52" t="s">
        <v>862</v>
      </c>
      <c r="M2290" s="51">
        <v>968081</v>
      </c>
      <c r="N2290" s="51">
        <v>0</v>
      </c>
      <c r="O2290" s="52" t="s">
        <v>16744</v>
      </c>
    </row>
    <row r="2291" spans="1:15" ht="14.4" x14ac:dyDescent="0.25">
      <c r="A2291" s="51">
        <v>110254</v>
      </c>
      <c r="B2291" s="52" t="s">
        <v>6730</v>
      </c>
      <c r="C2291" s="52" t="s">
        <v>6731</v>
      </c>
      <c r="D2291" s="51">
        <v>3020</v>
      </c>
      <c r="E2291" s="52" t="s">
        <v>306</v>
      </c>
      <c r="F2291" s="52" t="s">
        <v>307</v>
      </c>
      <c r="G2291" s="52" t="s">
        <v>7571</v>
      </c>
      <c r="H2291" s="52" t="s">
        <v>7750</v>
      </c>
      <c r="I2291" s="52" t="s">
        <v>14713</v>
      </c>
      <c r="J2291" s="51">
        <v>120766</v>
      </c>
      <c r="K2291" s="51">
        <v>44818</v>
      </c>
      <c r="L2291" s="52" t="s">
        <v>634</v>
      </c>
      <c r="M2291" s="51">
        <v>970236</v>
      </c>
      <c r="N2291" s="51">
        <v>0</v>
      </c>
      <c r="O2291" s="52" t="s">
        <v>16532</v>
      </c>
    </row>
    <row r="2292" spans="1:15" ht="14.4" x14ac:dyDescent="0.25">
      <c r="A2292" s="51">
        <v>110271</v>
      </c>
      <c r="B2292" s="52" t="s">
        <v>526</v>
      </c>
      <c r="C2292" s="52" t="s">
        <v>6732</v>
      </c>
      <c r="D2292" s="51">
        <v>8310</v>
      </c>
      <c r="E2292" s="52" t="s">
        <v>749</v>
      </c>
      <c r="F2292" s="52" t="s">
        <v>6733</v>
      </c>
      <c r="G2292" s="52" t="s">
        <v>7571</v>
      </c>
      <c r="H2292" s="52" t="s">
        <v>10639</v>
      </c>
      <c r="I2292" s="52" t="s">
        <v>14713</v>
      </c>
      <c r="J2292" s="51">
        <v>138982</v>
      </c>
      <c r="K2292" s="51">
        <v>16873</v>
      </c>
      <c r="L2292" s="52" t="s">
        <v>4314</v>
      </c>
      <c r="M2292" s="51">
        <v>966804</v>
      </c>
      <c r="N2292" s="51">
        <v>0</v>
      </c>
      <c r="O2292" s="52" t="s">
        <v>16745</v>
      </c>
    </row>
    <row r="2293" spans="1:15" ht="14.4" x14ac:dyDescent="0.25">
      <c r="A2293" s="51">
        <v>110429</v>
      </c>
      <c r="B2293" s="52" t="s">
        <v>6734</v>
      </c>
      <c r="C2293" s="52" t="s">
        <v>6735</v>
      </c>
      <c r="D2293" s="51">
        <v>8000</v>
      </c>
      <c r="E2293" s="52" t="s">
        <v>273</v>
      </c>
      <c r="F2293" s="52" t="s">
        <v>6736</v>
      </c>
      <c r="G2293" s="52" t="s">
        <v>7571</v>
      </c>
      <c r="H2293" s="52" t="s">
        <v>10640</v>
      </c>
      <c r="I2293" s="52" t="s">
        <v>14713</v>
      </c>
      <c r="J2293" s="51">
        <v>138982</v>
      </c>
      <c r="K2293" s="51">
        <v>16873</v>
      </c>
      <c r="L2293" s="52" t="s">
        <v>4314</v>
      </c>
      <c r="M2293" s="51">
        <v>966226</v>
      </c>
      <c r="N2293" s="51">
        <v>0</v>
      </c>
      <c r="O2293" s="52" t="s">
        <v>16746</v>
      </c>
    </row>
    <row r="2294" spans="1:15" ht="14.4" x14ac:dyDescent="0.25">
      <c r="A2294" s="51">
        <v>110437</v>
      </c>
      <c r="B2294" s="52" t="s">
        <v>6737</v>
      </c>
      <c r="C2294" s="52" t="s">
        <v>6738</v>
      </c>
      <c r="D2294" s="51">
        <v>8870</v>
      </c>
      <c r="E2294" s="52" t="s">
        <v>160</v>
      </c>
      <c r="F2294" s="52" t="s">
        <v>6739</v>
      </c>
      <c r="G2294" s="52" t="s">
        <v>7571</v>
      </c>
      <c r="H2294" s="52" t="s">
        <v>14132</v>
      </c>
      <c r="I2294" s="52" t="s">
        <v>14713</v>
      </c>
      <c r="J2294" s="51">
        <v>119421</v>
      </c>
      <c r="K2294" s="51">
        <v>19745</v>
      </c>
      <c r="L2294" s="52" t="s">
        <v>4856</v>
      </c>
      <c r="M2294" s="51">
        <v>967414</v>
      </c>
      <c r="N2294" s="51">
        <v>0</v>
      </c>
      <c r="O2294" s="52" t="s">
        <v>16747</v>
      </c>
    </row>
    <row r="2295" spans="1:15" ht="14.4" x14ac:dyDescent="0.25">
      <c r="A2295" s="51">
        <v>110445</v>
      </c>
      <c r="B2295" s="52" t="s">
        <v>6740</v>
      </c>
      <c r="C2295" s="52" t="s">
        <v>6741</v>
      </c>
      <c r="D2295" s="51">
        <v>8980</v>
      </c>
      <c r="E2295" s="52" t="s">
        <v>6742</v>
      </c>
      <c r="F2295" s="52" t="s">
        <v>6743</v>
      </c>
      <c r="G2295" s="52" t="s">
        <v>7571</v>
      </c>
      <c r="H2295" s="52" t="s">
        <v>22190</v>
      </c>
      <c r="I2295" s="52" t="s">
        <v>14713</v>
      </c>
      <c r="J2295" s="51">
        <v>120493</v>
      </c>
      <c r="K2295" s="51">
        <v>19241</v>
      </c>
      <c r="L2295" s="52" t="s">
        <v>744</v>
      </c>
      <c r="M2295" s="51">
        <v>124719</v>
      </c>
      <c r="N2295" s="51">
        <v>0</v>
      </c>
      <c r="O2295" s="52" t="s">
        <v>16748</v>
      </c>
    </row>
    <row r="2296" spans="1:15" ht="14.4" x14ac:dyDescent="0.25">
      <c r="A2296" s="51">
        <v>110452</v>
      </c>
      <c r="B2296" s="52" t="s">
        <v>6744</v>
      </c>
      <c r="C2296" s="52" t="s">
        <v>6745</v>
      </c>
      <c r="D2296" s="51">
        <v>1740</v>
      </c>
      <c r="E2296" s="52" t="s">
        <v>960</v>
      </c>
      <c r="F2296" s="52" t="s">
        <v>6746</v>
      </c>
      <c r="G2296" s="52" t="s">
        <v>7571</v>
      </c>
      <c r="H2296" s="52" t="s">
        <v>10642</v>
      </c>
      <c r="I2296" s="52" t="s">
        <v>14713</v>
      </c>
      <c r="J2296" s="51">
        <v>122242</v>
      </c>
      <c r="K2296" s="51">
        <v>110452</v>
      </c>
      <c r="L2296" s="52" t="s">
        <v>6744</v>
      </c>
      <c r="M2296" s="51">
        <v>123497</v>
      </c>
      <c r="N2296" s="51">
        <v>0</v>
      </c>
      <c r="O2296" s="52" t="s">
        <v>16749</v>
      </c>
    </row>
    <row r="2297" spans="1:15" ht="14.4" x14ac:dyDescent="0.25">
      <c r="A2297" s="51">
        <v>110461</v>
      </c>
      <c r="B2297" s="52" t="s">
        <v>173</v>
      </c>
      <c r="C2297" s="52" t="s">
        <v>6747</v>
      </c>
      <c r="D2297" s="51">
        <v>8792</v>
      </c>
      <c r="E2297" s="52" t="s">
        <v>4840</v>
      </c>
      <c r="F2297" s="52" t="s">
        <v>6748</v>
      </c>
      <c r="G2297" s="52" t="s">
        <v>7571</v>
      </c>
      <c r="H2297" s="52" t="s">
        <v>10643</v>
      </c>
      <c r="I2297" s="52" t="s">
        <v>14715</v>
      </c>
      <c r="J2297" s="51">
        <v>122135</v>
      </c>
      <c r="K2297" s="51">
        <v>19919</v>
      </c>
      <c r="L2297" s="52" t="s">
        <v>14018</v>
      </c>
      <c r="M2297" s="51">
        <v>975672</v>
      </c>
      <c r="N2297" s="51">
        <v>0</v>
      </c>
      <c r="O2297" s="52" t="s">
        <v>16750</v>
      </c>
    </row>
    <row r="2298" spans="1:15" ht="14.4" x14ac:dyDescent="0.25">
      <c r="A2298" s="51">
        <v>110478</v>
      </c>
      <c r="B2298" s="52" t="s">
        <v>729</v>
      </c>
      <c r="C2298" s="52" t="s">
        <v>6749</v>
      </c>
      <c r="D2298" s="51">
        <v>8760</v>
      </c>
      <c r="E2298" s="52" t="s">
        <v>180</v>
      </c>
      <c r="F2298" s="52" t="s">
        <v>181</v>
      </c>
      <c r="G2298" s="52" t="s">
        <v>7571</v>
      </c>
      <c r="H2298" s="52" t="s">
        <v>10644</v>
      </c>
      <c r="I2298" s="52" t="s">
        <v>14713</v>
      </c>
      <c r="J2298" s="51">
        <v>119552</v>
      </c>
      <c r="K2298" s="51">
        <v>110478</v>
      </c>
      <c r="L2298" s="52" t="s">
        <v>729</v>
      </c>
      <c r="M2298" s="51">
        <v>110668</v>
      </c>
      <c r="N2298" s="51">
        <v>0</v>
      </c>
      <c r="O2298" s="52" t="s">
        <v>16751</v>
      </c>
    </row>
    <row r="2299" spans="1:15" ht="14.4" x14ac:dyDescent="0.25">
      <c r="A2299" s="51">
        <v>110494</v>
      </c>
      <c r="B2299" s="52" t="s">
        <v>6750</v>
      </c>
      <c r="C2299" s="52" t="s">
        <v>6751</v>
      </c>
      <c r="D2299" s="51">
        <v>2018</v>
      </c>
      <c r="E2299" s="52" t="s">
        <v>534</v>
      </c>
      <c r="F2299" s="52" t="s">
        <v>6752</v>
      </c>
      <c r="G2299" s="52" t="s">
        <v>7571</v>
      </c>
      <c r="H2299" s="52" t="s">
        <v>8059</v>
      </c>
      <c r="I2299" s="52" t="s">
        <v>14713</v>
      </c>
      <c r="J2299" s="51">
        <v>0</v>
      </c>
      <c r="K2299" s="51"/>
      <c r="L2299" s="52" t="s">
        <v>7571</v>
      </c>
      <c r="M2299" s="51">
        <v>111245</v>
      </c>
      <c r="N2299" s="51">
        <v>0</v>
      </c>
      <c r="O2299" s="52" t="s">
        <v>16752</v>
      </c>
    </row>
    <row r="2300" spans="1:15" ht="14.4" x14ac:dyDescent="0.25">
      <c r="A2300" s="51">
        <v>110511</v>
      </c>
      <c r="B2300" s="52" t="s">
        <v>10645</v>
      </c>
      <c r="C2300" s="52" t="s">
        <v>6753</v>
      </c>
      <c r="D2300" s="51">
        <v>2170</v>
      </c>
      <c r="E2300" s="52" t="s">
        <v>405</v>
      </c>
      <c r="F2300" s="52" t="s">
        <v>6754</v>
      </c>
      <c r="G2300" s="52" t="s">
        <v>7571</v>
      </c>
      <c r="H2300" s="52" t="s">
        <v>10646</v>
      </c>
      <c r="I2300" s="52" t="s">
        <v>14713</v>
      </c>
      <c r="J2300" s="51">
        <v>121624</v>
      </c>
      <c r="K2300" s="51">
        <v>48322</v>
      </c>
      <c r="L2300" s="52" t="s">
        <v>101</v>
      </c>
      <c r="M2300" s="51">
        <v>60749</v>
      </c>
      <c r="N2300" s="51">
        <v>0</v>
      </c>
      <c r="O2300" s="52" t="s">
        <v>16753</v>
      </c>
    </row>
    <row r="2301" spans="1:15" ht="28.8" x14ac:dyDescent="0.25">
      <c r="A2301" s="51">
        <v>110528</v>
      </c>
      <c r="B2301" s="52" t="s">
        <v>6755</v>
      </c>
      <c r="C2301" s="52" t="s">
        <v>6756</v>
      </c>
      <c r="D2301" s="51">
        <v>2220</v>
      </c>
      <c r="E2301" s="52" t="s">
        <v>1201</v>
      </c>
      <c r="F2301" s="52" t="s">
        <v>10647</v>
      </c>
      <c r="G2301" s="52" t="s">
        <v>7571</v>
      </c>
      <c r="H2301" s="52" t="s">
        <v>10648</v>
      </c>
      <c r="I2301" s="52" t="s">
        <v>14372</v>
      </c>
      <c r="J2301" s="51">
        <v>122119</v>
      </c>
      <c r="K2301" s="51">
        <v>1099</v>
      </c>
      <c r="L2301" s="52" t="s">
        <v>769</v>
      </c>
      <c r="M2301" s="51">
        <v>113845</v>
      </c>
      <c r="N2301" s="51">
        <v>113845</v>
      </c>
      <c r="O2301" s="52" t="s">
        <v>16754</v>
      </c>
    </row>
    <row r="2302" spans="1:15" ht="14.4" x14ac:dyDescent="0.25">
      <c r="A2302" s="51">
        <v>110551</v>
      </c>
      <c r="B2302" s="52" t="s">
        <v>2310</v>
      </c>
      <c r="C2302" s="52" t="s">
        <v>6757</v>
      </c>
      <c r="D2302" s="51">
        <v>2000</v>
      </c>
      <c r="E2302" s="52" t="s">
        <v>534</v>
      </c>
      <c r="F2302" s="52" t="s">
        <v>2312</v>
      </c>
      <c r="G2302" s="52" t="s">
        <v>7571</v>
      </c>
      <c r="H2302" s="52" t="s">
        <v>10649</v>
      </c>
      <c r="I2302" s="52" t="s">
        <v>14713</v>
      </c>
      <c r="J2302" s="51">
        <v>119784</v>
      </c>
      <c r="K2302" s="51">
        <v>7658</v>
      </c>
      <c r="L2302" s="52" t="s">
        <v>600</v>
      </c>
      <c r="M2302" s="51">
        <v>962894</v>
      </c>
      <c r="N2302" s="51">
        <v>0</v>
      </c>
      <c r="O2302" s="52" t="s">
        <v>16755</v>
      </c>
    </row>
    <row r="2303" spans="1:15" ht="14.4" x14ac:dyDescent="0.25">
      <c r="A2303" s="51">
        <v>110569</v>
      </c>
      <c r="B2303" s="52" t="s">
        <v>644</v>
      </c>
      <c r="C2303" s="52" t="s">
        <v>6758</v>
      </c>
      <c r="D2303" s="51">
        <v>2600</v>
      </c>
      <c r="E2303" s="52" t="s">
        <v>414</v>
      </c>
      <c r="F2303" s="52" t="s">
        <v>415</v>
      </c>
      <c r="G2303" s="52" t="s">
        <v>7571</v>
      </c>
      <c r="H2303" s="52" t="s">
        <v>16756</v>
      </c>
      <c r="I2303" s="52" t="s">
        <v>14713</v>
      </c>
      <c r="J2303" s="51">
        <v>121681</v>
      </c>
      <c r="K2303" s="51">
        <v>110569</v>
      </c>
      <c r="L2303" s="52" t="s">
        <v>644</v>
      </c>
      <c r="M2303" s="51">
        <v>130419</v>
      </c>
      <c r="N2303" s="51">
        <v>0</v>
      </c>
      <c r="O2303" s="52" t="s">
        <v>16757</v>
      </c>
    </row>
    <row r="2304" spans="1:15" ht="14.4" x14ac:dyDescent="0.25">
      <c r="A2304" s="51">
        <v>110577</v>
      </c>
      <c r="B2304" s="52" t="s">
        <v>6759</v>
      </c>
      <c r="C2304" s="52" t="s">
        <v>6760</v>
      </c>
      <c r="D2304" s="51">
        <v>2222</v>
      </c>
      <c r="E2304" s="52" t="s">
        <v>6761</v>
      </c>
      <c r="F2304" s="52" t="s">
        <v>6762</v>
      </c>
      <c r="G2304" s="52" t="s">
        <v>7571</v>
      </c>
      <c r="H2304" s="52" t="s">
        <v>10650</v>
      </c>
      <c r="I2304" s="52" t="s">
        <v>14713</v>
      </c>
      <c r="J2304" s="51">
        <v>121483</v>
      </c>
      <c r="K2304" s="51">
        <v>9217</v>
      </c>
      <c r="L2304" s="52" t="s">
        <v>866</v>
      </c>
      <c r="M2304" s="51">
        <v>108621</v>
      </c>
      <c r="N2304" s="51">
        <v>0</v>
      </c>
      <c r="O2304" s="52" t="s">
        <v>16758</v>
      </c>
    </row>
    <row r="2305" spans="1:15" ht="14.4" x14ac:dyDescent="0.25">
      <c r="A2305" s="51">
        <v>110601</v>
      </c>
      <c r="B2305" s="52" t="s">
        <v>6763</v>
      </c>
      <c r="C2305" s="52" t="s">
        <v>6764</v>
      </c>
      <c r="D2305" s="51">
        <v>2880</v>
      </c>
      <c r="E2305" s="52" t="s">
        <v>238</v>
      </c>
      <c r="F2305" s="52" t="s">
        <v>6765</v>
      </c>
      <c r="G2305" s="52" t="s">
        <v>7571</v>
      </c>
      <c r="H2305" s="52" t="s">
        <v>10651</v>
      </c>
      <c r="I2305" s="52" t="s">
        <v>14713</v>
      </c>
      <c r="J2305" s="51">
        <v>120113</v>
      </c>
      <c r="K2305">
        <v>10876</v>
      </c>
      <c r="L2305" s="52" t="s">
        <v>3175</v>
      </c>
      <c r="M2305" s="51">
        <v>963876</v>
      </c>
      <c r="N2305" s="51">
        <v>0</v>
      </c>
      <c r="O2305" s="52" t="s">
        <v>16759</v>
      </c>
    </row>
    <row r="2306" spans="1:15" ht="14.4" x14ac:dyDescent="0.25">
      <c r="A2306" s="51">
        <v>110627</v>
      </c>
      <c r="B2306" s="52" t="s">
        <v>101</v>
      </c>
      <c r="C2306" s="52" t="s">
        <v>6766</v>
      </c>
      <c r="D2306" s="51">
        <v>2650</v>
      </c>
      <c r="E2306" s="52" t="s">
        <v>416</v>
      </c>
      <c r="F2306" s="52" t="s">
        <v>2968</v>
      </c>
      <c r="G2306" s="52" t="s">
        <v>7571</v>
      </c>
      <c r="H2306" s="52" t="s">
        <v>10652</v>
      </c>
      <c r="I2306" s="52" t="s">
        <v>14713</v>
      </c>
      <c r="J2306" s="51">
        <v>121707</v>
      </c>
      <c r="K2306" s="51">
        <v>9803</v>
      </c>
      <c r="L2306" s="52" t="s">
        <v>2969</v>
      </c>
      <c r="M2306" s="51">
        <v>103192</v>
      </c>
      <c r="N2306" s="51">
        <v>0</v>
      </c>
      <c r="O2306" s="52" t="s">
        <v>16760</v>
      </c>
    </row>
    <row r="2307" spans="1:15" ht="14.4" x14ac:dyDescent="0.25">
      <c r="A2307" s="51">
        <v>110643</v>
      </c>
      <c r="B2307" s="52" t="s">
        <v>6767</v>
      </c>
      <c r="C2307" s="52" t="s">
        <v>22191</v>
      </c>
      <c r="D2307" s="51">
        <v>8450</v>
      </c>
      <c r="E2307" s="52" t="s">
        <v>4572</v>
      </c>
      <c r="F2307" s="52" t="s">
        <v>6768</v>
      </c>
      <c r="G2307" s="52" t="s">
        <v>7571</v>
      </c>
      <c r="H2307" s="52" t="s">
        <v>10653</v>
      </c>
      <c r="I2307" s="52" t="s">
        <v>14372</v>
      </c>
      <c r="J2307" s="51">
        <v>119834</v>
      </c>
      <c r="K2307" s="51">
        <v>2139</v>
      </c>
      <c r="L2307" s="52" t="s">
        <v>624</v>
      </c>
      <c r="M2307" s="51">
        <v>114058</v>
      </c>
      <c r="N2307" s="51">
        <v>114058</v>
      </c>
      <c r="O2307" s="52" t="s">
        <v>16761</v>
      </c>
    </row>
    <row r="2308" spans="1:15" ht="14.4" x14ac:dyDescent="0.25">
      <c r="A2308" s="51">
        <v>110676</v>
      </c>
      <c r="B2308" s="52" t="s">
        <v>10654</v>
      </c>
      <c r="C2308" s="52" t="s">
        <v>6769</v>
      </c>
      <c r="D2308" s="51">
        <v>1082</v>
      </c>
      <c r="E2308" s="52" t="s">
        <v>916</v>
      </c>
      <c r="F2308" s="52" t="s">
        <v>6770</v>
      </c>
      <c r="G2308" s="52" t="s">
        <v>7571</v>
      </c>
      <c r="H2308" s="52" t="s">
        <v>10655</v>
      </c>
      <c r="I2308" s="52" t="s">
        <v>14372</v>
      </c>
      <c r="J2308" s="51">
        <v>129049</v>
      </c>
      <c r="K2308" s="51">
        <v>109</v>
      </c>
      <c r="L2308" s="52" t="s">
        <v>515</v>
      </c>
      <c r="M2308" s="51">
        <v>113878</v>
      </c>
      <c r="N2308" s="51">
        <v>113878</v>
      </c>
      <c r="O2308" s="52" t="s">
        <v>16762</v>
      </c>
    </row>
    <row r="2309" spans="1:15" ht="14.4" x14ac:dyDescent="0.25">
      <c r="A2309" s="51">
        <v>110684</v>
      </c>
      <c r="B2309" s="52" t="s">
        <v>10656</v>
      </c>
      <c r="C2309" s="52" t="s">
        <v>6771</v>
      </c>
      <c r="D2309" s="51">
        <v>9500</v>
      </c>
      <c r="E2309" s="52" t="s">
        <v>229</v>
      </c>
      <c r="F2309" s="52" t="s">
        <v>6772</v>
      </c>
      <c r="G2309" s="52" t="s">
        <v>7571</v>
      </c>
      <c r="H2309" s="52" t="s">
        <v>10657</v>
      </c>
      <c r="I2309" s="52" t="s">
        <v>14713</v>
      </c>
      <c r="J2309" s="51">
        <v>125591</v>
      </c>
      <c r="K2309" s="51">
        <v>117556</v>
      </c>
      <c r="L2309" s="52" t="s">
        <v>497</v>
      </c>
      <c r="M2309" s="51">
        <v>111088</v>
      </c>
      <c r="N2309" s="51">
        <v>0</v>
      </c>
      <c r="O2309" s="52" t="s">
        <v>16763</v>
      </c>
    </row>
    <row r="2310" spans="1:15" ht="14.4" x14ac:dyDescent="0.25">
      <c r="A2310" s="51">
        <v>110692</v>
      </c>
      <c r="B2310" s="52" t="s">
        <v>6773</v>
      </c>
      <c r="C2310" s="52" t="s">
        <v>6774</v>
      </c>
      <c r="D2310" s="51">
        <v>8450</v>
      </c>
      <c r="E2310" s="52" t="s">
        <v>4572</v>
      </c>
      <c r="F2310" s="52" t="s">
        <v>6775</v>
      </c>
      <c r="G2310" s="52" t="s">
        <v>7571</v>
      </c>
      <c r="H2310" s="52" t="s">
        <v>10658</v>
      </c>
      <c r="I2310" s="52" t="s">
        <v>14372</v>
      </c>
      <c r="J2310" s="51">
        <v>119834</v>
      </c>
      <c r="K2310" s="51">
        <v>2139</v>
      </c>
      <c r="L2310" s="52" t="s">
        <v>624</v>
      </c>
      <c r="M2310" s="51">
        <v>114058</v>
      </c>
      <c r="N2310" s="51">
        <v>114058</v>
      </c>
      <c r="O2310" s="52" t="s">
        <v>16764</v>
      </c>
    </row>
    <row r="2311" spans="1:15" ht="14.4" x14ac:dyDescent="0.25">
      <c r="A2311" s="51">
        <v>110726</v>
      </c>
      <c r="B2311" s="52" t="s">
        <v>6776</v>
      </c>
      <c r="C2311" s="52" t="s">
        <v>6777</v>
      </c>
      <c r="D2311" s="51">
        <v>2590</v>
      </c>
      <c r="E2311" s="52" t="s">
        <v>3042</v>
      </c>
      <c r="F2311" s="52" t="s">
        <v>6778</v>
      </c>
      <c r="G2311" s="52" t="s">
        <v>7571</v>
      </c>
      <c r="H2311" s="52" t="s">
        <v>14133</v>
      </c>
      <c r="I2311" s="52" t="s">
        <v>14372</v>
      </c>
      <c r="J2311" s="51">
        <v>120543</v>
      </c>
      <c r="K2311" s="51">
        <v>844</v>
      </c>
      <c r="L2311" s="52" t="s">
        <v>13846</v>
      </c>
      <c r="M2311" s="51">
        <v>113861</v>
      </c>
      <c r="N2311" s="51">
        <v>113861</v>
      </c>
      <c r="O2311" s="52" t="s">
        <v>16765</v>
      </c>
    </row>
    <row r="2312" spans="1:15" ht="14.4" x14ac:dyDescent="0.25">
      <c r="A2312" s="51">
        <v>111047</v>
      </c>
      <c r="B2312" s="52" t="s">
        <v>14134</v>
      </c>
      <c r="C2312" s="52" t="s">
        <v>6779</v>
      </c>
      <c r="D2312" s="51">
        <v>3001</v>
      </c>
      <c r="E2312" s="52" t="s">
        <v>434</v>
      </c>
      <c r="F2312" s="52" t="s">
        <v>6780</v>
      </c>
      <c r="G2312" s="52" t="s">
        <v>7571</v>
      </c>
      <c r="H2312" s="52" t="s">
        <v>18964</v>
      </c>
      <c r="I2312" s="52" t="s">
        <v>14713</v>
      </c>
      <c r="J2312" s="51">
        <v>121939</v>
      </c>
      <c r="K2312" s="51">
        <v>12393</v>
      </c>
      <c r="L2312" s="52" t="s">
        <v>13955</v>
      </c>
      <c r="M2312" s="51">
        <v>970111</v>
      </c>
      <c r="N2312" s="51">
        <v>0</v>
      </c>
      <c r="O2312" s="52" t="s">
        <v>16766</v>
      </c>
    </row>
    <row r="2313" spans="1:15" ht="14.4" x14ac:dyDescent="0.25">
      <c r="A2313" s="51">
        <v>111104</v>
      </c>
      <c r="B2313" s="52" t="s">
        <v>14135</v>
      </c>
      <c r="C2313" s="52" t="s">
        <v>6781</v>
      </c>
      <c r="D2313" s="51">
        <v>8700</v>
      </c>
      <c r="E2313" s="52" t="s">
        <v>1513</v>
      </c>
      <c r="F2313" s="52" t="s">
        <v>6782</v>
      </c>
      <c r="G2313" s="52" t="s">
        <v>7571</v>
      </c>
      <c r="H2313" s="52" t="s">
        <v>10659</v>
      </c>
      <c r="I2313" s="52" t="s">
        <v>14372</v>
      </c>
      <c r="J2313" s="51">
        <v>129031</v>
      </c>
      <c r="K2313" s="51">
        <v>118596</v>
      </c>
      <c r="L2313" s="52" t="s">
        <v>476</v>
      </c>
      <c r="M2313" s="51">
        <v>114033</v>
      </c>
      <c r="N2313" s="51">
        <v>114033</v>
      </c>
      <c r="O2313" s="52" t="s">
        <v>16767</v>
      </c>
    </row>
    <row r="2314" spans="1:15" ht="14.4" x14ac:dyDescent="0.25">
      <c r="A2314" s="51">
        <v>111138</v>
      </c>
      <c r="B2314" s="52" t="s">
        <v>6783</v>
      </c>
      <c r="C2314" s="52" t="s">
        <v>6784</v>
      </c>
      <c r="D2314" s="51">
        <v>2800</v>
      </c>
      <c r="E2314" s="52" t="s">
        <v>223</v>
      </c>
      <c r="F2314" s="52" t="s">
        <v>6785</v>
      </c>
      <c r="G2314" s="52" t="s">
        <v>7571</v>
      </c>
      <c r="H2314" s="52" t="s">
        <v>10660</v>
      </c>
      <c r="I2314" s="52" t="s">
        <v>14372</v>
      </c>
      <c r="J2314" s="51">
        <v>129155</v>
      </c>
      <c r="K2314" s="51">
        <v>11775</v>
      </c>
      <c r="L2314" s="52" t="s">
        <v>780</v>
      </c>
      <c r="M2314" s="51">
        <v>113845</v>
      </c>
      <c r="N2314" s="51">
        <v>113845</v>
      </c>
      <c r="O2314" s="52" t="s">
        <v>16768</v>
      </c>
    </row>
    <row r="2315" spans="1:15" ht="14.4" x14ac:dyDescent="0.25">
      <c r="A2315" s="51">
        <v>111914</v>
      </c>
      <c r="B2315" s="52" t="s">
        <v>598</v>
      </c>
      <c r="C2315" s="52" t="s">
        <v>6786</v>
      </c>
      <c r="D2315" s="51">
        <v>1150</v>
      </c>
      <c r="E2315" s="52" t="s">
        <v>197</v>
      </c>
      <c r="F2315" s="52" t="s">
        <v>198</v>
      </c>
      <c r="G2315" s="52" t="s">
        <v>7571</v>
      </c>
      <c r="H2315" s="52" t="s">
        <v>8327</v>
      </c>
      <c r="I2315" s="52" t="s">
        <v>14715</v>
      </c>
      <c r="J2315" s="51">
        <v>119693</v>
      </c>
      <c r="K2315" s="51">
        <v>111914</v>
      </c>
      <c r="L2315" s="52" t="s">
        <v>598</v>
      </c>
      <c r="M2315" s="51">
        <v>960211</v>
      </c>
      <c r="N2315" s="51">
        <v>0</v>
      </c>
      <c r="O2315" s="52" t="s">
        <v>16769</v>
      </c>
    </row>
    <row r="2316" spans="1:15" ht="14.4" x14ac:dyDescent="0.25">
      <c r="A2316" s="51">
        <v>111955</v>
      </c>
      <c r="B2316" s="52" t="s">
        <v>101</v>
      </c>
      <c r="C2316" s="52" t="s">
        <v>6787</v>
      </c>
      <c r="D2316" s="51">
        <v>1700</v>
      </c>
      <c r="E2316" s="52" t="s">
        <v>3</v>
      </c>
      <c r="F2316" s="52" t="s">
        <v>6788</v>
      </c>
      <c r="G2316" s="52" t="s">
        <v>7571</v>
      </c>
      <c r="H2316" s="52" t="s">
        <v>9130</v>
      </c>
      <c r="I2316" s="52" t="s">
        <v>14713</v>
      </c>
      <c r="J2316" s="51">
        <v>122242</v>
      </c>
      <c r="K2316" s="51">
        <v>110452</v>
      </c>
      <c r="L2316" s="52" t="s">
        <v>6744</v>
      </c>
      <c r="M2316" s="51">
        <v>962217</v>
      </c>
      <c r="N2316" s="51">
        <v>0</v>
      </c>
      <c r="O2316" s="52" t="s">
        <v>16770</v>
      </c>
    </row>
    <row r="2317" spans="1:15" ht="14.4" x14ac:dyDescent="0.25">
      <c r="A2317" s="51">
        <v>112177</v>
      </c>
      <c r="B2317" s="52" t="s">
        <v>6789</v>
      </c>
      <c r="C2317" s="52" t="s">
        <v>6790</v>
      </c>
      <c r="D2317" s="51">
        <v>3630</v>
      </c>
      <c r="E2317" s="52" t="s">
        <v>98</v>
      </c>
      <c r="F2317" s="52" t="s">
        <v>6791</v>
      </c>
      <c r="G2317" s="52" t="s">
        <v>7571</v>
      </c>
      <c r="H2317" s="52" t="s">
        <v>10661</v>
      </c>
      <c r="I2317" s="52" t="s">
        <v>14713</v>
      </c>
      <c r="J2317" s="51">
        <v>118951</v>
      </c>
      <c r="K2317" s="51">
        <v>107631</v>
      </c>
      <c r="L2317" s="52" t="s">
        <v>526</v>
      </c>
      <c r="M2317" s="51">
        <v>973669</v>
      </c>
      <c r="N2317" s="51">
        <v>0</v>
      </c>
      <c r="O2317" s="52" t="s">
        <v>16771</v>
      </c>
    </row>
    <row r="2318" spans="1:15" ht="14.4" x14ac:dyDescent="0.25">
      <c r="A2318" s="51">
        <v>112185</v>
      </c>
      <c r="B2318" s="52" t="s">
        <v>615</v>
      </c>
      <c r="C2318" s="52" t="s">
        <v>6792</v>
      </c>
      <c r="D2318" s="51">
        <v>3545</v>
      </c>
      <c r="E2318" s="52" t="s">
        <v>118</v>
      </c>
      <c r="F2318" s="52" t="s">
        <v>119</v>
      </c>
      <c r="G2318" s="52" t="s">
        <v>7571</v>
      </c>
      <c r="H2318" s="52" t="s">
        <v>10662</v>
      </c>
      <c r="I2318" s="52" t="s">
        <v>14713</v>
      </c>
      <c r="J2318" s="51">
        <v>119099</v>
      </c>
      <c r="K2318" s="51">
        <v>112185</v>
      </c>
      <c r="L2318" s="52" t="s">
        <v>615</v>
      </c>
      <c r="M2318" s="51">
        <v>971184</v>
      </c>
      <c r="N2318" s="51">
        <v>0</v>
      </c>
      <c r="O2318" s="52" t="s">
        <v>16772</v>
      </c>
    </row>
    <row r="2319" spans="1:15" ht="14.4" x14ac:dyDescent="0.25">
      <c r="A2319" s="51">
        <v>112383</v>
      </c>
      <c r="B2319" s="52" t="s">
        <v>6793</v>
      </c>
      <c r="C2319" s="52" t="s">
        <v>2547</v>
      </c>
      <c r="D2319" s="51">
        <v>2900</v>
      </c>
      <c r="E2319" s="52" t="s">
        <v>385</v>
      </c>
      <c r="F2319" s="52" t="s">
        <v>426</v>
      </c>
      <c r="G2319" s="52" t="s">
        <v>7571</v>
      </c>
      <c r="H2319" s="52" t="s">
        <v>9280</v>
      </c>
      <c r="I2319" s="52" t="s">
        <v>14713</v>
      </c>
      <c r="J2319" s="51">
        <v>121806</v>
      </c>
      <c r="K2319" s="51">
        <v>7501</v>
      </c>
      <c r="L2319" s="52" t="s">
        <v>604</v>
      </c>
      <c r="M2319" s="51">
        <v>122465</v>
      </c>
      <c r="N2319" s="51">
        <v>0</v>
      </c>
      <c r="O2319" s="52" t="s">
        <v>16773</v>
      </c>
    </row>
    <row r="2320" spans="1:15" ht="14.4" x14ac:dyDescent="0.25">
      <c r="A2320" s="51">
        <v>112474</v>
      </c>
      <c r="B2320" s="52" t="s">
        <v>776</v>
      </c>
      <c r="C2320" s="52" t="s">
        <v>6794</v>
      </c>
      <c r="D2320" s="51">
        <v>2630</v>
      </c>
      <c r="E2320" s="52" t="s">
        <v>20</v>
      </c>
      <c r="F2320" s="52" t="s">
        <v>21</v>
      </c>
      <c r="G2320" s="52" t="s">
        <v>7571</v>
      </c>
      <c r="H2320" s="52" t="s">
        <v>8427</v>
      </c>
      <c r="I2320" s="52" t="s">
        <v>14715</v>
      </c>
      <c r="J2320" s="51">
        <v>123001</v>
      </c>
      <c r="K2320" s="51">
        <v>112474</v>
      </c>
      <c r="L2320" s="52" t="s">
        <v>776</v>
      </c>
      <c r="M2320" s="51">
        <v>961052</v>
      </c>
      <c r="N2320" s="51">
        <v>0</v>
      </c>
      <c r="O2320" s="52" t="s">
        <v>16774</v>
      </c>
    </row>
    <row r="2321" spans="1:15" ht="14.4" x14ac:dyDescent="0.25">
      <c r="A2321" s="51">
        <v>112482</v>
      </c>
      <c r="B2321" s="52" t="s">
        <v>6795</v>
      </c>
      <c r="C2321" s="52" t="s">
        <v>6796</v>
      </c>
      <c r="D2321" s="51">
        <v>2100</v>
      </c>
      <c r="E2321" s="52" t="s">
        <v>423</v>
      </c>
      <c r="F2321" s="52" t="s">
        <v>6797</v>
      </c>
      <c r="G2321" s="52" t="s">
        <v>7571</v>
      </c>
      <c r="H2321" s="52" t="s">
        <v>10663</v>
      </c>
      <c r="I2321" s="52" t="s">
        <v>14713</v>
      </c>
      <c r="J2321" s="51">
        <v>121764</v>
      </c>
      <c r="K2321" s="51">
        <v>7344</v>
      </c>
      <c r="L2321" s="52" t="s">
        <v>755</v>
      </c>
      <c r="M2321" s="51">
        <v>963091</v>
      </c>
      <c r="N2321" s="51">
        <v>0</v>
      </c>
      <c r="O2321" s="52" t="s">
        <v>16775</v>
      </c>
    </row>
    <row r="2322" spans="1:15" ht="14.4" x14ac:dyDescent="0.25">
      <c r="A2322" s="51">
        <v>112524</v>
      </c>
      <c r="B2322" s="52" t="s">
        <v>6798</v>
      </c>
      <c r="C2322" s="52" t="s">
        <v>2539</v>
      </c>
      <c r="D2322" s="51">
        <v>2900</v>
      </c>
      <c r="E2322" s="52" t="s">
        <v>385</v>
      </c>
      <c r="F2322" s="52" t="s">
        <v>2540</v>
      </c>
      <c r="G2322" s="52" t="s">
        <v>7571</v>
      </c>
      <c r="H2322" s="52" t="s">
        <v>10664</v>
      </c>
      <c r="I2322" s="52" t="s">
        <v>14713</v>
      </c>
      <c r="J2322" s="51">
        <v>121806</v>
      </c>
      <c r="K2322" s="51">
        <v>7501</v>
      </c>
      <c r="L2322" s="52" t="s">
        <v>604</v>
      </c>
      <c r="M2322" s="51">
        <v>122465</v>
      </c>
      <c r="N2322" s="51">
        <v>0</v>
      </c>
      <c r="O2322" s="52" t="s">
        <v>16776</v>
      </c>
    </row>
    <row r="2323" spans="1:15" ht="14.4" x14ac:dyDescent="0.25">
      <c r="A2323" s="51">
        <v>112565</v>
      </c>
      <c r="B2323" s="52" t="s">
        <v>6799</v>
      </c>
      <c r="C2323" s="52" t="s">
        <v>6800</v>
      </c>
      <c r="D2323" s="51">
        <v>1560</v>
      </c>
      <c r="E2323" s="52" t="s">
        <v>1</v>
      </c>
      <c r="F2323" s="52" t="s">
        <v>6801</v>
      </c>
      <c r="G2323" s="52" t="s">
        <v>7571</v>
      </c>
      <c r="H2323" s="52" t="s">
        <v>9185</v>
      </c>
      <c r="I2323" s="52" t="s">
        <v>14713</v>
      </c>
      <c r="J2323" s="51">
        <v>122234</v>
      </c>
      <c r="K2323" s="51">
        <v>6023</v>
      </c>
      <c r="L2323" s="52" t="s">
        <v>651</v>
      </c>
      <c r="M2323" s="51">
        <v>970442</v>
      </c>
      <c r="N2323" s="51">
        <v>0</v>
      </c>
      <c r="O2323" s="52" t="s">
        <v>16777</v>
      </c>
    </row>
    <row r="2324" spans="1:15" ht="14.4" x14ac:dyDescent="0.25">
      <c r="A2324" s="51">
        <v>112623</v>
      </c>
      <c r="B2324" s="52" t="s">
        <v>7136</v>
      </c>
      <c r="C2324" s="52" t="s">
        <v>6802</v>
      </c>
      <c r="D2324" s="51">
        <v>2640</v>
      </c>
      <c r="E2324" s="52" t="s">
        <v>1099</v>
      </c>
      <c r="F2324" s="52" t="s">
        <v>6803</v>
      </c>
      <c r="G2324" s="52" t="s">
        <v>7571</v>
      </c>
      <c r="H2324" s="52" t="s">
        <v>14136</v>
      </c>
      <c r="I2324" s="52" t="s">
        <v>14713</v>
      </c>
      <c r="J2324" s="51">
        <v>121681</v>
      </c>
      <c r="K2324" s="51">
        <v>110569</v>
      </c>
      <c r="L2324" s="52" t="s">
        <v>644</v>
      </c>
      <c r="M2324" s="51">
        <v>130419</v>
      </c>
      <c r="N2324" s="51">
        <v>0</v>
      </c>
      <c r="O2324" s="52" t="s">
        <v>16778</v>
      </c>
    </row>
    <row r="2325" spans="1:15" ht="14.4" x14ac:dyDescent="0.25">
      <c r="A2325" s="51">
        <v>112631</v>
      </c>
      <c r="B2325" s="52" t="s">
        <v>10665</v>
      </c>
      <c r="C2325" s="52" t="s">
        <v>6804</v>
      </c>
      <c r="D2325" s="51">
        <v>2650</v>
      </c>
      <c r="E2325" s="52" t="s">
        <v>416</v>
      </c>
      <c r="F2325" s="52" t="s">
        <v>645</v>
      </c>
      <c r="G2325" s="52" t="s">
        <v>7571</v>
      </c>
      <c r="H2325" s="52" t="s">
        <v>8380</v>
      </c>
      <c r="I2325" s="52" t="s">
        <v>14713</v>
      </c>
      <c r="J2325" s="51">
        <v>121707</v>
      </c>
      <c r="K2325" s="51">
        <v>9803</v>
      </c>
      <c r="L2325" s="52" t="s">
        <v>2969</v>
      </c>
      <c r="M2325" s="51">
        <v>103192</v>
      </c>
      <c r="N2325" s="51">
        <v>0</v>
      </c>
      <c r="O2325" s="52" t="s">
        <v>16779</v>
      </c>
    </row>
    <row r="2326" spans="1:15" ht="14.4" x14ac:dyDescent="0.25">
      <c r="A2326" s="51">
        <v>112862</v>
      </c>
      <c r="B2326" s="52" t="s">
        <v>10666</v>
      </c>
      <c r="C2326" s="52" t="s">
        <v>6805</v>
      </c>
      <c r="D2326" s="51">
        <v>2570</v>
      </c>
      <c r="E2326" s="52" t="s">
        <v>135</v>
      </c>
      <c r="F2326" s="52" t="s">
        <v>6806</v>
      </c>
      <c r="G2326" s="52" t="s">
        <v>7571</v>
      </c>
      <c r="H2326" s="52" t="s">
        <v>8377</v>
      </c>
      <c r="I2326" s="52" t="s">
        <v>14713</v>
      </c>
      <c r="J2326" s="51">
        <v>119248</v>
      </c>
      <c r="K2326" s="51">
        <v>10736</v>
      </c>
      <c r="L2326" s="52" t="s">
        <v>67</v>
      </c>
      <c r="M2326" s="51">
        <v>117945</v>
      </c>
      <c r="N2326" s="51">
        <v>0</v>
      </c>
      <c r="O2326" s="52" t="s">
        <v>22192</v>
      </c>
    </row>
    <row r="2327" spans="1:15" ht="14.4" x14ac:dyDescent="0.25">
      <c r="A2327" s="51">
        <v>112871</v>
      </c>
      <c r="B2327" s="52" t="s">
        <v>69</v>
      </c>
      <c r="C2327" s="52" t="s">
        <v>6807</v>
      </c>
      <c r="D2327" s="51">
        <v>9340</v>
      </c>
      <c r="E2327" s="52" t="s">
        <v>350</v>
      </c>
      <c r="F2327" s="52" t="s">
        <v>6808</v>
      </c>
      <c r="G2327" s="52" t="s">
        <v>7571</v>
      </c>
      <c r="H2327" s="52" t="s">
        <v>10667</v>
      </c>
      <c r="I2327" s="52" t="s">
        <v>14713</v>
      </c>
      <c r="J2327" s="51">
        <v>121194</v>
      </c>
      <c r="K2327" s="51">
        <v>22921</v>
      </c>
      <c r="L2327" s="52" t="s">
        <v>101</v>
      </c>
      <c r="M2327" s="51">
        <v>968784</v>
      </c>
      <c r="N2327" s="51">
        <v>0</v>
      </c>
      <c r="O2327" s="52" t="s">
        <v>16780</v>
      </c>
    </row>
    <row r="2328" spans="1:15" ht="14.4" x14ac:dyDescent="0.25">
      <c r="A2328" s="51">
        <v>112921</v>
      </c>
      <c r="B2328" s="52" t="s">
        <v>6809</v>
      </c>
      <c r="C2328" s="52" t="s">
        <v>6810</v>
      </c>
      <c r="D2328" s="51">
        <v>2940</v>
      </c>
      <c r="E2328" s="52" t="s">
        <v>2476</v>
      </c>
      <c r="F2328" s="52" t="s">
        <v>2477</v>
      </c>
      <c r="G2328" s="52" t="s">
        <v>7571</v>
      </c>
      <c r="H2328" s="52" t="s">
        <v>9254</v>
      </c>
      <c r="I2328" s="52" t="s">
        <v>14713</v>
      </c>
      <c r="J2328" s="51">
        <v>121541</v>
      </c>
      <c r="K2328" s="51">
        <v>112921</v>
      </c>
      <c r="L2328" s="52" t="s">
        <v>6809</v>
      </c>
      <c r="M2328" s="51">
        <v>123381</v>
      </c>
      <c r="N2328" s="51">
        <v>0</v>
      </c>
      <c r="O2328" s="52" t="s">
        <v>16781</v>
      </c>
    </row>
    <row r="2329" spans="1:15" ht="14.4" x14ac:dyDescent="0.25">
      <c r="A2329" s="51">
        <v>112938</v>
      </c>
      <c r="B2329" s="52" t="s">
        <v>6811</v>
      </c>
      <c r="C2329" s="52" t="s">
        <v>6812</v>
      </c>
      <c r="D2329" s="51">
        <v>8510</v>
      </c>
      <c r="E2329" s="52" t="s">
        <v>339</v>
      </c>
      <c r="F2329" s="52" t="s">
        <v>6813</v>
      </c>
      <c r="G2329" s="52" t="s">
        <v>7571</v>
      </c>
      <c r="H2329" s="52" t="s">
        <v>10668</v>
      </c>
      <c r="I2329" s="52" t="s">
        <v>14713</v>
      </c>
      <c r="J2329" s="51">
        <v>125591</v>
      </c>
      <c r="K2329" s="51">
        <v>117556</v>
      </c>
      <c r="L2329" s="52" t="s">
        <v>497</v>
      </c>
      <c r="M2329" s="51">
        <v>105858</v>
      </c>
      <c r="N2329" s="51">
        <v>0</v>
      </c>
      <c r="O2329" s="52" t="s">
        <v>16782</v>
      </c>
    </row>
    <row r="2330" spans="1:15" ht="14.4" x14ac:dyDescent="0.25">
      <c r="A2330" s="51">
        <v>112953</v>
      </c>
      <c r="B2330" s="52" t="s">
        <v>6814</v>
      </c>
      <c r="C2330" s="52" t="s">
        <v>6815</v>
      </c>
      <c r="D2330" s="51">
        <v>9960</v>
      </c>
      <c r="E2330" s="52" t="s">
        <v>6816</v>
      </c>
      <c r="F2330" s="52" t="s">
        <v>6817</v>
      </c>
      <c r="G2330" s="52" t="s">
        <v>7571</v>
      </c>
      <c r="H2330" s="52" t="s">
        <v>16783</v>
      </c>
      <c r="I2330" s="52" t="s">
        <v>14372</v>
      </c>
      <c r="J2330" s="51">
        <v>121301</v>
      </c>
      <c r="K2330" s="51">
        <v>3269</v>
      </c>
      <c r="L2330" s="52" t="s">
        <v>9002</v>
      </c>
      <c r="M2330" s="51">
        <v>114025</v>
      </c>
      <c r="N2330" s="51">
        <v>114025</v>
      </c>
      <c r="O2330" s="52" t="s">
        <v>16784</v>
      </c>
    </row>
    <row r="2331" spans="1:15" ht="14.4" x14ac:dyDescent="0.25">
      <c r="A2331" s="51">
        <v>112979</v>
      </c>
      <c r="B2331" s="52" t="s">
        <v>67</v>
      </c>
      <c r="C2331" s="52" t="s">
        <v>6818</v>
      </c>
      <c r="D2331" s="51">
        <v>9140</v>
      </c>
      <c r="E2331" s="52" t="s">
        <v>374</v>
      </c>
      <c r="F2331" s="52" t="s">
        <v>6819</v>
      </c>
      <c r="G2331" s="52" t="s">
        <v>7571</v>
      </c>
      <c r="H2331" s="52" t="s">
        <v>10669</v>
      </c>
      <c r="I2331" s="52" t="s">
        <v>14713</v>
      </c>
      <c r="J2331" s="51">
        <v>121228</v>
      </c>
      <c r="K2331" s="51">
        <v>10595</v>
      </c>
      <c r="L2331" s="52" t="s">
        <v>636</v>
      </c>
      <c r="M2331" s="51">
        <v>963918</v>
      </c>
      <c r="N2331" s="51">
        <v>0</v>
      </c>
      <c r="O2331" s="52" t="s">
        <v>16785</v>
      </c>
    </row>
    <row r="2332" spans="1:15" ht="14.4" x14ac:dyDescent="0.25">
      <c r="A2332" s="51">
        <v>113076</v>
      </c>
      <c r="B2332" s="52" t="s">
        <v>6820</v>
      </c>
      <c r="C2332" s="52" t="s">
        <v>6821</v>
      </c>
      <c r="D2332" s="51">
        <v>8530</v>
      </c>
      <c r="E2332" s="52" t="s">
        <v>166</v>
      </c>
      <c r="F2332" s="52" t="s">
        <v>6822</v>
      </c>
      <c r="G2332" s="52" t="s">
        <v>7571</v>
      </c>
      <c r="H2332" s="52" t="s">
        <v>10670</v>
      </c>
      <c r="I2332" s="52" t="s">
        <v>14713</v>
      </c>
      <c r="J2332" s="51">
        <v>119461</v>
      </c>
      <c r="K2332" s="51">
        <v>19612</v>
      </c>
      <c r="L2332" s="52" t="s">
        <v>540</v>
      </c>
      <c r="M2332" s="51">
        <v>974031</v>
      </c>
      <c r="N2332" s="51">
        <v>0</v>
      </c>
      <c r="O2332" s="52" t="s">
        <v>16786</v>
      </c>
    </row>
    <row r="2333" spans="1:15" ht="14.4" x14ac:dyDescent="0.25">
      <c r="A2333" s="51">
        <v>113217</v>
      </c>
      <c r="B2333" s="52" t="s">
        <v>6823</v>
      </c>
      <c r="C2333" s="52" t="s">
        <v>6824</v>
      </c>
      <c r="D2333" s="51">
        <v>2060</v>
      </c>
      <c r="E2333" s="52" t="s">
        <v>534</v>
      </c>
      <c r="F2333" s="52" t="s">
        <v>6825</v>
      </c>
      <c r="G2333" s="52" t="s">
        <v>7571</v>
      </c>
      <c r="H2333" s="52" t="s">
        <v>10671</v>
      </c>
      <c r="I2333" s="52" t="s">
        <v>14715</v>
      </c>
      <c r="J2333" s="51">
        <v>119751</v>
      </c>
      <c r="K2333" s="51">
        <v>6213</v>
      </c>
      <c r="L2333" s="52" t="s">
        <v>836</v>
      </c>
      <c r="M2333" s="51">
        <v>128728</v>
      </c>
      <c r="N2333" s="51">
        <v>0</v>
      </c>
      <c r="O2333" s="52" t="s">
        <v>16787</v>
      </c>
    </row>
    <row r="2334" spans="1:15" ht="14.4" x14ac:dyDescent="0.25">
      <c r="A2334" s="51">
        <v>113571</v>
      </c>
      <c r="B2334" s="52" t="s">
        <v>788</v>
      </c>
      <c r="C2334" s="52" t="s">
        <v>6826</v>
      </c>
      <c r="D2334" s="51">
        <v>8840</v>
      </c>
      <c r="E2334" s="52" t="s">
        <v>6827</v>
      </c>
      <c r="F2334" s="52" t="s">
        <v>6828</v>
      </c>
      <c r="G2334" s="52" t="s">
        <v>7571</v>
      </c>
      <c r="H2334" s="52" t="s">
        <v>10672</v>
      </c>
      <c r="I2334" s="52" t="s">
        <v>14715</v>
      </c>
      <c r="J2334" s="51">
        <v>0</v>
      </c>
      <c r="K2334" s="51"/>
      <c r="L2334" s="52" t="s">
        <v>7571</v>
      </c>
      <c r="M2334" s="51">
        <v>975359</v>
      </c>
      <c r="N2334" s="51">
        <v>0</v>
      </c>
      <c r="O2334" s="52" t="s">
        <v>16788</v>
      </c>
    </row>
    <row r="2335" spans="1:15" ht="14.4" x14ac:dyDescent="0.25">
      <c r="A2335" s="51">
        <v>113589</v>
      </c>
      <c r="B2335" s="52" t="s">
        <v>6829</v>
      </c>
      <c r="C2335" s="52" t="s">
        <v>6830</v>
      </c>
      <c r="D2335" s="51">
        <v>9400</v>
      </c>
      <c r="E2335" s="52" t="s">
        <v>1623</v>
      </c>
      <c r="F2335" s="52" t="s">
        <v>6831</v>
      </c>
      <c r="G2335" s="52" t="s">
        <v>7571</v>
      </c>
      <c r="H2335" s="52" t="s">
        <v>10673</v>
      </c>
      <c r="I2335" s="52" t="s">
        <v>14715</v>
      </c>
      <c r="J2335" s="51">
        <v>120981</v>
      </c>
      <c r="K2335" s="51">
        <v>23523</v>
      </c>
      <c r="L2335" s="52" t="s">
        <v>10279</v>
      </c>
      <c r="M2335" s="51">
        <v>976019</v>
      </c>
      <c r="N2335" s="51">
        <v>0</v>
      </c>
      <c r="O2335" s="52" t="s">
        <v>16789</v>
      </c>
    </row>
    <row r="2336" spans="1:15" ht="14.4" x14ac:dyDescent="0.25">
      <c r="A2336" s="51">
        <v>113613</v>
      </c>
      <c r="B2336" s="52" t="s">
        <v>6832</v>
      </c>
      <c r="C2336" s="52" t="s">
        <v>6833</v>
      </c>
      <c r="D2336" s="51">
        <v>9308</v>
      </c>
      <c r="E2336" s="52" t="s">
        <v>13</v>
      </c>
      <c r="F2336" s="52" t="s">
        <v>6834</v>
      </c>
      <c r="G2336" s="52" t="s">
        <v>7571</v>
      </c>
      <c r="H2336" s="52" t="s">
        <v>10674</v>
      </c>
      <c r="I2336" s="52" t="s">
        <v>14372</v>
      </c>
      <c r="J2336" s="51">
        <v>121012</v>
      </c>
      <c r="K2336" s="51">
        <v>299</v>
      </c>
      <c r="L2336" s="52" t="s">
        <v>334</v>
      </c>
      <c r="M2336" s="51">
        <v>113985</v>
      </c>
      <c r="N2336" s="51">
        <v>113985</v>
      </c>
      <c r="O2336" s="52" t="s">
        <v>16790</v>
      </c>
    </row>
    <row r="2337" spans="1:15" ht="14.4" x14ac:dyDescent="0.25">
      <c r="A2337" s="51">
        <v>113621</v>
      </c>
      <c r="B2337" s="52" t="s">
        <v>6835</v>
      </c>
      <c r="C2337" s="52" t="s">
        <v>6836</v>
      </c>
      <c r="D2337" s="51">
        <v>8200</v>
      </c>
      <c r="E2337" s="52" t="s">
        <v>1401</v>
      </c>
      <c r="F2337" s="52" t="s">
        <v>6837</v>
      </c>
      <c r="G2337" s="52" t="s">
        <v>7571</v>
      </c>
      <c r="H2337" s="52" t="s">
        <v>10675</v>
      </c>
      <c r="I2337" s="52" t="s">
        <v>14372</v>
      </c>
      <c r="J2337" s="51">
        <v>120634</v>
      </c>
      <c r="K2337" s="51">
        <v>113621</v>
      </c>
      <c r="L2337" s="52" t="s">
        <v>6835</v>
      </c>
      <c r="M2337" s="51">
        <v>114041</v>
      </c>
      <c r="N2337" s="51">
        <v>114041</v>
      </c>
      <c r="O2337" s="52" t="s">
        <v>16791</v>
      </c>
    </row>
    <row r="2338" spans="1:15" ht="14.4" x14ac:dyDescent="0.25">
      <c r="A2338" s="51">
        <v>113639</v>
      </c>
      <c r="B2338" s="52" t="s">
        <v>6838</v>
      </c>
      <c r="C2338" s="52" t="s">
        <v>6839</v>
      </c>
      <c r="D2338" s="51">
        <v>2018</v>
      </c>
      <c r="E2338" s="52" t="s">
        <v>534</v>
      </c>
      <c r="F2338" s="52" t="s">
        <v>6840</v>
      </c>
      <c r="G2338" s="52" t="s">
        <v>7571</v>
      </c>
      <c r="H2338" s="52" t="s">
        <v>8060</v>
      </c>
      <c r="I2338" s="52" t="s">
        <v>14713</v>
      </c>
      <c r="J2338" s="51">
        <v>0</v>
      </c>
      <c r="K2338" s="51"/>
      <c r="L2338" s="52" t="s">
        <v>7571</v>
      </c>
      <c r="M2338" s="51">
        <v>123406</v>
      </c>
      <c r="N2338" s="51">
        <v>0</v>
      </c>
      <c r="O2338" s="52" t="s">
        <v>16792</v>
      </c>
    </row>
    <row r="2339" spans="1:15" ht="14.4" x14ac:dyDescent="0.25">
      <c r="A2339" s="51">
        <v>113662</v>
      </c>
      <c r="B2339" s="52" t="s">
        <v>6841</v>
      </c>
      <c r="C2339" s="52" t="s">
        <v>6842</v>
      </c>
      <c r="D2339" s="51">
        <v>3740</v>
      </c>
      <c r="E2339" s="52" t="s">
        <v>87</v>
      </c>
      <c r="F2339" s="52" t="s">
        <v>6843</v>
      </c>
      <c r="G2339" s="52" t="s">
        <v>7571</v>
      </c>
      <c r="H2339" s="52" t="s">
        <v>14137</v>
      </c>
      <c r="I2339" s="52" t="s">
        <v>14713</v>
      </c>
      <c r="J2339" s="51">
        <v>122127</v>
      </c>
      <c r="K2339" s="51">
        <v>106138</v>
      </c>
      <c r="L2339" s="52" t="s">
        <v>770</v>
      </c>
      <c r="M2339" s="51">
        <v>124701</v>
      </c>
      <c r="N2339" s="51">
        <v>0</v>
      </c>
      <c r="O2339" s="52" t="s">
        <v>16793</v>
      </c>
    </row>
    <row r="2340" spans="1:15" ht="14.4" x14ac:dyDescent="0.25">
      <c r="A2340" s="51">
        <v>114091</v>
      </c>
      <c r="B2340" s="52" t="s">
        <v>6844</v>
      </c>
      <c r="C2340" s="52" t="s">
        <v>6845</v>
      </c>
      <c r="D2340" s="51">
        <v>1070</v>
      </c>
      <c r="E2340" s="52" t="s">
        <v>133</v>
      </c>
      <c r="F2340" s="52" t="s">
        <v>6846</v>
      </c>
      <c r="G2340" s="52" t="s">
        <v>7571</v>
      </c>
      <c r="H2340" s="52" t="s">
        <v>10676</v>
      </c>
      <c r="I2340" s="52" t="s">
        <v>14713</v>
      </c>
      <c r="J2340" s="51">
        <v>119925</v>
      </c>
      <c r="K2340">
        <v>48009</v>
      </c>
      <c r="L2340" s="52" t="s">
        <v>601</v>
      </c>
      <c r="M2340" s="51">
        <v>107326</v>
      </c>
      <c r="N2340" s="51">
        <v>0</v>
      </c>
      <c r="O2340" s="52" t="s">
        <v>16794</v>
      </c>
    </row>
    <row r="2341" spans="1:15" ht="14.4" x14ac:dyDescent="0.25">
      <c r="A2341" s="51">
        <v>114124</v>
      </c>
      <c r="B2341" s="52" t="s">
        <v>6835</v>
      </c>
      <c r="C2341" s="52" t="s">
        <v>6847</v>
      </c>
      <c r="D2341" s="51">
        <v>1652</v>
      </c>
      <c r="E2341" s="52" t="s">
        <v>448</v>
      </c>
      <c r="F2341" s="52" t="s">
        <v>6848</v>
      </c>
      <c r="G2341" s="52" t="s">
        <v>7571</v>
      </c>
      <c r="H2341" s="52" t="s">
        <v>10677</v>
      </c>
      <c r="I2341" s="52" t="s">
        <v>14372</v>
      </c>
      <c r="J2341" s="51">
        <v>129049</v>
      </c>
      <c r="K2341" s="51">
        <v>109</v>
      </c>
      <c r="L2341" s="52" t="s">
        <v>515</v>
      </c>
      <c r="M2341" s="51">
        <v>113878</v>
      </c>
      <c r="N2341" s="51">
        <v>113878</v>
      </c>
      <c r="O2341" s="52" t="s">
        <v>16795</v>
      </c>
    </row>
    <row r="2342" spans="1:15" ht="14.4" x14ac:dyDescent="0.25">
      <c r="A2342" s="51">
        <v>115386</v>
      </c>
      <c r="B2342" s="52" t="s">
        <v>722</v>
      </c>
      <c r="C2342" s="52" t="s">
        <v>4065</v>
      </c>
      <c r="D2342" s="51">
        <v>3700</v>
      </c>
      <c r="E2342" s="52" t="s">
        <v>105</v>
      </c>
      <c r="F2342" s="52" t="s">
        <v>661</v>
      </c>
      <c r="G2342" s="52" t="s">
        <v>7571</v>
      </c>
      <c r="H2342" s="52" t="s">
        <v>7915</v>
      </c>
      <c r="I2342" s="52" t="s">
        <v>14713</v>
      </c>
      <c r="J2342" s="51">
        <v>118968</v>
      </c>
      <c r="K2342" s="51">
        <v>15503</v>
      </c>
      <c r="L2342" s="52" t="s">
        <v>13977</v>
      </c>
      <c r="M2342" s="51">
        <v>107268</v>
      </c>
      <c r="N2342" s="51">
        <v>0</v>
      </c>
      <c r="O2342" s="52" t="s">
        <v>15645</v>
      </c>
    </row>
    <row r="2343" spans="1:15" ht="14.4" x14ac:dyDescent="0.25">
      <c r="A2343" s="51">
        <v>115402</v>
      </c>
      <c r="B2343" s="52" t="s">
        <v>6849</v>
      </c>
      <c r="C2343" s="52" t="s">
        <v>6850</v>
      </c>
      <c r="D2343" s="51">
        <v>8902</v>
      </c>
      <c r="E2343" s="52" t="s">
        <v>6851</v>
      </c>
      <c r="F2343" s="52" t="s">
        <v>6852</v>
      </c>
      <c r="G2343" s="52" t="s">
        <v>7571</v>
      </c>
      <c r="H2343" s="52" t="s">
        <v>16796</v>
      </c>
      <c r="I2343" s="52" t="s">
        <v>14713</v>
      </c>
      <c r="J2343" s="51">
        <v>120014</v>
      </c>
      <c r="K2343" s="51">
        <v>20552</v>
      </c>
      <c r="L2343" s="52" t="s">
        <v>67</v>
      </c>
      <c r="M2343" s="51">
        <v>103119</v>
      </c>
      <c r="N2343" s="51">
        <v>0</v>
      </c>
      <c r="O2343" s="52" t="s">
        <v>16797</v>
      </c>
    </row>
    <row r="2344" spans="1:15" ht="14.4" x14ac:dyDescent="0.25">
      <c r="A2344" s="51">
        <v>115428</v>
      </c>
      <c r="B2344" s="52" t="s">
        <v>3404</v>
      </c>
      <c r="C2344" s="52" t="s">
        <v>6853</v>
      </c>
      <c r="D2344" s="51">
        <v>8600</v>
      </c>
      <c r="E2344" s="52" t="s">
        <v>843</v>
      </c>
      <c r="F2344" s="52" t="s">
        <v>6854</v>
      </c>
      <c r="G2344" s="52" t="s">
        <v>7571</v>
      </c>
      <c r="H2344" s="52" t="s">
        <v>10678</v>
      </c>
      <c r="I2344" s="52" t="s">
        <v>14713</v>
      </c>
      <c r="J2344" s="51">
        <v>120212</v>
      </c>
      <c r="K2344">
        <v>26351</v>
      </c>
      <c r="L2344" s="52" t="s">
        <v>842</v>
      </c>
      <c r="M2344" s="51">
        <v>966507</v>
      </c>
      <c r="N2344" s="51">
        <v>0</v>
      </c>
      <c r="O2344" s="52" t="s">
        <v>16798</v>
      </c>
    </row>
    <row r="2345" spans="1:15" ht="14.4" x14ac:dyDescent="0.25">
      <c r="A2345" s="51">
        <v>115436</v>
      </c>
      <c r="B2345" s="52" t="s">
        <v>69</v>
      </c>
      <c r="C2345" s="52" t="s">
        <v>6855</v>
      </c>
      <c r="D2345" s="51">
        <v>2170</v>
      </c>
      <c r="E2345" s="52" t="s">
        <v>405</v>
      </c>
      <c r="F2345" s="52" t="s">
        <v>2444</v>
      </c>
      <c r="G2345" s="52" t="s">
        <v>7571</v>
      </c>
      <c r="H2345" s="52" t="s">
        <v>9240</v>
      </c>
      <c r="I2345" s="52" t="s">
        <v>14713</v>
      </c>
      <c r="J2345" s="51">
        <v>121624</v>
      </c>
      <c r="K2345" s="51">
        <v>48322</v>
      </c>
      <c r="L2345" s="52" t="s">
        <v>101</v>
      </c>
      <c r="M2345" s="51">
        <v>60749</v>
      </c>
      <c r="N2345" s="51">
        <v>0</v>
      </c>
      <c r="O2345" s="52" t="s">
        <v>16799</v>
      </c>
    </row>
    <row r="2346" spans="1:15" ht="14.4" x14ac:dyDescent="0.25">
      <c r="A2346" s="51">
        <v>115485</v>
      </c>
      <c r="B2346" s="52" t="s">
        <v>1951</v>
      </c>
      <c r="C2346" s="52" t="s">
        <v>6856</v>
      </c>
      <c r="D2346" s="51">
        <v>3000</v>
      </c>
      <c r="E2346" s="52" t="s">
        <v>512</v>
      </c>
      <c r="F2346" s="52" t="s">
        <v>6857</v>
      </c>
      <c r="G2346" s="52" t="s">
        <v>7571</v>
      </c>
      <c r="H2346" s="52" t="s">
        <v>10679</v>
      </c>
      <c r="I2346" s="52" t="s">
        <v>14713</v>
      </c>
      <c r="J2346" s="51">
        <v>139006</v>
      </c>
      <c r="K2346" s="51">
        <v>12195</v>
      </c>
      <c r="L2346" s="52" t="s">
        <v>765</v>
      </c>
      <c r="M2346" s="51">
        <v>970889</v>
      </c>
      <c r="N2346" s="51">
        <v>0</v>
      </c>
      <c r="O2346" s="52" t="s">
        <v>16800</v>
      </c>
    </row>
    <row r="2347" spans="1:15" ht="14.4" x14ac:dyDescent="0.25">
      <c r="A2347" s="51">
        <v>115493</v>
      </c>
      <c r="B2347" s="52" t="s">
        <v>6858</v>
      </c>
      <c r="C2347" s="52" t="s">
        <v>1877</v>
      </c>
      <c r="D2347" s="51">
        <v>1070</v>
      </c>
      <c r="E2347" s="52" t="s">
        <v>133</v>
      </c>
      <c r="F2347" s="52" t="s">
        <v>6859</v>
      </c>
      <c r="G2347" s="52" t="s">
        <v>7571</v>
      </c>
      <c r="H2347" s="52" t="s">
        <v>10680</v>
      </c>
      <c r="I2347" s="52" t="s">
        <v>14713</v>
      </c>
      <c r="J2347" s="51">
        <v>119339</v>
      </c>
      <c r="K2347" s="51">
        <v>106112</v>
      </c>
      <c r="L2347" s="52" t="s">
        <v>6615</v>
      </c>
      <c r="M2347" s="51">
        <v>962035</v>
      </c>
      <c r="N2347" s="51">
        <v>0</v>
      </c>
      <c r="O2347" s="52" t="s">
        <v>16801</v>
      </c>
    </row>
    <row r="2348" spans="1:15" ht="14.4" x14ac:dyDescent="0.25">
      <c r="A2348" s="51">
        <v>115501</v>
      </c>
      <c r="B2348" s="52" t="s">
        <v>599</v>
      </c>
      <c r="C2348" s="52" t="s">
        <v>6860</v>
      </c>
      <c r="D2348" s="51">
        <v>1570</v>
      </c>
      <c r="E2348" s="52" t="s">
        <v>6861</v>
      </c>
      <c r="F2348" s="52" t="s">
        <v>6862</v>
      </c>
      <c r="G2348" s="52" t="s">
        <v>7571</v>
      </c>
      <c r="H2348" s="52" t="s">
        <v>10681</v>
      </c>
      <c r="I2348" s="52" t="s">
        <v>14715</v>
      </c>
      <c r="J2348" s="51">
        <v>119305</v>
      </c>
      <c r="K2348" s="51">
        <v>5033</v>
      </c>
      <c r="L2348" s="52" t="s">
        <v>595</v>
      </c>
      <c r="M2348" s="51">
        <v>960261</v>
      </c>
      <c r="N2348" s="51">
        <v>0</v>
      </c>
      <c r="O2348" s="52" t="s">
        <v>16802</v>
      </c>
    </row>
    <row r="2349" spans="1:15" ht="14.4" x14ac:dyDescent="0.25">
      <c r="A2349" s="51">
        <v>115519</v>
      </c>
      <c r="B2349" s="52" t="s">
        <v>725</v>
      </c>
      <c r="C2349" s="52" t="s">
        <v>1215</v>
      </c>
      <c r="D2349" s="51">
        <v>1570</v>
      </c>
      <c r="E2349" s="52" t="s">
        <v>6861</v>
      </c>
      <c r="F2349" s="52" t="s">
        <v>6863</v>
      </c>
      <c r="G2349" s="52" t="s">
        <v>7571</v>
      </c>
      <c r="H2349" s="52" t="s">
        <v>10682</v>
      </c>
      <c r="I2349" s="52" t="s">
        <v>14715</v>
      </c>
      <c r="J2349" s="51">
        <v>119305</v>
      </c>
      <c r="K2349" s="51">
        <v>5033</v>
      </c>
      <c r="L2349" s="52" t="s">
        <v>595</v>
      </c>
      <c r="M2349" s="51">
        <v>960261</v>
      </c>
      <c r="N2349" s="51">
        <v>0</v>
      </c>
      <c r="O2349" s="52" t="s">
        <v>16803</v>
      </c>
    </row>
    <row r="2350" spans="1:15" ht="14.4" x14ac:dyDescent="0.25">
      <c r="A2350" s="51">
        <v>115527</v>
      </c>
      <c r="B2350" s="52" t="s">
        <v>6864</v>
      </c>
      <c r="C2350" s="52" t="s">
        <v>6865</v>
      </c>
      <c r="D2350" s="51">
        <v>1180</v>
      </c>
      <c r="E2350" s="52" t="s">
        <v>437</v>
      </c>
      <c r="F2350" s="52" t="s">
        <v>6866</v>
      </c>
      <c r="G2350" s="52" t="s">
        <v>7571</v>
      </c>
      <c r="H2350" s="52" t="s">
        <v>10683</v>
      </c>
      <c r="I2350" s="52" t="s">
        <v>14372</v>
      </c>
      <c r="J2350" s="51">
        <v>138842</v>
      </c>
      <c r="K2350" s="51">
        <v>129577</v>
      </c>
      <c r="L2350" s="52" t="s">
        <v>7270</v>
      </c>
      <c r="M2350" s="51">
        <v>113878</v>
      </c>
      <c r="N2350" s="51">
        <v>113878</v>
      </c>
      <c r="O2350" s="52" t="s">
        <v>16804</v>
      </c>
    </row>
    <row r="2351" spans="1:15" ht="14.4" x14ac:dyDescent="0.25">
      <c r="A2351" s="51">
        <v>115535</v>
      </c>
      <c r="B2351" s="52" t="s">
        <v>6867</v>
      </c>
      <c r="C2351" s="52" t="s">
        <v>6868</v>
      </c>
      <c r="D2351" s="51">
        <v>1030</v>
      </c>
      <c r="E2351" s="52" t="s">
        <v>432</v>
      </c>
      <c r="F2351" s="52" t="s">
        <v>6869</v>
      </c>
      <c r="G2351" s="52" t="s">
        <v>7571</v>
      </c>
      <c r="H2351" s="52" t="s">
        <v>10684</v>
      </c>
      <c r="I2351" s="52" t="s">
        <v>14372</v>
      </c>
      <c r="J2351" s="51">
        <v>124149</v>
      </c>
      <c r="K2351" s="51">
        <v>26</v>
      </c>
      <c r="L2351" s="52" t="s">
        <v>42</v>
      </c>
      <c r="M2351" s="51">
        <v>113878</v>
      </c>
      <c r="N2351" s="51">
        <v>113878</v>
      </c>
      <c r="O2351" s="52" t="s">
        <v>16805</v>
      </c>
    </row>
    <row r="2352" spans="1:15" ht="14.4" x14ac:dyDescent="0.25">
      <c r="A2352" s="51">
        <v>115543</v>
      </c>
      <c r="B2352" s="52" t="s">
        <v>6870</v>
      </c>
      <c r="C2352" s="52" t="s">
        <v>6502</v>
      </c>
      <c r="D2352" s="51">
        <v>3290</v>
      </c>
      <c r="E2352" s="52" t="s">
        <v>464</v>
      </c>
      <c r="F2352" s="52" t="s">
        <v>16641</v>
      </c>
      <c r="G2352" s="52" t="s">
        <v>7571</v>
      </c>
      <c r="H2352" s="52" t="s">
        <v>10563</v>
      </c>
      <c r="I2352" s="52" t="s">
        <v>14713</v>
      </c>
      <c r="J2352" s="51">
        <v>138727</v>
      </c>
      <c r="K2352" s="51">
        <v>13334</v>
      </c>
      <c r="L2352" s="52" t="s">
        <v>605</v>
      </c>
      <c r="M2352" s="51">
        <v>964817</v>
      </c>
      <c r="N2352" s="51">
        <v>0</v>
      </c>
      <c r="O2352" s="52" t="s">
        <v>16806</v>
      </c>
    </row>
    <row r="2353" spans="1:15" ht="14.4" x14ac:dyDescent="0.25">
      <c r="A2353" s="51">
        <v>115551</v>
      </c>
      <c r="B2353" s="52" t="s">
        <v>6871</v>
      </c>
      <c r="C2353" s="52" t="s">
        <v>6872</v>
      </c>
      <c r="D2353" s="51">
        <v>1020</v>
      </c>
      <c r="E2353" s="52" t="s">
        <v>132</v>
      </c>
      <c r="F2353" s="52" t="s">
        <v>6873</v>
      </c>
      <c r="G2353" s="52" t="s">
        <v>7571</v>
      </c>
      <c r="H2353" s="52" t="s">
        <v>10685</v>
      </c>
      <c r="I2353" s="52" t="s">
        <v>14713</v>
      </c>
      <c r="J2353" s="51">
        <v>119214</v>
      </c>
      <c r="K2353" s="51">
        <v>3707</v>
      </c>
      <c r="L2353" s="52" t="s">
        <v>22038</v>
      </c>
      <c r="M2353" s="51">
        <v>963314</v>
      </c>
      <c r="N2353" s="51">
        <v>0</v>
      </c>
      <c r="O2353" s="52" t="s">
        <v>16807</v>
      </c>
    </row>
    <row r="2354" spans="1:15" ht="14.4" x14ac:dyDescent="0.25">
      <c r="A2354" s="51">
        <v>115568</v>
      </c>
      <c r="B2354" s="52" t="s">
        <v>6874</v>
      </c>
      <c r="C2354" s="52" t="s">
        <v>3469</v>
      </c>
      <c r="D2354" s="51">
        <v>3001</v>
      </c>
      <c r="E2354" s="52" t="s">
        <v>434</v>
      </c>
      <c r="F2354" s="52" t="s">
        <v>3470</v>
      </c>
      <c r="G2354" s="52" t="s">
        <v>7571</v>
      </c>
      <c r="H2354" s="52" t="s">
        <v>9604</v>
      </c>
      <c r="I2354" s="52" t="s">
        <v>14713</v>
      </c>
      <c r="J2354" s="51">
        <v>139006</v>
      </c>
      <c r="K2354" s="51">
        <v>12195</v>
      </c>
      <c r="L2354" s="52" t="s">
        <v>765</v>
      </c>
      <c r="M2354" s="51">
        <v>964429</v>
      </c>
      <c r="N2354" s="51">
        <v>0</v>
      </c>
      <c r="O2354" s="52" t="s">
        <v>15399</v>
      </c>
    </row>
    <row r="2355" spans="1:15" ht="14.4" x14ac:dyDescent="0.25">
      <c r="A2355" s="51">
        <v>115576</v>
      </c>
      <c r="B2355" s="52" t="s">
        <v>14138</v>
      </c>
      <c r="C2355" s="52" t="s">
        <v>6875</v>
      </c>
      <c r="D2355" s="51">
        <v>3920</v>
      </c>
      <c r="E2355" s="52" t="s">
        <v>85</v>
      </c>
      <c r="F2355" s="52" t="s">
        <v>6876</v>
      </c>
      <c r="G2355" s="52" t="s">
        <v>7571</v>
      </c>
      <c r="H2355" s="52" t="s">
        <v>10686</v>
      </c>
      <c r="I2355" s="52" t="s">
        <v>14372</v>
      </c>
      <c r="J2355" s="51">
        <v>118828</v>
      </c>
      <c r="K2355" s="51">
        <v>1479</v>
      </c>
      <c r="L2355" s="52" t="s">
        <v>1279</v>
      </c>
      <c r="M2355" s="51">
        <v>113944</v>
      </c>
      <c r="N2355" s="51">
        <v>113944</v>
      </c>
      <c r="O2355" s="52" t="s">
        <v>16808</v>
      </c>
    </row>
    <row r="2356" spans="1:15" ht="14.4" x14ac:dyDescent="0.25">
      <c r="A2356" s="51">
        <v>115592</v>
      </c>
      <c r="B2356" s="52" t="s">
        <v>4221</v>
      </c>
      <c r="C2356" s="52" t="s">
        <v>6877</v>
      </c>
      <c r="D2356" s="51">
        <v>3630</v>
      </c>
      <c r="E2356" s="52" t="s">
        <v>98</v>
      </c>
      <c r="F2356" s="52" t="s">
        <v>6878</v>
      </c>
      <c r="G2356" s="52" t="s">
        <v>7571</v>
      </c>
      <c r="H2356" s="52" t="s">
        <v>10687</v>
      </c>
      <c r="I2356" s="52" t="s">
        <v>14713</v>
      </c>
      <c r="J2356" s="51">
        <v>118802</v>
      </c>
      <c r="K2356" s="51">
        <v>15073</v>
      </c>
      <c r="L2356" s="52" t="s">
        <v>522</v>
      </c>
      <c r="M2356" s="51">
        <v>965509</v>
      </c>
      <c r="N2356" s="51">
        <v>0</v>
      </c>
      <c r="O2356" s="52" t="s">
        <v>16809</v>
      </c>
    </row>
    <row r="2357" spans="1:15" ht="14.4" x14ac:dyDescent="0.25">
      <c r="A2357" s="51">
        <v>115601</v>
      </c>
      <c r="B2357" s="52" t="s">
        <v>6879</v>
      </c>
      <c r="C2357" s="52" t="s">
        <v>2549</v>
      </c>
      <c r="D2357" s="51">
        <v>2960</v>
      </c>
      <c r="E2357" s="52" t="s">
        <v>1017</v>
      </c>
      <c r="F2357" s="52" t="s">
        <v>2550</v>
      </c>
      <c r="G2357" s="52" t="s">
        <v>7571</v>
      </c>
      <c r="H2357" s="52" t="s">
        <v>14139</v>
      </c>
      <c r="I2357" s="52" t="s">
        <v>14713</v>
      </c>
      <c r="J2357" s="51">
        <v>121467</v>
      </c>
      <c r="K2357" s="51">
        <v>7476</v>
      </c>
      <c r="L2357" s="52" t="s">
        <v>9242</v>
      </c>
      <c r="M2357" s="51">
        <v>968081</v>
      </c>
      <c r="N2357" s="51">
        <v>0</v>
      </c>
      <c r="O2357" s="52" t="s">
        <v>16810</v>
      </c>
    </row>
    <row r="2358" spans="1:15" ht="14.4" x14ac:dyDescent="0.25">
      <c r="A2358" s="51">
        <v>115618</v>
      </c>
      <c r="B2358" s="52" t="s">
        <v>771</v>
      </c>
      <c r="C2358" s="52" t="s">
        <v>6880</v>
      </c>
      <c r="D2358" s="51">
        <v>1700</v>
      </c>
      <c r="E2358" s="52" t="s">
        <v>3</v>
      </c>
      <c r="F2358" s="52" t="s">
        <v>4</v>
      </c>
      <c r="G2358" s="52" t="s">
        <v>7571</v>
      </c>
      <c r="H2358" s="52" t="s">
        <v>10688</v>
      </c>
      <c r="I2358" s="52" t="s">
        <v>14713</v>
      </c>
      <c r="J2358" s="51">
        <v>122242</v>
      </c>
      <c r="K2358" s="51">
        <v>110452</v>
      </c>
      <c r="L2358" s="52" t="s">
        <v>6744</v>
      </c>
      <c r="M2358" s="51">
        <v>970401</v>
      </c>
      <c r="N2358" s="51">
        <v>0</v>
      </c>
      <c r="O2358" s="52" t="s">
        <v>16811</v>
      </c>
    </row>
    <row r="2359" spans="1:15" ht="14.4" x14ac:dyDescent="0.25">
      <c r="A2359" s="51">
        <v>115626</v>
      </c>
      <c r="B2359" s="52" t="s">
        <v>6881</v>
      </c>
      <c r="C2359" s="52" t="s">
        <v>1988</v>
      </c>
      <c r="D2359" s="51">
        <v>1500</v>
      </c>
      <c r="E2359" s="52" t="s">
        <v>445</v>
      </c>
      <c r="F2359" s="52" t="s">
        <v>1989</v>
      </c>
      <c r="G2359" s="52" t="s">
        <v>7571</v>
      </c>
      <c r="H2359" s="52" t="s">
        <v>10689</v>
      </c>
      <c r="I2359" s="52" t="s">
        <v>14713</v>
      </c>
      <c r="J2359" s="51">
        <v>139048</v>
      </c>
      <c r="K2359" s="51">
        <v>4796</v>
      </c>
      <c r="L2359" s="52" t="s">
        <v>650</v>
      </c>
      <c r="M2359" s="51">
        <v>962217</v>
      </c>
      <c r="N2359" s="51">
        <v>0</v>
      </c>
      <c r="O2359" s="52" t="s">
        <v>16812</v>
      </c>
    </row>
    <row r="2360" spans="1:15" ht="14.4" x14ac:dyDescent="0.25">
      <c r="A2360" s="51">
        <v>115634</v>
      </c>
      <c r="B2360" s="52" t="s">
        <v>560</v>
      </c>
      <c r="C2360" s="52" t="s">
        <v>6882</v>
      </c>
      <c r="D2360" s="51">
        <v>8400</v>
      </c>
      <c r="E2360" s="52" t="s">
        <v>155</v>
      </c>
      <c r="F2360" s="52" t="s">
        <v>303</v>
      </c>
      <c r="G2360" s="52" t="s">
        <v>7571</v>
      </c>
      <c r="H2360" s="52" t="s">
        <v>8225</v>
      </c>
      <c r="I2360" s="52" t="s">
        <v>14713</v>
      </c>
      <c r="J2360" s="51">
        <v>120741</v>
      </c>
      <c r="K2360" s="51">
        <v>115634</v>
      </c>
      <c r="L2360" s="52" t="s">
        <v>560</v>
      </c>
      <c r="M2360" s="51">
        <v>61821</v>
      </c>
      <c r="N2360" s="51">
        <v>0</v>
      </c>
      <c r="O2360" s="52" t="s">
        <v>16813</v>
      </c>
    </row>
    <row r="2361" spans="1:15" ht="14.4" x14ac:dyDescent="0.25">
      <c r="A2361" s="51">
        <v>115642</v>
      </c>
      <c r="B2361" s="52" t="s">
        <v>22193</v>
      </c>
      <c r="C2361" s="52" t="s">
        <v>4495</v>
      </c>
      <c r="D2361" s="51">
        <v>8310</v>
      </c>
      <c r="E2361" s="52" t="s">
        <v>749</v>
      </c>
      <c r="F2361" s="52" t="s">
        <v>4496</v>
      </c>
      <c r="G2361" s="52" t="s">
        <v>7571</v>
      </c>
      <c r="H2361" s="52" t="s">
        <v>10690</v>
      </c>
      <c r="I2361" s="52" t="s">
        <v>14713</v>
      </c>
      <c r="J2361" s="51">
        <v>120601</v>
      </c>
      <c r="K2361" s="51">
        <v>17947</v>
      </c>
      <c r="L2361" s="52" t="s">
        <v>748</v>
      </c>
      <c r="M2361" s="51">
        <v>116137</v>
      </c>
      <c r="N2361" s="51">
        <v>0</v>
      </c>
      <c r="O2361" s="52" t="s">
        <v>16814</v>
      </c>
    </row>
    <row r="2362" spans="1:15" ht="14.4" x14ac:dyDescent="0.25">
      <c r="A2362" s="51">
        <v>115659</v>
      </c>
      <c r="B2362" s="52" t="s">
        <v>3784</v>
      </c>
      <c r="C2362" s="52" t="s">
        <v>6883</v>
      </c>
      <c r="D2362" s="51">
        <v>3500</v>
      </c>
      <c r="E2362" s="52" t="s">
        <v>92</v>
      </c>
      <c r="F2362" s="52" t="s">
        <v>6884</v>
      </c>
      <c r="G2362" s="52" t="s">
        <v>7571</v>
      </c>
      <c r="H2362" s="52" t="s">
        <v>10691</v>
      </c>
      <c r="I2362" s="52" t="s">
        <v>14713</v>
      </c>
      <c r="J2362" s="51">
        <v>118885</v>
      </c>
      <c r="K2362" s="51">
        <v>104513</v>
      </c>
      <c r="L2362" s="52" t="s">
        <v>784</v>
      </c>
      <c r="M2362" s="51">
        <v>965061</v>
      </c>
      <c r="N2362" s="51">
        <v>0</v>
      </c>
      <c r="O2362" s="52" t="s">
        <v>16815</v>
      </c>
    </row>
    <row r="2363" spans="1:15" ht="14.4" x14ac:dyDescent="0.25">
      <c r="A2363" s="51">
        <v>115667</v>
      </c>
      <c r="B2363" s="52" t="s">
        <v>69</v>
      </c>
      <c r="C2363" s="52" t="s">
        <v>6885</v>
      </c>
      <c r="D2363" s="51">
        <v>3600</v>
      </c>
      <c r="E2363" s="52" t="s">
        <v>96</v>
      </c>
      <c r="F2363" s="52" t="s">
        <v>3937</v>
      </c>
      <c r="G2363" s="52" t="s">
        <v>7571</v>
      </c>
      <c r="H2363" s="52" t="s">
        <v>9756</v>
      </c>
      <c r="I2363" s="52" t="s">
        <v>14713</v>
      </c>
      <c r="J2363" s="51">
        <v>122291</v>
      </c>
      <c r="K2363" s="51">
        <v>14662</v>
      </c>
      <c r="L2363" s="52" t="s">
        <v>602</v>
      </c>
      <c r="M2363" s="51">
        <v>965442</v>
      </c>
      <c r="N2363" s="51">
        <v>0</v>
      </c>
      <c r="O2363" s="52" t="s">
        <v>16816</v>
      </c>
    </row>
    <row r="2364" spans="1:15" ht="14.4" x14ac:dyDescent="0.25">
      <c r="A2364" s="51">
        <v>115675</v>
      </c>
      <c r="B2364" s="52" t="s">
        <v>67</v>
      </c>
      <c r="C2364" s="52" t="s">
        <v>6886</v>
      </c>
      <c r="D2364" s="51">
        <v>9800</v>
      </c>
      <c r="E2364" s="52" t="s">
        <v>41</v>
      </c>
      <c r="F2364" s="52" t="s">
        <v>5697</v>
      </c>
      <c r="G2364" s="52" t="s">
        <v>7571</v>
      </c>
      <c r="H2364" s="52" t="s">
        <v>10692</v>
      </c>
      <c r="I2364" s="52" t="s">
        <v>14713</v>
      </c>
      <c r="J2364" s="51">
        <v>121434</v>
      </c>
      <c r="K2364" s="51">
        <v>45211</v>
      </c>
      <c r="L2364" s="52" t="s">
        <v>573</v>
      </c>
      <c r="M2364" s="51">
        <v>969493</v>
      </c>
      <c r="N2364" s="51">
        <v>0</v>
      </c>
      <c r="O2364" s="52" t="s">
        <v>16817</v>
      </c>
    </row>
    <row r="2365" spans="1:15" ht="14.4" x14ac:dyDescent="0.25">
      <c r="A2365" s="51">
        <v>115683</v>
      </c>
      <c r="B2365" s="52" t="s">
        <v>6887</v>
      </c>
      <c r="C2365" s="52" t="s">
        <v>6888</v>
      </c>
      <c r="D2365" s="51">
        <v>8820</v>
      </c>
      <c r="E2365" s="52" t="s">
        <v>258</v>
      </c>
      <c r="F2365" s="52" t="s">
        <v>6889</v>
      </c>
      <c r="G2365" s="52" t="s">
        <v>7571</v>
      </c>
      <c r="H2365" s="52" t="s">
        <v>10693</v>
      </c>
      <c r="I2365" s="52" t="s">
        <v>14713</v>
      </c>
      <c r="J2365" s="51">
        <v>120279</v>
      </c>
      <c r="K2365" s="51">
        <v>17277</v>
      </c>
      <c r="L2365" s="52" t="s">
        <v>678</v>
      </c>
      <c r="M2365" s="51">
        <v>966391</v>
      </c>
      <c r="N2365" s="51">
        <v>0</v>
      </c>
      <c r="O2365" s="52" t="s">
        <v>16818</v>
      </c>
    </row>
    <row r="2366" spans="1:15" ht="14.4" x14ac:dyDescent="0.25">
      <c r="A2366" s="51">
        <v>115691</v>
      </c>
      <c r="B2366" s="52" t="s">
        <v>101</v>
      </c>
      <c r="C2366" s="52" t="s">
        <v>6890</v>
      </c>
      <c r="D2366" s="51">
        <v>8750</v>
      </c>
      <c r="E2366" s="52" t="s">
        <v>225</v>
      </c>
      <c r="F2366" s="52" t="s">
        <v>4358</v>
      </c>
      <c r="G2366" s="52" t="s">
        <v>7571</v>
      </c>
      <c r="H2366" s="52" t="s">
        <v>10694</v>
      </c>
      <c r="I2366" s="52" t="s">
        <v>14713</v>
      </c>
      <c r="J2366" s="51">
        <v>119941</v>
      </c>
      <c r="K2366" s="51">
        <v>17152</v>
      </c>
      <c r="L2366" s="52" t="s">
        <v>548</v>
      </c>
      <c r="M2366" s="51">
        <v>974071</v>
      </c>
      <c r="N2366" s="51">
        <v>0</v>
      </c>
      <c r="O2366" s="52" t="s">
        <v>16819</v>
      </c>
    </row>
    <row r="2367" spans="1:15" ht="14.4" x14ac:dyDescent="0.25">
      <c r="A2367" s="51">
        <v>115709</v>
      </c>
      <c r="B2367" s="52" t="s">
        <v>563</v>
      </c>
      <c r="C2367" s="52" t="s">
        <v>4655</v>
      </c>
      <c r="D2367" s="51">
        <v>8500</v>
      </c>
      <c r="E2367" s="52" t="s">
        <v>276</v>
      </c>
      <c r="F2367" s="52" t="s">
        <v>506</v>
      </c>
      <c r="G2367" s="52" t="s">
        <v>7571</v>
      </c>
      <c r="H2367" s="52" t="s">
        <v>9982</v>
      </c>
      <c r="I2367" s="52" t="s">
        <v>14713</v>
      </c>
      <c r="J2367" s="51">
        <v>120824</v>
      </c>
      <c r="K2367" s="51">
        <v>18705</v>
      </c>
      <c r="L2367" s="52" t="s">
        <v>563</v>
      </c>
      <c r="M2367" s="51">
        <v>115717</v>
      </c>
      <c r="N2367" s="51">
        <v>0</v>
      </c>
      <c r="O2367" s="52" t="s">
        <v>16820</v>
      </c>
    </row>
    <row r="2368" spans="1:15" ht="14.4" x14ac:dyDescent="0.25">
      <c r="A2368" s="51">
        <v>115733</v>
      </c>
      <c r="B2368" s="52" t="s">
        <v>6891</v>
      </c>
      <c r="C2368" s="52" t="s">
        <v>3205</v>
      </c>
      <c r="D2368" s="51">
        <v>9100</v>
      </c>
      <c r="E2368" s="52" t="s">
        <v>326</v>
      </c>
      <c r="F2368" s="52" t="s">
        <v>6892</v>
      </c>
      <c r="G2368" s="52" t="s">
        <v>7571</v>
      </c>
      <c r="H2368" s="52" t="s">
        <v>10695</v>
      </c>
      <c r="I2368" s="52" t="s">
        <v>14713</v>
      </c>
      <c r="J2368" s="51">
        <v>130856</v>
      </c>
      <c r="K2368" s="51">
        <v>107839</v>
      </c>
      <c r="L2368" s="52" t="s">
        <v>6668</v>
      </c>
      <c r="M2368" s="51">
        <v>963934</v>
      </c>
      <c r="N2368" s="51">
        <v>0</v>
      </c>
      <c r="O2368" s="52" t="s">
        <v>16821</v>
      </c>
    </row>
    <row r="2369" spans="1:15" ht="14.4" x14ac:dyDescent="0.25">
      <c r="A2369" s="51">
        <v>115741</v>
      </c>
      <c r="B2369" s="52" t="s">
        <v>67</v>
      </c>
      <c r="C2369" s="52" t="s">
        <v>6322</v>
      </c>
      <c r="D2369" s="51">
        <v>9100</v>
      </c>
      <c r="E2369" s="52" t="s">
        <v>326</v>
      </c>
      <c r="F2369" s="52" t="s">
        <v>6323</v>
      </c>
      <c r="G2369" s="52" t="s">
        <v>7571</v>
      </c>
      <c r="H2369" s="52" t="s">
        <v>10504</v>
      </c>
      <c r="I2369" s="52" t="s">
        <v>14713</v>
      </c>
      <c r="J2369" s="51">
        <v>120956</v>
      </c>
      <c r="K2369" s="51">
        <v>10975</v>
      </c>
      <c r="L2369" s="52" t="s">
        <v>67</v>
      </c>
      <c r="M2369" s="51">
        <v>970781</v>
      </c>
      <c r="N2369" s="51">
        <v>0</v>
      </c>
      <c r="O2369" s="52" t="s">
        <v>16822</v>
      </c>
    </row>
    <row r="2370" spans="1:15" ht="14.4" x14ac:dyDescent="0.25">
      <c r="A2370" s="51">
        <v>115758</v>
      </c>
      <c r="B2370" s="52" t="s">
        <v>6893</v>
      </c>
      <c r="C2370" s="52" t="s">
        <v>3195</v>
      </c>
      <c r="D2370" s="51">
        <v>9100</v>
      </c>
      <c r="E2370" s="52" t="s">
        <v>326</v>
      </c>
      <c r="F2370" s="52" t="s">
        <v>499</v>
      </c>
      <c r="G2370" s="52" t="s">
        <v>7571</v>
      </c>
      <c r="H2370" s="52" t="s">
        <v>10696</v>
      </c>
      <c r="I2370" s="52" t="s">
        <v>14713</v>
      </c>
      <c r="J2370" s="51">
        <v>120956</v>
      </c>
      <c r="K2370" s="51">
        <v>10975</v>
      </c>
      <c r="L2370" s="52" t="s">
        <v>67</v>
      </c>
      <c r="M2370" s="51">
        <v>975219</v>
      </c>
      <c r="N2370" s="51">
        <v>0</v>
      </c>
      <c r="O2370" s="52" t="s">
        <v>16823</v>
      </c>
    </row>
    <row r="2371" spans="1:15" ht="14.4" x14ac:dyDescent="0.25">
      <c r="A2371" s="51">
        <v>115766</v>
      </c>
      <c r="B2371" s="52" t="s">
        <v>608</v>
      </c>
      <c r="C2371" s="52" t="s">
        <v>6894</v>
      </c>
      <c r="D2371" s="51">
        <v>9750</v>
      </c>
      <c r="E2371" s="52" t="s">
        <v>6895</v>
      </c>
      <c r="F2371" s="52" t="s">
        <v>6896</v>
      </c>
      <c r="G2371" s="52" t="s">
        <v>7571</v>
      </c>
      <c r="H2371" s="52" t="s">
        <v>14140</v>
      </c>
      <c r="I2371" s="52" t="s">
        <v>14713</v>
      </c>
      <c r="J2371" s="51">
        <v>121269</v>
      </c>
      <c r="K2371" s="51">
        <v>24331</v>
      </c>
      <c r="L2371" s="52" t="s">
        <v>756</v>
      </c>
      <c r="M2371" s="51">
        <v>122457</v>
      </c>
      <c r="N2371" s="51">
        <v>0</v>
      </c>
      <c r="O2371" s="52" t="s">
        <v>16824</v>
      </c>
    </row>
    <row r="2372" spans="1:15" ht="14.4" x14ac:dyDescent="0.25">
      <c r="A2372" s="51">
        <v>115774</v>
      </c>
      <c r="B2372" s="52" t="s">
        <v>585</v>
      </c>
      <c r="C2372" s="52" t="s">
        <v>6897</v>
      </c>
      <c r="D2372" s="51">
        <v>9100</v>
      </c>
      <c r="E2372" s="52" t="s">
        <v>31</v>
      </c>
      <c r="F2372" s="52" t="s">
        <v>475</v>
      </c>
      <c r="G2372" s="52" t="s">
        <v>7571</v>
      </c>
      <c r="H2372" s="52" t="s">
        <v>16825</v>
      </c>
      <c r="I2372" s="52" t="s">
        <v>14715</v>
      </c>
      <c r="J2372" s="51">
        <v>124041</v>
      </c>
      <c r="K2372" s="51">
        <v>115774</v>
      </c>
      <c r="L2372" s="52" t="s">
        <v>585</v>
      </c>
      <c r="M2372" s="51">
        <v>961102</v>
      </c>
      <c r="N2372" s="51">
        <v>0</v>
      </c>
      <c r="O2372" s="52" t="s">
        <v>16826</v>
      </c>
    </row>
    <row r="2373" spans="1:15" ht="14.4" x14ac:dyDescent="0.25">
      <c r="A2373" s="51">
        <v>115808</v>
      </c>
      <c r="B2373" s="52" t="s">
        <v>608</v>
      </c>
      <c r="C2373" s="52" t="s">
        <v>6898</v>
      </c>
      <c r="D2373" s="51">
        <v>9100</v>
      </c>
      <c r="E2373" s="52" t="s">
        <v>326</v>
      </c>
      <c r="F2373" s="52" t="s">
        <v>6899</v>
      </c>
      <c r="G2373" s="52" t="s">
        <v>7571</v>
      </c>
      <c r="H2373" s="52" t="s">
        <v>22194</v>
      </c>
      <c r="I2373" s="52" t="s">
        <v>14713</v>
      </c>
      <c r="J2373" s="51">
        <v>130856</v>
      </c>
      <c r="K2373" s="51">
        <v>107839</v>
      </c>
      <c r="L2373" s="52" t="s">
        <v>6668</v>
      </c>
      <c r="M2373" s="51">
        <v>963934</v>
      </c>
      <c r="N2373" s="51">
        <v>0</v>
      </c>
      <c r="O2373" s="52" t="s">
        <v>16827</v>
      </c>
    </row>
    <row r="2374" spans="1:15" ht="14.4" x14ac:dyDescent="0.25">
      <c r="A2374" s="51">
        <v>115824</v>
      </c>
      <c r="B2374" s="52" t="s">
        <v>6900</v>
      </c>
      <c r="C2374" s="52" t="s">
        <v>6560</v>
      </c>
      <c r="D2374" s="51">
        <v>9600</v>
      </c>
      <c r="E2374" s="52" t="s">
        <v>341</v>
      </c>
      <c r="F2374" s="52" t="s">
        <v>6901</v>
      </c>
      <c r="G2374" s="52" t="s">
        <v>7571</v>
      </c>
      <c r="H2374" s="52" t="s">
        <v>22195</v>
      </c>
      <c r="I2374" s="52" t="s">
        <v>14713</v>
      </c>
      <c r="J2374" s="51">
        <v>121129</v>
      </c>
      <c r="K2374" s="51">
        <v>105379</v>
      </c>
      <c r="L2374" s="52" t="s">
        <v>856</v>
      </c>
      <c r="M2374" s="51">
        <v>969204</v>
      </c>
      <c r="N2374" s="51">
        <v>0</v>
      </c>
      <c r="O2374" s="52" t="s">
        <v>22196</v>
      </c>
    </row>
    <row r="2375" spans="1:15" ht="14.4" x14ac:dyDescent="0.25">
      <c r="A2375" s="51">
        <v>115832</v>
      </c>
      <c r="B2375" s="52" t="s">
        <v>6902</v>
      </c>
      <c r="C2375" s="52" t="s">
        <v>5558</v>
      </c>
      <c r="D2375" s="51">
        <v>9600</v>
      </c>
      <c r="E2375" s="52" t="s">
        <v>341</v>
      </c>
      <c r="F2375" s="52" t="s">
        <v>5559</v>
      </c>
      <c r="G2375" s="52" t="s">
        <v>7571</v>
      </c>
      <c r="H2375" s="52" t="s">
        <v>22197</v>
      </c>
      <c r="I2375" s="52" t="s">
        <v>14713</v>
      </c>
      <c r="J2375" s="51">
        <v>121129</v>
      </c>
      <c r="K2375" s="51">
        <v>105379</v>
      </c>
      <c r="L2375" s="52" t="s">
        <v>856</v>
      </c>
      <c r="M2375" s="51">
        <v>969204</v>
      </c>
      <c r="N2375" s="51">
        <v>0</v>
      </c>
      <c r="O2375" s="52" t="s">
        <v>22198</v>
      </c>
    </row>
    <row r="2376" spans="1:15" ht="14.4" x14ac:dyDescent="0.25">
      <c r="A2376" s="51">
        <v>115841</v>
      </c>
      <c r="B2376" s="52" t="s">
        <v>6903</v>
      </c>
      <c r="C2376" s="52" t="s">
        <v>5558</v>
      </c>
      <c r="D2376" s="51">
        <v>9600</v>
      </c>
      <c r="E2376" s="52" t="s">
        <v>341</v>
      </c>
      <c r="F2376" s="52" t="s">
        <v>5559</v>
      </c>
      <c r="G2376" s="52" t="s">
        <v>7571</v>
      </c>
      <c r="H2376" s="52" t="s">
        <v>22199</v>
      </c>
      <c r="I2376" s="52" t="s">
        <v>14713</v>
      </c>
      <c r="J2376" s="51">
        <v>121129</v>
      </c>
      <c r="K2376" s="51">
        <v>105379</v>
      </c>
      <c r="L2376" s="52" t="s">
        <v>856</v>
      </c>
      <c r="M2376" s="51">
        <v>969204</v>
      </c>
      <c r="N2376" s="51">
        <v>0</v>
      </c>
      <c r="O2376" s="52" t="s">
        <v>16828</v>
      </c>
    </row>
    <row r="2377" spans="1:15" ht="14.4" x14ac:dyDescent="0.25">
      <c r="A2377" s="51">
        <v>115857</v>
      </c>
      <c r="B2377" s="52" t="s">
        <v>669</v>
      </c>
      <c r="C2377" s="52" t="s">
        <v>6904</v>
      </c>
      <c r="D2377" s="51">
        <v>8530</v>
      </c>
      <c r="E2377" s="52" t="s">
        <v>166</v>
      </c>
      <c r="F2377" s="52" t="s">
        <v>670</v>
      </c>
      <c r="G2377" s="52" t="s">
        <v>7571</v>
      </c>
      <c r="H2377" s="52" t="s">
        <v>8410</v>
      </c>
      <c r="I2377" s="52" t="s">
        <v>14715</v>
      </c>
      <c r="J2377" s="51">
        <v>119438</v>
      </c>
      <c r="K2377" s="51">
        <v>115857</v>
      </c>
      <c r="L2377" s="52" t="s">
        <v>669</v>
      </c>
      <c r="M2377" s="51">
        <v>975649</v>
      </c>
      <c r="N2377" s="51">
        <v>0</v>
      </c>
      <c r="O2377" s="52" t="s">
        <v>16829</v>
      </c>
    </row>
    <row r="2378" spans="1:15" ht="14.4" x14ac:dyDescent="0.25">
      <c r="A2378" s="51">
        <v>115865</v>
      </c>
      <c r="B2378" s="52" t="s">
        <v>1887</v>
      </c>
      <c r="C2378" s="52" t="s">
        <v>6608</v>
      </c>
      <c r="D2378" s="51">
        <v>9930</v>
      </c>
      <c r="E2378" s="52" t="s">
        <v>853</v>
      </c>
      <c r="F2378" s="52" t="s">
        <v>6609</v>
      </c>
      <c r="G2378" s="52" t="s">
        <v>7571</v>
      </c>
      <c r="H2378" s="52" t="s">
        <v>10599</v>
      </c>
      <c r="I2378" s="52" t="s">
        <v>14713</v>
      </c>
      <c r="J2378" s="51">
        <v>138776</v>
      </c>
      <c r="K2378" s="51">
        <v>106039</v>
      </c>
      <c r="L2378" s="52" t="s">
        <v>1887</v>
      </c>
      <c r="M2378" s="51">
        <v>969634</v>
      </c>
      <c r="N2378" s="51">
        <v>0</v>
      </c>
      <c r="O2378" s="52" t="s">
        <v>16830</v>
      </c>
    </row>
    <row r="2379" spans="1:15" ht="14.4" x14ac:dyDescent="0.25">
      <c r="A2379" s="51">
        <v>115873</v>
      </c>
      <c r="B2379" s="52" t="s">
        <v>69</v>
      </c>
      <c r="C2379" s="52" t="s">
        <v>4683</v>
      </c>
      <c r="D2379" s="51">
        <v>8550</v>
      </c>
      <c r="E2379" s="52" t="s">
        <v>153</v>
      </c>
      <c r="F2379" s="52" t="s">
        <v>182</v>
      </c>
      <c r="G2379" s="52" t="s">
        <v>7571</v>
      </c>
      <c r="H2379" s="52" t="s">
        <v>8343</v>
      </c>
      <c r="I2379" s="52" t="s">
        <v>14713</v>
      </c>
      <c r="J2379" s="51">
        <v>119561</v>
      </c>
      <c r="K2379" s="51">
        <v>18853</v>
      </c>
      <c r="L2379" s="52" t="s">
        <v>67</v>
      </c>
      <c r="M2379" s="51">
        <v>58347</v>
      </c>
      <c r="N2379" s="51">
        <v>0</v>
      </c>
      <c r="O2379" s="52" t="s">
        <v>16831</v>
      </c>
    </row>
    <row r="2380" spans="1:15" ht="14.4" x14ac:dyDescent="0.25">
      <c r="A2380" s="51">
        <v>115881</v>
      </c>
      <c r="B2380" s="52" t="s">
        <v>2080</v>
      </c>
      <c r="C2380" s="52" t="s">
        <v>6606</v>
      </c>
      <c r="D2380" s="51">
        <v>9920</v>
      </c>
      <c r="E2380" s="52" t="s">
        <v>853</v>
      </c>
      <c r="F2380" s="52" t="s">
        <v>6607</v>
      </c>
      <c r="G2380" s="52" t="s">
        <v>7571</v>
      </c>
      <c r="H2380" s="52" t="s">
        <v>10698</v>
      </c>
      <c r="I2380" s="52" t="s">
        <v>14713</v>
      </c>
      <c r="J2380" s="51">
        <v>138776</v>
      </c>
      <c r="K2380" s="51">
        <v>106039</v>
      </c>
      <c r="L2380" s="52" t="s">
        <v>1887</v>
      </c>
      <c r="M2380" s="51">
        <v>969626</v>
      </c>
      <c r="N2380" s="51">
        <v>0</v>
      </c>
      <c r="O2380" s="52" t="s">
        <v>16832</v>
      </c>
    </row>
    <row r="2381" spans="1:15" ht="14.4" x14ac:dyDescent="0.25">
      <c r="A2381" s="51">
        <v>115907</v>
      </c>
      <c r="B2381" s="52" t="s">
        <v>373</v>
      </c>
      <c r="C2381" s="52" t="s">
        <v>6905</v>
      </c>
      <c r="D2381" s="51">
        <v>9140</v>
      </c>
      <c r="E2381" s="52" t="s">
        <v>374</v>
      </c>
      <c r="F2381" s="52" t="s">
        <v>375</v>
      </c>
      <c r="G2381" s="52" t="s">
        <v>7571</v>
      </c>
      <c r="H2381" s="52" t="s">
        <v>10699</v>
      </c>
      <c r="I2381" s="52" t="s">
        <v>14372</v>
      </c>
      <c r="J2381" s="51">
        <v>121384</v>
      </c>
      <c r="K2381" s="51">
        <v>115907</v>
      </c>
      <c r="L2381" s="52" t="s">
        <v>373</v>
      </c>
      <c r="M2381" s="51">
        <v>113969</v>
      </c>
      <c r="N2381" s="51">
        <v>113969</v>
      </c>
      <c r="O2381" s="52" t="s">
        <v>16833</v>
      </c>
    </row>
    <row r="2382" spans="1:15" ht="14.4" x14ac:dyDescent="0.25">
      <c r="A2382" s="51">
        <v>115915</v>
      </c>
      <c r="B2382" s="52" t="s">
        <v>857</v>
      </c>
      <c r="C2382" s="52" t="s">
        <v>6704</v>
      </c>
      <c r="D2382" s="51">
        <v>9900</v>
      </c>
      <c r="E2382" s="52" t="s">
        <v>343</v>
      </c>
      <c r="F2382" s="52" t="s">
        <v>806</v>
      </c>
      <c r="G2382" s="52" t="s">
        <v>7571</v>
      </c>
      <c r="H2382" s="52" t="s">
        <v>8137</v>
      </c>
      <c r="I2382" s="52" t="s">
        <v>14713</v>
      </c>
      <c r="J2382" s="51">
        <v>121152</v>
      </c>
      <c r="K2382" s="51">
        <v>115915</v>
      </c>
      <c r="L2382" s="52" t="s">
        <v>857</v>
      </c>
      <c r="M2382" s="51">
        <v>965574</v>
      </c>
      <c r="N2382" s="51">
        <v>0</v>
      </c>
      <c r="O2382" s="52" t="s">
        <v>22200</v>
      </c>
    </row>
    <row r="2383" spans="1:15" ht="14.4" x14ac:dyDescent="0.25">
      <c r="A2383" s="51">
        <v>115923</v>
      </c>
      <c r="B2383" s="52" t="s">
        <v>10700</v>
      </c>
      <c r="C2383" s="52" t="s">
        <v>5750</v>
      </c>
      <c r="D2383" s="51">
        <v>9900</v>
      </c>
      <c r="E2383" s="52" t="s">
        <v>343</v>
      </c>
      <c r="F2383" s="52" t="s">
        <v>5751</v>
      </c>
      <c r="G2383" s="52" t="s">
        <v>7571</v>
      </c>
      <c r="H2383" s="52" t="s">
        <v>10344</v>
      </c>
      <c r="I2383" s="52" t="s">
        <v>14713</v>
      </c>
      <c r="J2383" s="51">
        <v>121152</v>
      </c>
      <c r="K2383" s="51">
        <v>115915</v>
      </c>
      <c r="L2383" s="52" t="s">
        <v>857</v>
      </c>
      <c r="M2383" s="51">
        <v>965574</v>
      </c>
      <c r="N2383" s="51">
        <v>0</v>
      </c>
      <c r="O2383" s="52" t="s">
        <v>16834</v>
      </c>
    </row>
    <row r="2384" spans="1:15" ht="14.4" x14ac:dyDescent="0.25">
      <c r="A2384" s="51">
        <v>115931</v>
      </c>
      <c r="B2384" s="52" t="s">
        <v>6906</v>
      </c>
      <c r="C2384" s="52" t="s">
        <v>6907</v>
      </c>
      <c r="D2384" s="51">
        <v>2170</v>
      </c>
      <c r="E2384" s="52" t="s">
        <v>405</v>
      </c>
      <c r="F2384" s="52" t="s">
        <v>6754</v>
      </c>
      <c r="G2384" s="52" t="s">
        <v>7571</v>
      </c>
      <c r="H2384" s="52" t="s">
        <v>10646</v>
      </c>
      <c r="I2384" s="52" t="s">
        <v>14713</v>
      </c>
      <c r="J2384" s="51">
        <v>121624</v>
      </c>
      <c r="K2384" s="51">
        <v>48322</v>
      </c>
      <c r="L2384" s="52" t="s">
        <v>101</v>
      </c>
      <c r="M2384" s="51">
        <v>60749</v>
      </c>
      <c r="N2384" s="51">
        <v>0</v>
      </c>
      <c r="O2384" s="52" t="s">
        <v>16835</v>
      </c>
    </row>
    <row r="2385" spans="1:15" ht="14.4" x14ac:dyDescent="0.25">
      <c r="A2385" s="51">
        <v>115949</v>
      </c>
      <c r="B2385" s="52" t="s">
        <v>6908</v>
      </c>
      <c r="C2385" s="52" t="s">
        <v>2959</v>
      </c>
      <c r="D2385" s="51">
        <v>2640</v>
      </c>
      <c r="E2385" s="52" t="s">
        <v>1099</v>
      </c>
      <c r="F2385" s="52" t="s">
        <v>6909</v>
      </c>
      <c r="G2385" s="52" t="s">
        <v>7571</v>
      </c>
      <c r="H2385" s="52" t="s">
        <v>10701</v>
      </c>
      <c r="I2385" s="52" t="s">
        <v>14715</v>
      </c>
      <c r="J2385" s="51">
        <v>120063</v>
      </c>
      <c r="K2385" s="51">
        <v>25775</v>
      </c>
      <c r="L2385" s="52" t="s">
        <v>488</v>
      </c>
      <c r="M2385" s="51">
        <v>960931</v>
      </c>
      <c r="N2385" s="51">
        <v>0</v>
      </c>
      <c r="O2385" s="52" t="s">
        <v>16836</v>
      </c>
    </row>
    <row r="2386" spans="1:15" ht="14.4" x14ac:dyDescent="0.25">
      <c r="A2386" s="51">
        <v>115972</v>
      </c>
      <c r="B2386" s="52" t="s">
        <v>6910</v>
      </c>
      <c r="C2386" s="52" t="s">
        <v>6911</v>
      </c>
      <c r="D2386" s="51">
        <v>2400</v>
      </c>
      <c r="E2386" s="52" t="s">
        <v>388</v>
      </c>
      <c r="F2386" s="52" t="s">
        <v>6912</v>
      </c>
      <c r="G2386" s="52" t="s">
        <v>7571</v>
      </c>
      <c r="H2386" s="52" t="s">
        <v>10702</v>
      </c>
      <c r="I2386" s="52" t="s">
        <v>14372</v>
      </c>
      <c r="J2386" s="51">
        <v>120031</v>
      </c>
      <c r="K2386" s="51">
        <v>687</v>
      </c>
      <c r="L2386" s="52" t="s">
        <v>740</v>
      </c>
      <c r="M2386" s="51">
        <v>113861</v>
      </c>
      <c r="N2386" s="51">
        <v>113861</v>
      </c>
      <c r="O2386" s="52" t="s">
        <v>16837</v>
      </c>
    </row>
    <row r="2387" spans="1:15" ht="14.4" x14ac:dyDescent="0.25">
      <c r="A2387" s="51">
        <v>115981</v>
      </c>
      <c r="B2387" s="52" t="s">
        <v>6913</v>
      </c>
      <c r="C2387" s="52" t="s">
        <v>2833</v>
      </c>
      <c r="D2387" s="51">
        <v>2400</v>
      </c>
      <c r="E2387" s="52" t="s">
        <v>388</v>
      </c>
      <c r="F2387" s="52" t="s">
        <v>2834</v>
      </c>
      <c r="G2387" s="52" t="s">
        <v>7571</v>
      </c>
      <c r="H2387" s="52" t="s">
        <v>9378</v>
      </c>
      <c r="I2387" s="52" t="s">
        <v>14713</v>
      </c>
      <c r="J2387" s="51">
        <v>122085</v>
      </c>
      <c r="K2387" s="51">
        <v>9035</v>
      </c>
      <c r="L2387" s="52" t="s">
        <v>715</v>
      </c>
      <c r="M2387" s="51">
        <v>963421</v>
      </c>
      <c r="N2387" s="51">
        <v>0</v>
      </c>
      <c r="O2387" s="52" t="s">
        <v>16838</v>
      </c>
    </row>
    <row r="2388" spans="1:15" ht="14.4" x14ac:dyDescent="0.25">
      <c r="A2388" s="51">
        <v>116021</v>
      </c>
      <c r="B2388" s="52" t="s">
        <v>608</v>
      </c>
      <c r="C2388" s="52" t="s">
        <v>6914</v>
      </c>
      <c r="D2388" s="51">
        <v>9700</v>
      </c>
      <c r="E2388" s="52" t="s">
        <v>5621</v>
      </c>
      <c r="F2388" s="52" t="s">
        <v>5622</v>
      </c>
      <c r="G2388" s="52" t="s">
        <v>7571</v>
      </c>
      <c r="H2388" s="52" t="s">
        <v>10303</v>
      </c>
      <c r="I2388" s="52" t="s">
        <v>14713</v>
      </c>
      <c r="J2388" s="51">
        <v>121046</v>
      </c>
      <c r="K2388" s="51">
        <v>116053</v>
      </c>
      <c r="L2388" s="52" t="s">
        <v>569</v>
      </c>
      <c r="M2388" s="51">
        <v>969394</v>
      </c>
      <c r="N2388" s="51">
        <v>0</v>
      </c>
      <c r="O2388" s="52" t="s">
        <v>16839</v>
      </c>
    </row>
    <row r="2389" spans="1:15" ht="14.4" x14ac:dyDescent="0.25">
      <c r="A2389" s="51">
        <v>116038</v>
      </c>
      <c r="B2389" s="52" t="s">
        <v>6915</v>
      </c>
      <c r="C2389" s="52" t="s">
        <v>6916</v>
      </c>
      <c r="D2389" s="51">
        <v>9700</v>
      </c>
      <c r="E2389" s="52" t="s">
        <v>335</v>
      </c>
      <c r="F2389" s="52" t="s">
        <v>6917</v>
      </c>
      <c r="G2389" s="52" t="s">
        <v>7571</v>
      </c>
      <c r="H2389" s="52" t="s">
        <v>10703</v>
      </c>
      <c r="I2389" s="52" t="s">
        <v>14713</v>
      </c>
      <c r="J2389" s="51">
        <v>121046</v>
      </c>
      <c r="K2389" s="51">
        <v>116053</v>
      </c>
      <c r="L2389" s="52" t="s">
        <v>569</v>
      </c>
      <c r="M2389" s="51">
        <v>969394</v>
      </c>
      <c r="N2389" s="51">
        <v>0</v>
      </c>
      <c r="O2389" s="52" t="s">
        <v>16840</v>
      </c>
    </row>
    <row r="2390" spans="1:15" ht="14.4" x14ac:dyDescent="0.25">
      <c r="A2390" s="51">
        <v>116046</v>
      </c>
      <c r="B2390" s="52" t="s">
        <v>6918</v>
      </c>
      <c r="C2390" s="52" t="s">
        <v>5636</v>
      </c>
      <c r="D2390" s="51">
        <v>9700</v>
      </c>
      <c r="E2390" s="52" t="s">
        <v>5637</v>
      </c>
      <c r="F2390" s="52" t="s">
        <v>5638</v>
      </c>
      <c r="G2390" s="52" t="s">
        <v>7571</v>
      </c>
      <c r="H2390" s="52" t="s">
        <v>10307</v>
      </c>
      <c r="I2390" s="52" t="s">
        <v>14713</v>
      </c>
      <c r="J2390" s="51">
        <v>121046</v>
      </c>
      <c r="K2390" s="51">
        <v>116053</v>
      </c>
      <c r="L2390" s="52" t="s">
        <v>569</v>
      </c>
      <c r="M2390" s="51">
        <v>969394</v>
      </c>
      <c r="N2390" s="51">
        <v>0</v>
      </c>
      <c r="O2390" s="52" t="s">
        <v>16841</v>
      </c>
    </row>
    <row r="2391" spans="1:15" ht="14.4" x14ac:dyDescent="0.25">
      <c r="A2391" s="51">
        <v>116053</v>
      </c>
      <c r="B2391" s="52" t="s">
        <v>569</v>
      </c>
      <c r="C2391" s="52" t="s">
        <v>5615</v>
      </c>
      <c r="D2391" s="51">
        <v>9700</v>
      </c>
      <c r="E2391" s="52" t="s">
        <v>335</v>
      </c>
      <c r="F2391" s="52" t="s">
        <v>336</v>
      </c>
      <c r="G2391" s="52" t="s">
        <v>7571</v>
      </c>
      <c r="H2391" s="52" t="s">
        <v>8434</v>
      </c>
      <c r="I2391" s="52" t="s">
        <v>14713</v>
      </c>
      <c r="J2391" s="51">
        <v>121046</v>
      </c>
      <c r="K2391" s="51">
        <v>116053</v>
      </c>
      <c r="L2391" s="52" t="s">
        <v>569</v>
      </c>
      <c r="M2391" s="51">
        <v>969394</v>
      </c>
      <c r="N2391" s="51">
        <v>0</v>
      </c>
      <c r="O2391" s="52" t="s">
        <v>16842</v>
      </c>
    </row>
    <row r="2392" spans="1:15" ht="14.4" x14ac:dyDescent="0.25">
      <c r="A2392" s="51">
        <v>116061</v>
      </c>
      <c r="B2392" s="52" t="s">
        <v>784</v>
      </c>
      <c r="C2392" s="52" t="s">
        <v>6919</v>
      </c>
      <c r="D2392" s="51">
        <v>3500</v>
      </c>
      <c r="E2392" s="52" t="s">
        <v>92</v>
      </c>
      <c r="F2392" s="52" t="s">
        <v>6920</v>
      </c>
      <c r="G2392" s="52" t="s">
        <v>7571</v>
      </c>
      <c r="H2392" s="52" t="s">
        <v>8242</v>
      </c>
      <c r="I2392" s="52" t="s">
        <v>14713</v>
      </c>
      <c r="J2392" s="51">
        <v>118885</v>
      </c>
      <c r="K2392" s="51">
        <v>104513</v>
      </c>
      <c r="L2392" s="52" t="s">
        <v>784</v>
      </c>
      <c r="M2392" s="51">
        <v>965061</v>
      </c>
      <c r="N2392" s="51">
        <v>0</v>
      </c>
      <c r="O2392" s="52" t="s">
        <v>16843</v>
      </c>
    </row>
    <row r="2393" spans="1:15" ht="14.4" x14ac:dyDescent="0.25">
      <c r="A2393" s="51">
        <v>116079</v>
      </c>
      <c r="B2393" s="52" t="s">
        <v>14141</v>
      </c>
      <c r="C2393" s="52" t="s">
        <v>6921</v>
      </c>
      <c r="D2393" s="51">
        <v>9900</v>
      </c>
      <c r="E2393" s="52" t="s">
        <v>343</v>
      </c>
      <c r="F2393" s="52" t="s">
        <v>6922</v>
      </c>
      <c r="G2393" s="52" t="s">
        <v>7571</v>
      </c>
      <c r="H2393" s="52" t="s">
        <v>14142</v>
      </c>
      <c r="I2393" s="52" t="s">
        <v>14715</v>
      </c>
      <c r="J2393" s="51">
        <v>121236</v>
      </c>
      <c r="K2393" s="51">
        <v>25148</v>
      </c>
      <c r="L2393" s="52" t="s">
        <v>2000</v>
      </c>
      <c r="M2393" s="51">
        <v>960088</v>
      </c>
      <c r="N2393" s="51">
        <v>0</v>
      </c>
      <c r="O2393" s="52" t="s">
        <v>16844</v>
      </c>
    </row>
    <row r="2394" spans="1:15" ht="14.4" x14ac:dyDescent="0.25">
      <c r="A2394" s="51">
        <v>116186</v>
      </c>
      <c r="B2394" s="52" t="s">
        <v>69</v>
      </c>
      <c r="C2394" s="52" t="s">
        <v>6923</v>
      </c>
      <c r="D2394" s="51">
        <v>2170</v>
      </c>
      <c r="E2394" s="52" t="s">
        <v>405</v>
      </c>
      <c r="F2394" s="52" t="s">
        <v>6924</v>
      </c>
      <c r="G2394" s="52" t="s">
        <v>7571</v>
      </c>
      <c r="H2394" s="52" t="s">
        <v>10704</v>
      </c>
      <c r="I2394" s="52" t="s">
        <v>14713</v>
      </c>
      <c r="J2394" s="51">
        <v>121624</v>
      </c>
      <c r="K2394" s="51">
        <v>48322</v>
      </c>
      <c r="L2394" s="52" t="s">
        <v>101</v>
      </c>
      <c r="M2394" s="51">
        <v>60749</v>
      </c>
      <c r="N2394" s="51">
        <v>0</v>
      </c>
      <c r="O2394" s="52" t="s">
        <v>16845</v>
      </c>
    </row>
    <row r="2395" spans="1:15" ht="14.4" x14ac:dyDescent="0.25">
      <c r="A2395" s="51">
        <v>117151</v>
      </c>
      <c r="B2395" s="52" t="s">
        <v>67</v>
      </c>
      <c r="C2395" s="52" t="s">
        <v>6925</v>
      </c>
      <c r="D2395" s="51">
        <v>3600</v>
      </c>
      <c r="E2395" s="52" t="s">
        <v>96</v>
      </c>
      <c r="F2395" s="52" t="s">
        <v>6926</v>
      </c>
      <c r="G2395" s="52" t="s">
        <v>7571</v>
      </c>
      <c r="H2395" s="52" t="s">
        <v>10705</v>
      </c>
      <c r="I2395" s="52" t="s">
        <v>14713</v>
      </c>
      <c r="J2395" s="51">
        <v>122291</v>
      </c>
      <c r="K2395" s="51">
        <v>14662</v>
      </c>
      <c r="L2395" s="52" t="s">
        <v>602</v>
      </c>
      <c r="M2395" s="51">
        <v>963785</v>
      </c>
      <c r="N2395" s="51">
        <v>0</v>
      </c>
      <c r="O2395" s="52" t="s">
        <v>16846</v>
      </c>
    </row>
    <row r="2396" spans="1:15" ht="14.4" x14ac:dyDescent="0.25">
      <c r="A2396" s="51">
        <v>117366</v>
      </c>
      <c r="B2396" s="52" t="s">
        <v>6927</v>
      </c>
      <c r="C2396" s="52" t="s">
        <v>6928</v>
      </c>
      <c r="D2396" s="51">
        <v>2050</v>
      </c>
      <c r="E2396" s="52" t="s">
        <v>534</v>
      </c>
      <c r="F2396" s="52" t="s">
        <v>6929</v>
      </c>
      <c r="G2396" s="52" t="s">
        <v>7571</v>
      </c>
      <c r="H2396" s="52" t="s">
        <v>10706</v>
      </c>
      <c r="I2396" s="52" t="s">
        <v>14713</v>
      </c>
      <c r="J2396" s="51">
        <v>138891</v>
      </c>
      <c r="K2396" s="51">
        <v>6676</v>
      </c>
      <c r="L2396" s="52" t="s">
        <v>2411</v>
      </c>
      <c r="M2396" s="51">
        <v>962936</v>
      </c>
      <c r="N2396" s="51">
        <v>0</v>
      </c>
      <c r="O2396" s="52" t="s">
        <v>16847</v>
      </c>
    </row>
    <row r="2397" spans="1:15" ht="14.4" x14ac:dyDescent="0.25">
      <c r="A2397" s="51">
        <v>117374</v>
      </c>
      <c r="B2397" s="52" t="s">
        <v>6930</v>
      </c>
      <c r="C2397" s="52" t="s">
        <v>6931</v>
      </c>
      <c r="D2397" s="51">
        <v>2200</v>
      </c>
      <c r="E2397" s="52" t="s">
        <v>453</v>
      </c>
      <c r="F2397" s="52" t="s">
        <v>454</v>
      </c>
      <c r="G2397" s="52" t="s">
        <v>7571</v>
      </c>
      <c r="H2397" s="52" t="s">
        <v>10707</v>
      </c>
      <c r="I2397" s="52" t="s">
        <v>14713</v>
      </c>
      <c r="J2397" s="51">
        <v>122101</v>
      </c>
      <c r="K2397" s="51">
        <v>125096</v>
      </c>
      <c r="L2397" s="52" t="s">
        <v>815</v>
      </c>
      <c r="M2397" s="51">
        <v>117416</v>
      </c>
      <c r="N2397" s="51">
        <v>0</v>
      </c>
      <c r="O2397" s="52" t="s">
        <v>16848</v>
      </c>
    </row>
    <row r="2398" spans="1:15" ht="14.4" x14ac:dyDescent="0.25">
      <c r="A2398" s="51">
        <v>117382</v>
      </c>
      <c r="B2398" s="52" t="s">
        <v>632</v>
      </c>
      <c r="C2398" s="52" t="s">
        <v>6932</v>
      </c>
      <c r="D2398" s="51">
        <v>9620</v>
      </c>
      <c r="E2398" s="52" t="s">
        <v>289</v>
      </c>
      <c r="F2398" s="52" t="s">
        <v>290</v>
      </c>
      <c r="G2398" s="52" t="s">
        <v>7571</v>
      </c>
      <c r="H2398" s="52" t="s">
        <v>8446</v>
      </c>
      <c r="I2398" s="52" t="s">
        <v>14713</v>
      </c>
      <c r="J2398" s="51">
        <v>120584</v>
      </c>
      <c r="K2398" s="51">
        <v>117382</v>
      </c>
      <c r="L2398" s="52" t="s">
        <v>632</v>
      </c>
      <c r="M2398" s="51">
        <v>969238</v>
      </c>
      <c r="N2398" s="51">
        <v>0</v>
      </c>
      <c r="O2398" s="52" t="s">
        <v>16849</v>
      </c>
    </row>
    <row r="2399" spans="1:15" ht="14.4" x14ac:dyDescent="0.25">
      <c r="A2399" s="51">
        <v>117432</v>
      </c>
      <c r="B2399" s="52" t="s">
        <v>6933</v>
      </c>
      <c r="C2399" s="52" t="s">
        <v>6934</v>
      </c>
      <c r="D2399" s="51">
        <v>3511</v>
      </c>
      <c r="E2399" s="52" t="s">
        <v>205</v>
      </c>
      <c r="F2399" s="52" t="s">
        <v>6935</v>
      </c>
      <c r="G2399" s="52" t="s">
        <v>7571</v>
      </c>
      <c r="H2399" s="52" t="s">
        <v>10708</v>
      </c>
      <c r="I2399" s="52" t="s">
        <v>14372</v>
      </c>
      <c r="J2399" s="51">
        <v>120147</v>
      </c>
      <c r="K2399" s="51">
        <v>123448</v>
      </c>
      <c r="L2399" s="52" t="s">
        <v>841</v>
      </c>
      <c r="M2399" s="51">
        <v>113951</v>
      </c>
      <c r="N2399" s="51">
        <v>113951</v>
      </c>
      <c r="O2399" s="52" t="s">
        <v>22201</v>
      </c>
    </row>
    <row r="2400" spans="1:15" ht="14.4" x14ac:dyDescent="0.25">
      <c r="A2400" s="51">
        <v>117556</v>
      </c>
      <c r="B2400" s="52" t="s">
        <v>497</v>
      </c>
      <c r="C2400" s="52" t="s">
        <v>6936</v>
      </c>
      <c r="D2400" s="51">
        <v>8020</v>
      </c>
      <c r="E2400" s="52" t="s">
        <v>314</v>
      </c>
      <c r="F2400" s="52" t="s">
        <v>498</v>
      </c>
      <c r="G2400" s="52" t="s">
        <v>7571</v>
      </c>
      <c r="H2400" s="52" t="s">
        <v>8385</v>
      </c>
      <c r="I2400" s="52" t="s">
        <v>14713</v>
      </c>
      <c r="J2400" s="51">
        <v>125591</v>
      </c>
      <c r="K2400" s="51">
        <v>117556</v>
      </c>
      <c r="L2400" s="52" t="s">
        <v>497</v>
      </c>
      <c r="M2400" s="51">
        <v>55228</v>
      </c>
      <c r="N2400" s="51">
        <v>0</v>
      </c>
      <c r="O2400" s="52" t="s">
        <v>16850</v>
      </c>
    </row>
    <row r="2401" spans="1:15" ht="14.4" x14ac:dyDescent="0.25">
      <c r="A2401" s="51">
        <v>117705</v>
      </c>
      <c r="B2401" s="52" t="s">
        <v>6937</v>
      </c>
      <c r="C2401" s="52" t="s">
        <v>6938</v>
      </c>
      <c r="D2401" s="51">
        <v>3520</v>
      </c>
      <c r="E2401" s="52" t="s">
        <v>12</v>
      </c>
      <c r="F2401" s="52" t="s">
        <v>6939</v>
      </c>
      <c r="G2401" s="52" t="s">
        <v>7571</v>
      </c>
      <c r="H2401" s="52" t="s">
        <v>14143</v>
      </c>
      <c r="I2401" s="52" t="s">
        <v>14713</v>
      </c>
      <c r="J2401" s="51">
        <v>122309</v>
      </c>
      <c r="K2401" s="51">
        <v>14043</v>
      </c>
      <c r="L2401" s="52" t="s">
        <v>15528</v>
      </c>
      <c r="M2401" s="51">
        <v>965103</v>
      </c>
      <c r="N2401" s="51">
        <v>0</v>
      </c>
      <c r="O2401" s="52" t="s">
        <v>16851</v>
      </c>
    </row>
    <row r="2402" spans="1:15" ht="14.4" x14ac:dyDescent="0.25">
      <c r="A2402" s="51">
        <v>117713</v>
      </c>
      <c r="B2402" s="52" t="s">
        <v>521</v>
      </c>
      <c r="C2402" s="52" t="s">
        <v>6940</v>
      </c>
      <c r="D2402" s="51">
        <v>3930</v>
      </c>
      <c r="E2402" s="52" t="s">
        <v>70</v>
      </c>
      <c r="F2402" s="52" t="s">
        <v>71</v>
      </c>
      <c r="G2402" s="52" t="s">
        <v>7571</v>
      </c>
      <c r="H2402" s="52" t="s">
        <v>8082</v>
      </c>
      <c r="I2402" s="52" t="s">
        <v>14713</v>
      </c>
      <c r="J2402" s="51">
        <v>118761</v>
      </c>
      <c r="K2402" s="51">
        <v>117713</v>
      </c>
      <c r="L2402" s="52" t="s">
        <v>521</v>
      </c>
      <c r="M2402" s="51">
        <v>973651</v>
      </c>
      <c r="N2402" s="51">
        <v>0</v>
      </c>
      <c r="O2402" s="52" t="s">
        <v>16852</v>
      </c>
    </row>
    <row r="2403" spans="1:15" ht="14.4" x14ac:dyDescent="0.25">
      <c r="A2403" s="51">
        <v>117879</v>
      </c>
      <c r="B2403" s="52" t="s">
        <v>10709</v>
      </c>
      <c r="C2403" s="52" t="s">
        <v>6941</v>
      </c>
      <c r="D2403" s="51">
        <v>2980</v>
      </c>
      <c r="E2403" s="52" t="s">
        <v>177</v>
      </c>
      <c r="F2403" s="52" t="s">
        <v>6942</v>
      </c>
      <c r="G2403" s="52" t="s">
        <v>7571</v>
      </c>
      <c r="H2403" s="52" t="s">
        <v>10710</v>
      </c>
      <c r="I2403" s="52" t="s">
        <v>14715</v>
      </c>
      <c r="J2403" s="51">
        <v>119529</v>
      </c>
      <c r="K2403" s="51">
        <v>117879</v>
      </c>
      <c r="L2403" s="52" t="s">
        <v>10709</v>
      </c>
      <c r="M2403" s="51">
        <v>960617</v>
      </c>
      <c r="N2403" s="51">
        <v>0</v>
      </c>
      <c r="O2403" s="52" t="s">
        <v>16853</v>
      </c>
    </row>
    <row r="2404" spans="1:15" ht="14.4" x14ac:dyDescent="0.25">
      <c r="A2404" s="51">
        <v>117887</v>
      </c>
      <c r="B2404" s="52" t="s">
        <v>813</v>
      </c>
      <c r="C2404" s="52" t="s">
        <v>6943</v>
      </c>
      <c r="D2404" s="51">
        <v>1500</v>
      </c>
      <c r="E2404" s="52" t="s">
        <v>445</v>
      </c>
      <c r="F2404" s="52" t="s">
        <v>446</v>
      </c>
      <c r="G2404" s="52" t="s">
        <v>7571</v>
      </c>
      <c r="H2404" s="52" t="s">
        <v>10711</v>
      </c>
      <c r="I2404" s="52" t="s">
        <v>14713</v>
      </c>
      <c r="J2404" s="51">
        <v>139071</v>
      </c>
      <c r="K2404" s="51">
        <v>117887</v>
      </c>
      <c r="L2404" s="52" t="s">
        <v>22053</v>
      </c>
      <c r="M2404" s="51">
        <v>55137</v>
      </c>
      <c r="N2404" s="51">
        <v>0</v>
      </c>
      <c r="O2404" s="52" t="s">
        <v>16854</v>
      </c>
    </row>
    <row r="2405" spans="1:15" ht="14.4" x14ac:dyDescent="0.25">
      <c r="A2405" s="51">
        <v>117903</v>
      </c>
      <c r="B2405" s="52" t="s">
        <v>6944</v>
      </c>
      <c r="C2405" s="52" t="s">
        <v>6945</v>
      </c>
      <c r="D2405" s="51">
        <v>2030</v>
      </c>
      <c r="E2405" s="52" t="s">
        <v>534</v>
      </c>
      <c r="F2405" s="52" t="s">
        <v>6946</v>
      </c>
      <c r="G2405" s="52" t="s">
        <v>7571</v>
      </c>
      <c r="H2405" s="52" t="s">
        <v>10712</v>
      </c>
      <c r="I2405" s="52" t="s">
        <v>14715</v>
      </c>
      <c r="J2405" s="51">
        <v>119231</v>
      </c>
      <c r="K2405" s="51">
        <v>25478</v>
      </c>
      <c r="L2405" s="52" t="s">
        <v>5863</v>
      </c>
      <c r="M2405" s="51">
        <v>128728</v>
      </c>
      <c r="N2405" s="51">
        <v>0</v>
      </c>
      <c r="O2405" s="52" t="s">
        <v>16855</v>
      </c>
    </row>
    <row r="2406" spans="1:15" ht="14.4" x14ac:dyDescent="0.25">
      <c r="A2406" s="51">
        <v>117937</v>
      </c>
      <c r="B2406" s="52" t="s">
        <v>6947</v>
      </c>
      <c r="C2406" s="52" t="s">
        <v>6948</v>
      </c>
      <c r="D2406" s="51">
        <v>9520</v>
      </c>
      <c r="E2406" s="52" t="s">
        <v>1650</v>
      </c>
      <c r="F2406" s="52" t="s">
        <v>6949</v>
      </c>
      <c r="G2406" s="52" t="s">
        <v>7571</v>
      </c>
      <c r="H2406" s="52" t="s">
        <v>10713</v>
      </c>
      <c r="I2406" s="52" t="s">
        <v>14713</v>
      </c>
      <c r="J2406" s="51">
        <v>138751</v>
      </c>
      <c r="K2406" s="51">
        <v>23945</v>
      </c>
      <c r="L2406" s="52" t="s">
        <v>846</v>
      </c>
      <c r="M2406" s="51">
        <v>969221</v>
      </c>
      <c r="N2406" s="51">
        <v>0</v>
      </c>
      <c r="O2406" s="52" t="s">
        <v>16856</v>
      </c>
    </row>
    <row r="2407" spans="1:15" ht="14.4" x14ac:dyDescent="0.25">
      <c r="A2407" s="51">
        <v>118232</v>
      </c>
      <c r="B2407" s="52" t="s">
        <v>707</v>
      </c>
      <c r="C2407" s="52" t="s">
        <v>6950</v>
      </c>
      <c r="D2407" s="51">
        <v>2970</v>
      </c>
      <c r="E2407" s="52" t="s">
        <v>708</v>
      </c>
      <c r="F2407" s="52" t="s">
        <v>709</v>
      </c>
      <c r="G2407" s="52" t="s">
        <v>7571</v>
      </c>
      <c r="H2407" s="52" t="s">
        <v>10714</v>
      </c>
      <c r="I2407" s="52" t="s">
        <v>14713</v>
      </c>
      <c r="J2407" s="51">
        <v>121509</v>
      </c>
      <c r="K2407" s="51">
        <v>7807</v>
      </c>
      <c r="L2407" s="52" t="s">
        <v>832</v>
      </c>
      <c r="M2407" s="51">
        <v>963272</v>
      </c>
      <c r="N2407" s="51">
        <v>0</v>
      </c>
      <c r="O2407" s="52" t="s">
        <v>16857</v>
      </c>
    </row>
    <row r="2408" spans="1:15" ht="14.4" x14ac:dyDescent="0.25">
      <c r="A2408" s="51">
        <v>118241</v>
      </c>
      <c r="B2408" s="52" t="s">
        <v>6951</v>
      </c>
      <c r="C2408" s="52" t="s">
        <v>6931</v>
      </c>
      <c r="D2408" s="51">
        <v>2200</v>
      </c>
      <c r="E2408" s="52" t="s">
        <v>453</v>
      </c>
      <c r="F2408" s="52" t="s">
        <v>454</v>
      </c>
      <c r="G2408" s="52" t="s">
        <v>7571</v>
      </c>
      <c r="H2408" s="52" t="s">
        <v>10707</v>
      </c>
      <c r="I2408" s="52" t="s">
        <v>14713</v>
      </c>
      <c r="J2408" s="51">
        <v>122101</v>
      </c>
      <c r="K2408" s="51">
        <v>125096</v>
      </c>
      <c r="L2408" s="52" t="s">
        <v>815</v>
      </c>
      <c r="M2408" s="51">
        <v>117416</v>
      </c>
      <c r="N2408" s="51">
        <v>0</v>
      </c>
      <c r="O2408" s="52" t="s">
        <v>16858</v>
      </c>
    </row>
    <row r="2409" spans="1:15" ht="14.4" x14ac:dyDescent="0.25">
      <c r="A2409" s="51">
        <v>118414</v>
      </c>
      <c r="B2409" s="52" t="s">
        <v>603</v>
      </c>
      <c r="C2409" s="52" t="s">
        <v>6952</v>
      </c>
      <c r="D2409" s="51">
        <v>2000</v>
      </c>
      <c r="E2409" s="52" t="s">
        <v>534</v>
      </c>
      <c r="F2409" s="52" t="s">
        <v>413</v>
      </c>
      <c r="G2409" s="52" t="s">
        <v>7571</v>
      </c>
      <c r="H2409" s="52" t="s">
        <v>10715</v>
      </c>
      <c r="I2409" s="52" t="s">
        <v>14713</v>
      </c>
      <c r="J2409" s="51">
        <v>139063</v>
      </c>
      <c r="K2409" s="51">
        <v>10421</v>
      </c>
      <c r="L2409" s="52" t="s">
        <v>3082</v>
      </c>
      <c r="M2409" s="51">
        <v>962977</v>
      </c>
      <c r="N2409" s="51">
        <v>0</v>
      </c>
      <c r="O2409" s="52" t="s">
        <v>16859</v>
      </c>
    </row>
    <row r="2410" spans="1:15" ht="14.4" x14ac:dyDescent="0.25">
      <c r="A2410" s="51">
        <v>118448</v>
      </c>
      <c r="B2410" s="52" t="s">
        <v>6953</v>
      </c>
      <c r="C2410" s="52" t="s">
        <v>6954</v>
      </c>
      <c r="D2410" s="51">
        <v>3700</v>
      </c>
      <c r="E2410" s="52" t="s">
        <v>105</v>
      </c>
      <c r="F2410" s="52" t="s">
        <v>6955</v>
      </c>
      <c r="G2410" s="52" t="s">
        <v>7571</v>
      </c>
      <c r="H2410" s="52" t="s">
        <v>10716</v>
      </c>
      <c r="I2410" s="52" t="s">
        <v>14713</v>
      </c>
      <c r="J2410" s="51">
        <v>118968</v>
      </c>
      <c r="K2410" s="51">
        <v>15503</v>
      </c>
      <c r="L2410" s="52" t="s">
        <v>13977</v>
      </c>
      <c r="M2410" s="51">
        <v>107268</v>
      </c>
      <c r="N2410" s="51">
        <v>0</v>
      </c>
      <c r="O2410" s="52" t="s">
        <v>16860</v>
      </c>
    </row>
    <row r="2411" spans="1:15" ht="14.4" x14ac:dyDescent="0.25">
      <c r="A2411" s="51">
        <v>118455</v>
      </c>
      <c r="B2411" s="52" t="s">
        <v>14144</v>
      </c>
      <c r="C2411" s="52" t="s">
        <v>14145</v>
      </c>
      <c r="D2411" s="51">
        <v>3530</v>
      </c>
      <c r="E2411" s="52" t="s">
        <v>106</v>
      </c>
      <c r="F2411" s="52" t="s">
        <v>6956</v>
      </c>
      <c r="G2411" s="52" t="s">
        <v>7571</v>
      </c>
      <c r="H2411" s="52" t="s">
        <v>14146</v>
      </c>
      <c r="I2411" s="52" t="s">
        <v>14713</v>
      </c>
      <c r="J2411" s="51">
        <v>118976</v>
      </c>
      <c r="K2411" s="51">
        <v>14068</v>
      </c>
      <c r="L2411" s="52" t="s">
        <v>527</v>
      </c>
      <c r="M2411" s="51">
        <v>965129</v>
      </c>
      <c r="N2411" s="51">
        <v>0</v>
      </c>
      <c r="O2411" s="52" t="s">
        <v>16861</v>
      </c>
    </row>
    <row r="2412" spans="1:15" ht="14.4" x14ac:dyDescent="0.25">
      <c r="A2412" s="51">
        <v>118463</v>
      </c>
      <c r="B2412" s="52" t="s">
        <v>89</v>
      </c>
      <c r="C2412" s="52" t="s">
        <v>6957</v>
      </c>
      <c r="D2412" s="51">
        <v>3840</v>
      </c>
      <c r="E2412" s="52" t="s">
        <v>90</v>
      </c>
      <c r="F2412" s="52" t="s">
        <v>91</v>
      </c>
      <c r="G2412" s="52" t="s">
        <v>7571</v>
      </c>
      <c r="H2412" s="52" t="s">
        <v>10717</v>
      </c>
      <c r="I2412" s="52" t="s">
        <v>14372</v>
      </c>
      <c r="J2412" s="51">
        <v>138941</v>
      </c>
      <c r="K2412" s="51">
        <v>118463</v>
      </c>
      <c r="L2412" s="52" t="s">
        <v>89</v>
      </c>
      <c r="M2412" s="51">
        <v>113928</v>
      </c>
      <c r="N2412" s="51">
        <v>113928</v>
      </c>
      <c r="O2412" s="52" t="s">
        <v>16862</v>
      </c>
    </row>
    <row r="2413" spans="1:15" ht="14.4" x14ac:dyDescent="0.25">
      <c r="A2413" s="51">
        <v>118521</v>
      </c>
      <c r="B2413" s="52" t="s">
        <v>6958</v>
      </c>
      <c r="C2413" s="52" t="s">
        <v>6959</v>
      </c>
      <c r="D2413" s="51">
        <v>2801</v>
      </c>
      <c r="E2413" s="52" t="s">
        <v>6960</v>
      </c>
      <c r="F2413" s="52" t="s">
        <v>6961</v>
      </c>
      <c r="G2413" s="52" t="s">
        <v>7571</v>
      </c>
      <c r="H2413" s="52" t="s">
        <v>10718</v>
      </c>
      <c r="I2413" s="52" t="s">
        <v>14713</v>
      </c>
      <c r="J2413" s="51">
        <v>119933</v>
      </c>
      <c r="K2413" s="51">
        <v>11569</v>
      </c>
      <c r="L2413" s="52" t="s">
        <v>650</v>
      </c>
      <c r="M2413" s="51">
        <v>123539</v>
      </c>
      <c r="N2413" s="51">
        <v>0</v>
      </c>
      <c r="O2413" s="52" t="s">
        <v>16863</v>
      </c>
    </row>
    <row r="2414" spans="1:15" ht="14.4" x14ac:dyDescent="0.25">
      <c r="A2414" s="51">
        <v>118539</v>
      </c>
      <c r="B2414" s="52" t="s">
        <v>6962</v>
      </c>
      <c r="C2414" s="52" t="s">
        <v>6963</v>
      </c>
      <c r="D2414" s="51">
        <v>8540</v>
      </c>
      <c r="E2414" s="52" t="s">
        <v>500</v>
      </c>
      <c r="F2414" s="52" t="s">
        <v>6964</v>
      </c>
      <c r="G2414" s="52" t="s">
        <v>7571</v>
      </c>
      <c r="H2414" s="52" t="s">
        <v>10441</v>
      </c>
      <c r="I2414" s="52" t="s">
        <v>14715</v>
      </c>
      <c r="J2414" s="51">
        <v>130989</v>
      </c>
      <c r="K2414" s="51">
        <v>19638</v>
      </c>
      <c r="L2414" s="52" t="s">
        <v>67</v>
      </c>
      <c r="M2414" s="51">
        <v>975656</v>
      </c>
      <c r="N2414" s="51">
        <v>0</v>
      </c>
      <c r="O2414" s="52" t="s">
        <v>16864</v>
      </c>
    </row>
    <row r="2415" spans="1:15" ht="14.4" x14ac:dyDescent="0.25">
      <c r="A2415" s="51">
        <v>118547</v>
      </c>
      <c r="B2415" s="52" t="s">
        <v>2692</v>
      </c>
      <c r="C2415" s="52" t="s">
        <v>6965</v>
      </c>
      <c r="D2415" s="51">
        <v>1800</v>
      </c>
      <c r="E2415" s="52" t="s">
        <v>457</v>
      </c>
      <c r="F2415" s="52" t="s">
        <v>6966</v>
      </c>
      <c r="G2415" s="52" t="s">
        <v>7571</v>
      </c>
      <c r="H2415" s="52" t="s">
        <v>10719</v>
      </c>
      <c r="I2415" s="52" t="s">
        <v>14713</v>
      </c>
      <c r="J2415" s="51">
        <v>122143</v>
      </c>
      <c r="K2415" s="51">
        <v>105833</v>
      </c>
      <c r="L2415" s="52" t="s">
        <v>22061</v>
      </c>
      <c r="M2415" s="51">
        <v>962671</v>
      </c>
      <c r="N2415" s="51">
        <v>0</v>
      </c>
      <c r="O2415" s="52" t="s">
        <v>16865</v>
      </c>
    </row>
    <row r="2416" spans="1:15" ht="14.4" x14ac:dyDescent="0.25">
      <c r="A2416" s="51">
        <v>118554</v>
      </c>
      <c r="B2416" s="52" t="s">
        <v>6967</v>
      </c>
      <c r="C2416" s="52" t="s">
        <v>6968</v>
      </c>
      <c r="D2416" s="51">
        <v>9240</v>
      </c>
      <c r="E2416" s="52" t="s">
        <v>138</v>
      </c>
      <c r="F2416" s="52" t="s">
        <v>6969</v>
      </c>
      <c r="G2416" s="52" t="s">
        <v>7571</v>
      </c>
      <c r="H2416" s="52" t="s">
        <v>10720</v>
      </c>
      <c r="I2416" s="52" t="s">
        <v>14713</v>
      </c>
      <c r="J2416" s="51">
        <v>119263</v>
      </c>
      <c r="K2416" s="51">
        <v>107938</v>
      </c>
      <c r="L2416" s="52" t="s">
        <v>667</v>
      </c>
      <c r="M2416" s="51">
        <v>968495</v>
      </c>
      <c r="N2416" s="51">
        <v>0</v>
      </c>
      <c r="O2416" s="52" t="s">
        <v>16866</v>
      </c>
    </row>
    <row r="2417" spans="1:15" ht="14.4" x14ac:dyDescent="0.25">
      <c r="A2417" s="51">
        <v>118571</v>
      </c>
      <c r="B2417" s="52" t="s">
        <v>6970</v>
      </c>
      <c r="C2417" s="52" t="s">
        <v>2874</v>
      </c>
      <c r="D2417" s="51">
        <v>8940</v>
      </c>
      <c r="E2417" s="52" t="s">
        <v>6971</v>
      </c>
      <c r="F2417" s="52" t="s">
        <v>6972</v>
      </c>
      <c r="G2417" s="52" t="s">
        <v>7571</v>
      </c>
      <c r="H2417" s="52" t="s">
        <v>10721</v>
      </c>
      <c r="I2417" s="52" t="s">
        <v>14713</v>
      </c>
      <c r="J2417" s="51">
        <v>119801</v>
      </c>
      <c r="K2417" s="51">
        <v>128504</v>
      </c>
      <c r="L2417" s="52" t="s">
        <v>736</v>
      </c>
      <c r="M2417" s="51">
        <v>967372</v>
      </c>
      <c r="N2417" s="51">
        <v>0</v>
      </c>
      <c r="O2417" s="52" t="s">
        <v>16867</v>
      </c>
    </row>
    <row r="2418" spans="1:15" ht="14.4" x14ac:dyDescent="0.25">
      <c r="A2418" s="51">
        <v>118588</v>
      </c>
      <c r="B2418" s="52" t="s">
        <v>3589</v>
      </c>
      <c r="C2418" s="52" t="s">
        <v>6973</v>
      </c>
      <c r="D2418" s="51">
        <v>8940</v>
      </c>
      <c r="E2418" s="52" t="s">
        <v>486</v>
      </c>
      <c r="F2418" s="52" t="s">
        <v>6974</v>
      </c>
      <c r="G2418" s="52" t="s">
        <v>7571</v>
      </c>
      <c r="H2418" s="52" t="s">
        <v>14147</v>
      </c>
      <c r="I2418" s="52" t="s">
        <v>14713</v>
      </c>
      <c r="J2418" s="51">
        <v>119801</v>
      </c>
      <c r="K2418" s="51">
        <v>128504</v>
      </c>
      <c r="L2418" s="52" t="s">
        <v>736</v>
      </c>
      <c r="M2418" s="51">
        <v>967372</v>
      </c>
      <c r="N2418" s="51">
        <v>0</v>
      </c>
      <c r="O2418" s="52" t="s">
        <v>16868</v>
      </c>
    </row>
    <row r="2419" spans="1:15" ht="14.4" x14ac:dyDescent="0.25">
      <c r="A2419" s="51">
        <v>118596</v>
      </c>
      <c r="B2419" s="52" t="s">
        <v>476</v>
      </c>
      <c r="C2419" s="52" t="s">
        <v>6975</v>
      </c>
      <c r="D2419" s="51">
        <v>9800</v>
      </c>
      <c r="E2419" s="52" t="s">
        <v>41</v>
      </c>
      <c r="F2419" s="52" t="s">
        <v>477</v>
      </c>
      <c r="G2419" s="52" t="s">
        <v>7571</v>
      </c>
      <c r="H2419" s="52" t="s">
        <v>22202</v>
      </c>
      <c r="I2419" s="52" t="s">
        <v>14372</v>
      </c>
      <c r="J2419" s="51">
        <v>129031</v>
      </c>
      <c r="K2419" s="51">
        <v>118596</v>
      </c>
      <c r="L2419" s="52" t="s">
        <v>476</v>
      </c>
      <c r="M2419" s="51">
        <v>114033</v>
      </c>
      <c r="N2419" s="51">
        <v>114033</v>
      </c>
      <c r="O2419" s="52" t="s">
        <v>16869</v>
      </c>
    </row>
    <row r="2420" spans="1:15" ht="14.4" x14ac:dyDescent="0.25">
      <c r="A2420" s="51">
        <v>118604</v>
      </c>
      <c r="B2420" s="52" t="s">
        <v>6976</v>
      </c>
      <c r="C2420" s="52" t="s">
        <v>6977</v>
      </c>
      <c r="D2420" s="51">
        <v>9170</v>
      </c>
      <c r="E2420" s="52" t="s">
        <v>1157</v>
      </c>
      <c r="F2420" s="52" t="s">
        <v>6978</v>
      </c>
      <c r="G2420" s="52" t="s">
        <v>7571</v>
      </c>
      <c r="H2420" s="52" t="s">
        <v>10722</v>
      </c>
      <c r="I2420" s="52" t="s">
        <v>14715</v>
      </c>
      <c r="J2420" s="51">
        <v>119131</v>
      </c>
      <c r="K2420" s="51">
        <v>11478</v>
      </c>
      <c r="L2420" s="52" t="s">
        <v>531</v>
      </c>
      <c r="M2420" s="51">
        <v>961136</v>
      </c>
      <c r="N2420" s="51">
        <v>0</v>
      </c>
      <c r="O2420" s="52" t="s">
        <v>16870</v>
      </c>
    </row>
    <row r="2421" spans="1:15" ht="14.4" x14ac:dyDescent="0.25">
      <c r="A2421" s="51">
        <v>118621</v>
      </c>
      <c r="B2421" s="52" t="s">
        <v>6979</v>
      </c>
      <c r="C2421" s="52" t="s">
        <v>6980</v>
      </c>
      <c r="D2421" s="51">
        <v>9960</v>
      </c>
      <c r="E2421" s="52" t="s">
        <v>6816</v>
      </c>
      <c r="F2421" s="52" t="s">
        <v>6981</v>
      </c>
      <c r="G2421" s="52" t="s">
        <v>7571</v>
      </c>
      <c r="H2421" s="52" t="s">
        <v>10723</v>
      </c>
      <c r="I2421" s="52" t="s">
        <v>14713</v>
      </c>
      <c r="J2421" s="51">
        <v>119479</v>
      </c>
      <c r="K2421" s="51">
        <v>25072</v>
      </c>
      <c r="L2421" s="52" t="s">
        <v>541</v>
      </c>
      <c r="M2421" s="51">
        <v>969675</v>
      </c>
      <c r="N2421" s="51">
        <v>0</v>
      </c>
      <c r="O2421" s="52" t="s">
        <v>16871</v>
      </c>
    </row>
    <row r="2422" spans="1:15" ht="14.4" x14ac:dyDescent="0.25">
      <c r="A2422" s="51">
        <v>118646</v>
      </c>
      <c r="B2422" s="52" t="s">
        <v>6982</v>
      </c>
      <c r="C2422" s="52" t="s">
        <v>6983</v>
      </c>
      <c r="D2422" s="51">
        <v>2288</v>
      </c>
      <c r="E2422" s="52" t="s">
        <v>2738</v>
      </c>
      <c r="F2422" s="52" t="s">
        <v>6984</v>
      </c>
      <c r="G2422" s="52" t="s">
        <v>7571</v>
      </c>
      <c r="H2422" s="52" t="s">
        <v>10724</v>
      </c>
      <c r="I2422" s="52" t="s">
        <v>14715</v>
      </c>
      <c r="J2422" s="51">
        <v>120618</v>
      </c>
      <c r="K2422" s="51">
        <v>8383</v>
      </c>
      <c r="L2422" s="52" t="s">
        <v>73</v>
      </c>
      <c r="M2422" s="51">
        <v>960732</v>
      </c>
      <c r="N2422" s="51">
        <v>0</v>
      </c>
      <c r="O2422" s="52" t="s">
        <v>16872</v>
      </c>
    </row>
    <row r="2423" spans="1:15" ht="14.4" x14ac:dyDescent="0.25">
      <c r="A2423" s="51">
        <v>118653</v>
      </c>
      <c r="B2423" s="52" t="s">
        <v>6985</v>
      </c>
      <c r="C2423" s="52" t="s">
        <v>6986</v>
      </c>
      <c r="D2423" s="51">
        <v>8450</v>
      </c>
      <c r="E2423" s="52" t="s">
        <v>4572</v>
      </c>
      <c r="F2423" s="52" t="s">
        <v>6987</v>
      </c>
      <c r="G2423" s="52" t="s">
        <v>7571</v>
      </c>
      <c r="H2423" s="52" t="s">
        <v>10725</v>
      </c>
      <c r="I2423" s="52" t="s">
        <v>14713</v>
      </c>
      <c r="J2423" s="51">
        <v>120741</v>
      </c>
      <c r="K2423" s="51">
        <v>115634</v>
      </c>
      <c r="L2423" s="52" t="s">
        <v>560</v>
      </c>
      <c r="M2423" s="51">
        <v>966945</v>
      </c>
      <c r="N2423" s="51">
        <v>0</v>
      </c>
      <c r="O2423" s="52" t="s">
        <v>16873</v>
      </c>
    </row>
    <row r="2424" spans="1:15" ht="14.4" x14ac:dyDescent="0.25">
      <c r="A2424" s="51">
        <v>118661</v>
      </c>
      <c r="B2424" s="52" t="s">
        <v>2950</v>
      </c>
      <c r="C2424" s="52" t="s">
        <v>6988</v>
      </c>
      <c r="D2424" s="51">
        <v>2560</v>
      </c>
      <c r="E2424" s="52" t="s">
        <v>504</v>
      </c>
      <c r="F2424" s="52" t="s">
        <v>6989</v>
      </c>
      <c r="G2424" s="52" t="s">
        <v>7571</v>
      </c>
      <c r="H2424" s="52" t="s">
        <v>14148</v>
      </c>
      <c r="I2424" s="52" t="s">
        <v>14715</v>
      </c>
      <c r="J2424" s="51">
        <v>120618</v>
      </c>
      <c r="K2424" s="51">
        <v>8383</v>
      </c>
      <c r="L2424" s="52" t="s">
        <v>73</v>
      </c>
      <c r="M2424" s="51">
        <v>960716</v>
      </c>
      <c r="N2424" s="51">
        <v>0</v>
      </c>
      <c r="O2424" s="52" t="s">
        <v>16874</v>
      </c>
    </row>
    <row r="2425" spans="1:15" ht="14.4" x14ac:dyDescent="0.25">
      <c r="A2425" s="51">
        <v>118679</v>
      </c>
      <c r="B2425" s="52" t="s">
        <v>6990</v>
      </c>
      <c r="C2425" s="52" t="s">
        <v>6991</v>
      </c>
      <c r="D2425" s="51">
        <v>2547</v>
      </c>
      <c r="E2425" s="52" t="s">
        <v>711</v>
      </c>
      <c r="F2425" s="52" t="s">
        <v>6992</v>
      </c>
      <c r="G2425" s="52" t="s">
        <v>7571</v>
      </c>
      <c r="H2425" s="52" t="s">
        <v>10726</v>
      </c>
      <c r="I2425" s="52" t="s">
        <v>14372</v>
      </c>
      <c r="J2425" s="51">
        <v>120543</v>
      </c>
      <c r="K2425" s="51">
        <v>844</v>
      </c>
      <c r="L2425" s="52" t="s">
        <v>13846</v>
      </c>
      <c r="M2425" s="51">
        <v>113861</v>
      </c>
      <c r="N2425" s="51">
        <v>113861</v>
      </c>
      <c r="O2425" s="52" t="s">
        <v>16875</v>
      </c>
    </row>
    <row r="2426" spans="1:15" ht="14.4" x14ac:dyDescent="0.25">
      <c r="A2426" s="51">
        <v>118687</v>
      </c>
      <c r="B2426" s="52" t="s">
        <v>6993</v>
      </c>
      <c r="C2426" s="52" t="s">
        <v>6994</v>
      </c>
      <c r="D2426" s="51">
        <v>8020</v>
      </c>
      <c r="E2426" s="52" t="s">
        <v>6995</v>
      </c>
      <c r="F2426" s="52" t="s">
        <v>6996</v>
      </c>
      <c r="G2426" s="52" t="s">
        <v>7571</v>
      </c>
      <c r="H2426" s="52" t="s">
        <v>10727</v>
      </c>
      <c r="I2426" s="52" t="s">
        <v>14713</v>
      </c>
      <c r="J2426" s="51">
        <v>120865</v>
      </c>
      <c r="K2426" s="51">
        <v>17012</v>
      </c>
      <c r="L2426" s="52" t="s">
        <v>558</v>
      </c>
      <c r="M2426" s="51">
        <v>116137</v>
      </c>
      <c r="N2426" s="51">
        <v>0</v>
      </c>
      <c r="O2426" s="52" t="s">
        <v>16876</v>
      </c>
    </row>
    <row r="2427" spans="1:15" ht="14.4" x14ac:dyDescent="0.25">
      <c r="A2427" s="51">
        <v>118695</v>
      </c>
      <c r="B2427" s="52" t="s">
        <v>67</v>
      </c>
      <c r="C2427" s="52" t="s">
        <v>6997</v>
      </c>
      <c r="D2427" s="51">
        <v>3806</v>
      </c>
      <c r="E2427" s="52" t="s">
        <v>6998</v>
      </c>
      <c r="F2427" s="52" t="s">
        <v>6999</v>
      </c>
      <c r="G2427" s="52" t="s">
        <v>7571</v>
      </c>
      <c r="H2427" s="52" t="s">
        <v>10728</v>
      </c>
      <c r="I2427" s="52" t="s">
        <v>14713</v>
      </c>
      <c r="J2427" s="51">
        <v>120139</v>
      </c>
      <c r="K2427" s="51">
        <v>105941</v>
      </c>
      <c r="L2427" s="52" t="s">
        <v>550</v>
      </c>
      <c r="M2427" s="51">
        <v>965863</v>
      </c>
      <c r="N2427" s="51">
        <v>0</v>
      </c>
      <c r="O2427" s="52" t="s">
        <v>16877</v>
      </c>
    </row>
    <row r="2428" spans="1:15" ht="14.4" x14ac:dyDescent="0.25">
      <c r="A2428" s="51">
        <v>118703</v>
      </c>
      <c r="B2428" s="52" t="s">
        <v>7000</v>
      </c>
      <c r="C2428" s="52" t="s">
        <v>7001</v>
      </c>
      <c r="D2428" s="51">
        <v>2600</v>
      </c>
      <c r="E2428" s="52" t="s">
        <v>414</v>
      </c>
      <c r="F2428" s="52" t="s">
        <v>7002</v>
      </c>
      <c r="G2428" s="52" t="s">
        <v>7571</v>
      </c>
      <c r="H2428" s="52" t="s">
        <v>10729</v>
      </c>
      <c r="I2428" s="52" t="s">
        <v>14372</v>
      </c>
      <c r="J2428" s="51">
        <v>138784</v>
      </c>
      <c r="K2428" s="51">
        <v>414</v>
      </c>
      <c r="L2428" s="52" t="s">
        <v>997</v>
      </c>
      <c r="M2428" s="51">
        <v>113803</v>
      </c>
      <c r="N2428" s="51">
        <v>113803</v>
      </c>
      <c r="O2428" s="52" t="s">
        <v>16878</v>
      </c>
    </row>
    <row r="2429" spans="1:15" ht="14.4" x14ac:dyDescent="0.25">
      <c r="A2429" s="51">
        <v>122804</v>
      </c>
      <c r="B2429" s="52" t="s">
        <v>7003</v>
      </c>
      <c r="C2429" s="52" t="s">
        <v>7004</v>
      </c>
      <c r="D2429" s="51">
        <v>2830</v>
      </c>
      <c r="E2429" s="52" t="s">
        <v>3146</v>
      </c>
      <c r="F2429" s="52" t="s">
        <v>7005</v>
      </c>
      <c r="G2429" s="52" t="s">
        <v>7571</v>
      </c>
      <c r="H2429" s="52" t="s">
        <v>10730</v>
      </c>
      <c r="I2429" s="52" t="s">
        <v>14372</v>
      </c>
      <c r="J2429" s="51">
        <v>120485</v>
      </c>
      <c r="K2429" s="51">
        <v>943</v>
      </c>
      <c r="L2429" s="52" t="s">
        <v>683</v>
      </c>
      <c r="M2429" s="51">
        <v>113852</v>
      </c>
      <c r="N2429" s="51">
        <v>113852</v>
      </c>
      <c r="O2429" s="52" t="s">
        <v>16879</v>
      </c>
    </row>
    <row r="2430" spans="1:15" ht="14.4" x14ac:dyDescent="0.25">
      <c r="A2430" s="51">
        <v>123075</v>
      </c>
      <c r="B2430" s="52" t="s">
        <v>14149</v>
      </c>
      <c r="C2430" s="52" t="s">
        <v>7006</v>
      </c>
      <c r="D2430" s="51">
        <v>3910</v>
      </c>
      <c r="E2430" s="52" t="s">
        <v>655</v>
      </c>
      <c r="F2430" s="52" t="s">
        <v>656</v>
      </c>
      <c r="G2430" s="52" t="s">
        <v>7571</v>
      </c>
      <c r="H2430" s="52" t="s">
        <v>8339</v>
      </c>
      <c r="I2430" s="52" t="s">
        <v>14713</v>
      </c>
      <c r="J2430" s="51">
        <v>118752</v>
      </c>
      <c r="K2430" s="51">
        <v>123075</v>
      </c>
      <c r="L2430" s="52" t="s">
        <v>14149</v>
      </c>
      <c r="M2430" s="51">
        <v>965293</v>
      </c>
      <c r="N2430" s="51">
        <v>0</v>
      </c>
      <c r="O2430" s="52" t="s">
        <v>16880</v>
      </c>
    </row>
    <row r="2431" spans="1:15" ht="14.4" x14ac:dyDescent="0.25">
      <c r="A2431" s="51">
        <v>123083</v>
      </c>
      <c r="B2431" s="52" t="s">
        <v>7007</v>
      </c>
      <c r="C2431" s="52" t="s">
        <v>7008</v>
      </c>
      <c r="D2431" s="51">
        <v>3850</v>
      </c>
      <c r="E2431" s="52" t="s">
        <v>4175</v>
      </c>
      <c r="F2431" s="52" t="s">
        <v>7009</v>
      </c>
      <c r="G2431" s="52" t="s">
        <v>7571</v>
      </c>
      <c r="H2431" s="52" t="s">
        <v>10731</v>
      </c>
      <c r="I2431" s="52" t="s">
        <v>14713</v>
      </c>
      <c r="J2431" s="51">
        <v>120139</v>
      </c>
      <c r="K2431" s="51">
        <v>105941</v>
      </c>
      <c r="L2431" s="52" t="s">
        <v>550</v>
      </c>
      <c r="M2431" s="51">
        <v>111062</v>
      </c>
      <c r="N2431" s="51">
        <v>0</v>
      </c>
      <c r="O2431" s="52" t="s">
        <v>16881</v>
      </c>
    </row>
    <row r="2432" spans="1:15" ht="14.4" x14ac:dyDescent="0.25">
      <c r="A2432" s="51">
        <v>123091</v>
      </c>
      <c r="B2432" s="52" t="s">
        <v>7010</v>
      </c>
      <c r="C2432" s="52" t="s">
        <v>7011</v>
      </c>
      <c r="D2432" s="51">
        <v>3300</v>
      </c>
      <c r="E2432" s="52" t="s">
        <v>311</v>
      </c>
      <c r="F2432" s="52" t="s">
        <v>7012</v>
      </c>
      <c r="G2432" s="52" t="s">
        <v>7571</v>
      </c>
      <c r="H2432" s="52" t="s">
        <v>22203</v>
      </c>
      <c r="I2432" s="52" t="s">
        <v>14372</v>
      </c>
      <c r="J2432" s="51">
        <v>120841</v>
      </c>
      <c r="K2432" s="51">
        <v>13433</v>
      </c>
      <c r="L2432" s="52" t="s">
        <v>801</v>
      </c>
      <c r="M2432" s="51">
        <v>113902</v>
      </c>
      <c r="N2432" s="51">
        <v>113902</v>
      </c>
      <c r="O2432" s="52" t="s">
        <v>16882</v>
      </c>
    </row>
    <row r="2433" spans="1:15" ht="14.4" x14ac:dyDescent="0.25">
      <c r="A2433" s="51">
        <v>123257</v>
      </c>
      <c r="B2433" s="52" t="s">
        <v>7013</v>
      </c>
      <c r="C2433" s="52" t="s">
        <v>7014</v>
      </c>
      <c r="D2433" s="51">
        <v>2490</v>
      </c>
      <c r="E2433" s="52" t="s">
        <v>283</v>
      </c>
      <c r="F2433" s="52" t="s">
        <v>7015</v>
      </c>
      <c r="G2433" s="52" t="s">
        <v>7571</v>
      </c>
      <c r="H2433" s="52" t="s">
        <v>10732</v>
      </c>
      <c r="I2433" s="52" t="s">
        <v>14715</v>
      </c>
      <c r="J2433" s="51">
        <v>120535</v>
      </c>
      <c r="K2433" s="51">
        <v>9531</v>
      </c>
      <c r="L2433" s="52" t="s">
        <v>845</v>
      </c>
      <c r="M2433" s="51">
        <v>960922</v>
      </c>
      <c r="N2433" s="51">
        <v>0</v>
      </c>
      <c r="O2433" s="52" t="s">
        <v>16883</v>
      </c>
    </row>
    <row r="2434" spans="1:15" ht="14.4" x14ac:dyDescent="0.25">
      <c r="A2434" s="51">
        <v>123448</v>
      </c>
      <c r="B2434" s="52" t="s">
        <v>841</v>
      </c>
      <c r="C2434" s="52" t="s">
        <v>7016</v>
      </c>
      <c r="D2434" s="51">
        <v>3570</v>
      </c>
      <c r="E2434" s="52" t="s">
        <v>551</v>
      </c>
      <c r="F2434" s="52" t="s">
        <v>552</v>
      </c>
      <c r="G2434" s="52" t="s">
        <v>7571</v>
      </c>
      <c r="H2434" s="52" t="s">
        <v>8486</v>
      </c>
      <c r="I2434" s="52" t="s">
        <v>14372</v>
      </c>
      <c r="J2434" s="51">
        <v>120147</v>
      </c>
      <c r="K2434" s="51">
        <v>123448</v>
      </c>
      <c r="L2434" s="52" t="s">
        <v>841</v>
      </c>
      <c r="M2434" s="51">
        <v>113951</v>
      </c>
      <c r="N2434" s="51">
        <v>113951</v>
      </c>
      <c r="O2434" s="52" t="s">
        <v>16884</v>
      </c>
    </row>
    <row r="2435" spans="1:15" ht="14.4" x14ac:dyDescent="0.25">
      <c r="A2435" s="51">
        <v>123455</v>
      </c>
      <c r="B2435" s="52" t="s">
        <v>3727</v>
      </c>
      <c r="C2435" s="52" t="s">
        <v>7017</v>
      </c>
      <c r="D2435" s="51">
        <v>2400</v>
      </c>
      <c r="E2435" s="52" t="s">
        <v>388</v>
      </c>
      <c r="F2435" s="52" t="s">
        <v>7018</v>
      </c>
      <c r="G2435" s="52" t="s">
        <v>7571</v>
      </c>
      <c r="H2435" s="52" t="s">
        <v>10733</v>
      </c>
      <c r="I2435" s="52" t="s">
        <v>14715</v>
      </c>
      <c r="J2435" s="51">
        <v>121491</v>
      </c>
      <c r="K2435" s="51">
        <v>8987</v>
      </c>
      <c r="L2435" s="52" t="s">
        <v>867</v>
      </c>
      <c r="M2435" s="51">
        <v>960849</v>
      </c>
      <c r="N2435" s="51">
        <v>0</v>
      </c>
      <c r="O2435" s="52" t="s">
        <v>16885</v>
      </c>
    </row>
    <row r="2436" spans="1:15" ht="14.4" x14ac:dyDescent="0.25">
      <c r="A2436" s="51">
        <v>124008</v>
      </c>
      <c r="B2436" s="52" t="s">
        <v>570</v>
      </c>
      <c r="C2436" s="52" t="s">
        <v>7019</v>
      </c>
      <c r="D2436" s="51">
        <v>9120</v>
      </c>
      <c r="E2436" s="52" t="s">
        <v>342</v>
      </c>
      <c r="F2436" s="52" t="s">
        <v>702</v>
      </c>
      <c r="G2436" s="52" t="s">
        <v>7571</v>
      </c>
      <c r="H2436" s="52" t="s">
        <v>7771</v>
      </c>
      <c r="I2436" s="52" t="s">
        <v>14715</v>
      </c>
      <c r="J2436" s="51">
        <v>121137</v>
      </c>
      <c r="K2436" s="51">
        <v>124008</v>
      </c>
      <c r="L2436" s="52" t="s">
        <v>570</v>
      </c>
      <c r="M2436" s="51">
        <v>961111</v>
      </c>
      <c r="N2436" s="51">
        <v>0</v>
      </c>
      <c r="O2436" s="52" t="s">
        <v>16886</v>
      </c>
    </row>
    <row r="2437" spans="1:15" ht="14.4" x14ac:dyDescent="0.25">
      <c r="A2437" s="51">
        <v>124156</v>
      </c>
      <c r="B2437" s="52" t="s">
        <v>622</v>
      </c>
      <c r="C2437" s="52" t="s">
        <v>7020</v>
      </c>
      <c r="D2437" s="51">
        <v>1980</v>
      </c>
      <c r="E2437" s="52" t="s">
        <v>200</v>
      </c>
      <c r="F2437" s="52" t="s">
        <v>201</v>
      </c>
      <c r="G2437" s="52" t="s">
        <v>7571</v>
      </c>
      <c r="H2437" s="52" t="s">
        <v>8452</v>
      </c>
      <c r="I2437" s="52" t="s">
        <v>14715</v>
      </c>
      <c r="J2437" s="51">
        <v>119727</v>
      </c>
      <c r="K2437" s="51">
        <v>12641</v>
      </c>
      <c r="L2437" s="52" t="s">
        <v>3534</v>
      </c>
      <c r="M2437" s="51">
        <v>961201</v>
      </c>
      <c r="N2437" s="51">
        <v>0</v>
      </c>
      <c r="O2437" s="52" t="s">
        <v>22204</v>
      </c>
    </row>
    <row r="2438" spans="1:15" ht="14.4" x14ac:dyDescent="0.25">
      <c r="A2438" s="51">
        <v>124164</v>
      </c>
      <c r="B2438" s="52" t="s">
        <v>7021</v>
      </c>
      <c r="C2438" s="52" t="s">
        <v>7022</v>
      </c>
      <c r="D2438" s="51">
        <v>9000</v>
      </c>
      <c r="E2438" s="52" t="s">
        <v>299</v>
      </c>
      <c r="F2438" s="52" t="s">
        <v>7023</v>
      </c>
      <c r="G2438" s="52" t="s">
        <v>7571</v>
      </c>
      <c r="H2438" s="52" t="s">
        <v>22205</v>
      </c>
      <c r="I2438" s="52" t="s">
        <v>14713</v>
      </c>
      <c r="J2438" s="51">
        <v>119925</v>
      </c>
      <c r="K2438" s="51">
        <v>48009</v>
      </c>
      <c r="L2438" s="52" t="s">
        <v>601</v>
      </c>
      <c r="M2438" s="51">
        <v>128462</v>
      </c>
      <c r="N2438" s="51">
        <v>0</v>
      </c>
      <c r="O2438" s="52" t="s">
        <v>22206</v>
      </c>
    </row>
    <row r="2439" spans="1:15" ht="14.4" x14ac:dyDescent="0.25">
      <c r="A2439" s="51">
        <v>124172</v>
      </c>
      <c r="B2439" s="52" t="s">
        <v>67</v>
      </c>
      <c r="C2439" s="52" t="s">
        <v>7024</v>
      </c>
      <c r="D2439" s="51">
        <v>9300</v>
      </c>
      <c r="E2439" s="52" t="s">
        <v>639</v>
      </c>
      <c r="F2439" s="52" t="s">
        <v>7025</v>
      </c>
      <c r="G2439" s="52" t="s">
        <v>7571</v>
      </c>
      <c r="H2439" s="52" t="s">
        <v>14150</v>
      </c>
      <c r="I2439" s="52" t="s">
        <v>14713</v>
      </c>
      <c r="J2439" s="51">
        <v>119925</v>
      </c>
      <c r="K2439" s="51">
        <v>48009</v>
      </c>
      <c r="L2439" s="52" t="s">
        <v>601</v>
      </c>
      <c r="M2439" s="51">
        <v>54601</v>
      </c>
      <c r="N2439" s="51">
        <v>0</v>
      </c>
      <c r="O2439" s="52" t="s">
        <v>16887</v>
      </c>
    </row>
    <row r="2440" spans="1:15" ht="14.4" x14ac:dyDescent="0.25">
      <c r="A2440" s="51">
        <v>124198</v>
      </c>
      <c r="B2440" s="52" t="s">
        <v>7026</v>
      </c>
      <c r="C2440" s="52" t="s">
        <v>7027</v>
      </c>
      <c r="D2440" s="51">
        <v>2100</v>
      </c>
      <c r="E2440" s="52" t="s">
        <v>423</v>
      </c>
      <c r="F2440" s="52" t="s">
        <v>7028</v>
      </c>
      <c r="G2440" s="52" t="s">
        <v>7571</v>
      </c>
      <c r="H2440" s="52" t="s">
        <v>10734</v>
      </c>
      <c r="I2440" s="52" t="s">
        <v>14713</v>
      </c>
      <c r="J2440" s="51">
        <v>121764</v>
      </c>
      <c r="K2440" s="51">
        <v>7344</v>
      </c>
      <c r="L2440" s="52" t="s">
        <v>755</v>
      </c>
      <c r="M2440" s="51">
        <v>963091</v>
      </c>
      <c r="N2440" s="51">
        <v>0</v>
      </c>
      <c r="O2440" s="52" t="s">
        <v>16888</v>
      </c>
    </row>
    <row r="2441" spans="1:15" ht="14.4" x14ac:dyDescent="0.25">
      <c r="A2441" s="51">
        <v>124206</v>
      </c>
      <c r="B2441" s="52" t="s">
        <v>7029</v>
      </c>
      <c r="C2441" s="52" t="s">
        <v>7030</v>
      </c>
      <c r="D2441" s="51">
        <v>8930</v>
      </c>
      <c r="E2441" s="52" t="s">
        <v>4725</v>
      </c>
      <c r="F2441" s="52" t="s">
        <v>7031</v>
      </c>
      <c r="G2441" s="52" t="s">
        <v>7571</v>
      </c>
      <c r="H2441" s="52" t="s">
        <v>14151</v>
      </c>
      <c r="I2441" s="52" t="s">
        <v>14372</v>
      </c>
      <c r="J2441" s="51">
        <v>120873</v>
      </c>
      <c r="K2441" s="51">
        <v>2311</v>
      </c>
      <c r="L2441" s="52" t="s">
        <v>1459</v>
      </c>
      <c r="M2441" s="51">
        <v>114082</v>
      </c>
      <c r="N2441" s="51">
        <v>114082</v>
      </c>
      <c r="O2441" s="52" t="s">
        <v>16889</v>
      </c>
    </row>
    <row r="2442" spans="1:15" ht="14.4" x14ac:dyDescent="0.25">
      <c r="A2442" s="51">
        <v>124263</v>
      </c>
      <c r="B2442" s="52" t="s">
        <v>14152</v>
      </c>
      <c r="C2442" s="52" t="s">
        <v>7032</v>
      </c>
      <c r="D2442" s="51">
        <v>9041</v>
      </c>
      <c r="E2442" s="52" t="s">
        <v>328</v>
      </c>
      <c r="F2442" s="52" t="s">
        <v>7033</v>
      </c>
      <c r="G2442" s="52" t="s">
        <v>7571</v>
      </c>
      <c r="H2442" s="52" t="s">
        <v>10735</v>
      </c>
      <c r="I2442" s="52" t="s">
        <v>14715</v>
      </c>
      <c r="J2442" s="51">
        <v>121798</v>
      </c>
      <c r="K2442" s="51">
        <v>20941</v>
      </c>
      <c r="L2442" s="52" t="s">
        <v>811</v>
      </c>
      <c r="M2442" s="51">
        <v>975789</v>
      </c>
      <c r="N2442" s="51">
        <v>0</v>
      </c>
      <c r="O2442" s="52" t="s">
        <v>16890</v>
      </c>
    </row>
    <row r="2443" spans="1:15" ht="14.4" x14ac:dyDescent="0.25">
      <c r="A2443" s="51">
        <v>124339</v>
      </c>
      <c r="B2443" s="52" t="s">
        <v>7034</v>
      </c>
      <c r="C2443" s="52" t="s">
        <v>7035</v>
      </c>
      <c r="D2443" s="51">
        <v>1070</v>
      </c>
      <c r="E2443" s="52" t="s">
        <v>133</v>
      </c>
      <c r="F2443" s="52" t="s">
        <v>7036</v>
      </c>
      <c r="G2443" s="52" t="s">
        <v>7571</v>
      </c>
      <c r="H2443" s="52" t="s">
        <v>8476</v>
      </c>
      <c r="I2443" s="52" t="s">
        <v>14713</v>
      </c>
      <c r="J2443" s="51">
        <v>139105</v>
      </c>
      <c r="K2443" s="51">
        <v>124339</v>
      </c>
      <c r="L2443" s="52" t="s">
        <v>7034</v>
      </c>
      <c r="M2443" s="51">
        <v>122416</v>
      </c>
      <c r="N2443" s="51">
        <v>0</v>
      </c>
      <c r="O2443" s="52" t="s">
        <v>16891</v>
      </c>
    </row>
    <row r="2444" spans="1:15" ht="14.4" x14ac:dyDescent="0.25">
      <c r="A2444" s="51">
        <v>125096</v>
      </c>
      <c r="B2444" s="52" t="s">
        <v>815</v>
      </c>
      <c r="C2444" s="52" t="s">
        <v>6931</v>
      </c>
      <c r="D2444" s="51">
        <v>2200</v>
      </c>
      <c r="E2444" s="52" t="s">
        <v>453</v>
      </c>
      <c r="F2444" s="52" t="s">
        <v>454</v>
      </c>
      <c r="G2444" s="52" t="s">
        <v>7571</v>
      </c>
      <c r="H2444" s="52" t="s">
        <v>10707</v>
      </c>
      <c r="I2444" s="52" t="s">
        <v>14713</v>
      </c>
      <c r="J2444" s="51">
        <v>122101</v>
      </c>
      <c r="K2444" s="51">
        <v>125096</v>
      </c>
      <c r="L2444" s="52" t="s">
        <v>815</v>
      </c>
      <c r="M2444" s="51">
        <v>117416</v>
      </c>
      <c r="N2444" s="51">
        <v>0</v>
      </c>
      <c r="O2444" s="52" t="s">
        <v>16892</v>
      </c>
    </row>
    <row r="2445" spans="1:15" ht="14.4" x14ac:dyDescent="0.25">
      <c r="A2445" s="51">
        <v>125104</v>
      </c>
      <c r="B2445" s="52" t="s">
        <v>5807</v>
      </c>
      <c r="C2445" s="52" t="s">
        <v>7037</v>
      </c>
      <c r="D2445" s="51">
        <v>2800</v>
      </c>
      <c r="E2445" s="52" t="s">
        <v>223</v>
      </c>
      <c r="F2445" s="52" t="s">
        <v>7038</v>
      </c>
      <c r="G2445" s="52" t="s">
        <v>7571</v>
      </c>
      <c r="H2445" s="52" t="s">
        <v>10736</v>
      </c>
      <c r="I2445" s="52" t="s">
        <v>14713</v>
      </c>
      <c r="J2445" s="51">
        <v>119933</v>
      </c>
      <c r="K2445" s="51">
        <v>11569</v>
      </c>
      <c r="L2445" s="52" t="s">
        <v>650</v>
      </c>
      <c r="M2445" s="51">
        <v>123539</v>
      </c>
      <c r="N2445" s="51">
        <v>0</v>
      </c>
      <c r="O2445" s="52" t="s">
        <v>16893</v>
      </c>
    </row>
    <row r="2446" spans="1:15" ht="14.4" x14ac:dyDescent="0.25">
      <c r="A2446" s="51">
        <v>125484</v>
      </c>
      <c r="B2446" s="52" t="s">
        <v>7039</v>
      </c>
      <c r="C2446" s="52" t="s">
        <v>7040</v>
      </c>
      <c r="D2446" s="51">
        <v>1910</v>
      </c>
      <c r="E2446" s="52" t="s">
        <v>1197</v>
      </c>
      <c r="F2446" s="52" t="s">
        <v>7041</v>
      </c>
      <c r="G2446" s="52" t="s">
        <v>7571</v>
      </c>
      <c r="H2446" s="52" t="s">
        <v>10737</v>
      </c>
      <c r="I2446" s="52" t="s">
        <v>14713</v>
      </c>
      <c r="J2446" s="51">
        <v>121954</v>
      </c>
      <c r="K2446" s="51">
        <v>11941</v>
      </c>
      <c r="L2446" s="52" t="s">
        <v>873</v>
      </c>
      <c r="M2446" s="51">
        <v>973719</v>
      </c>
      <c r="N2446" s="51">
        <v>0</v>
      </c>
      <c r="O2446" s="52" t="s">
        <v>16894</v>
      </c>
    </row>
    <row r="2447" spans="1:15" ht="14.4" x14ac:dyDescent="0.25">
      <c r="A2447" s="51">
        <v>125492</v>
      </c>
      <c r="B2447" s="52" t="s">
        <v>7042</v>
      </c>
      <c r="C2447" s="52" t="s">
        <v>7043</v>
      </c>
      <c r="D2447" s="51">
        <v>1600</v>
      </c>
      <c r="E2447" s="52" t="s">
        <v>252</v>
      </c>
      <c r="F2447" s="52" t="s">
        <v>7044</v>
      </c>
      <c r="G2447" s="52" t="s">
        <v>7571</v>
      </c>
      <c r="H2447" s="52" t="s">
        <v>10738</v>
      </c>
      <c r="I2447" s="52" t="s">
        <v>14715</v>
      </c>
      <c r="J2447" s="51">
        <v>138875</v>
      </c>
      <c r="K2447" s="51">
        <v>4762</v>
      </c>
      <c r="L2447" s="52" t="s">
        <v>2018</v>
      </c>
      <c r="M2447" s="51">
        <v>960286</v>
      </c>
      <c r="N2447" s="51">
        <v>0</v>
      </c>
      <c r="O2447" s="52" t="s">
        <v>16895</v>
      </c>
    </row>
    <row r="2448" spans="1:15" ht="14.4" x14ac:dyDescent="0.25">
      <c r="A2448" s="51">
        <v>125501</v>
      </c>
      <c r="B2448" s="52" t="s">
        <v>7045</v>
      </c>
      <c r="C2448" s="52" t="s">
        <v>7046</v>
      </c>
      <c r="D2448" s="51">
        <v>1800</v>
      </c>
      <c r="E2448" s="52" t="s">
        <v>7047</v>
      </c>
      <c r="F2448" s="52" t="s">
        <v>7048</v>
      </c>
      <c r="G2448" s="52" t="s">
        <v>7571</v>
      </c>
      <c r="H2448" s="52" t="s">
        <v>10739</v>
      </c>
      <c r="I2448" s="52" t="s">
        <v>14713</v>
      </c>
      <c r="J2448" s="51">
        <v>122143</v>
      </c>
      <c r="K2448" s="51">
        <v>105833</v>
      </c>
      <c r="L2448" s="52" t="s">
        <v>22061</v>
      </c>
      <c r="M2448" s="51">
        <v>962671</v>
      </c>
      <c r="N2448" s="51">
        <v>0</v>
      </c>
      <c r="O2448" s="52" t="s">
        <v>16896</v>
      </c>
    </row>
    <row r="2449" spans="1:15" ht="14.4" x14ac:dyDescent="0.25">
      <c r="A2449" s="51">
        <v>125609</v>
      </c>
      <c r="B2449" s="52" t="s">
        <v>7049</v>
      </c>
      <c r="C2449" s="52" t="s">
        <v>7050</v>
      </c>
      <c r="D2449" s="51">
        <v>3620</v>
      </c>
      <c r="E2449" s="52" t="s">
        <v>115</v>
      </c>
      <c r="F2449" s="52" t="s">
        <v>7051</v>
      </c>
      <c r="G2449" s="52" t="s">
        <v>7571</v>
      </c>
      <c r="H2449" s="52" t="s">
        <v>14153</v>
      </c>
      <c r="I2449" s="52" t="s">
        <v>14372</v>
      </c>
      <c r="J2449" s="51">
        <v>138941</v>
      </c>
      <c r="K2449" s="51">
        <v>118463</v>
      </c>
      <c r="L2449" s="52" t="s">
        <v>89</v>
      </c>
      <c r="M2449" s="51">
        <v>113928</v>
      </c>
      <c r="N2449" s="51">
        <v>113928</v>
      </c>
      <c r="O2449" s="52" t="s">
        <v>16897</v>
      </c>
    </row>
    <row r="2450" spans="1:15" ht="14.4" x14ac:dyDescent="0.25">
      <c r="A2450" s="51">
        <v>125617</v>
      </c>
      <c r="B2450" s="52" t="s">
        <v>7052</v>
      </c>
      <c r="C2450" s="52" t="s">
        <v>7053</v>
      </c>
      <c r="D2450" s="51">
        <v>2018</v>
      </c>
      <c r="E2450" s="52" t="s">
        <v>534</v>
      </c>
      <c r="F2450" s="52" t="s">
        <v>7054</v>
      </c>
      <c r="G2450" s="52" t="s">
        <v>7571</v>
      </c>
      <c r="H2450" s="52" t="s">
        <v>16898</v>
      </c>
      <c r="I2450" s="52" t="s">
        <v>14713</v>
      </c>
      <c r="J2450" s="51">
        <v>0</v>
      </c>
      <c r="K2450" s="51"/>
      <c r="L2450" s="52" t="s">
        <v>7571</v>
      </c>
      <c r="M2450" s="51">
        <v>124271</v>
      </c>
      <c r="N2450" s="51">
        <v>0</v>
      </c>
      <c r="O2450" s="52" t="s">
        <v>16899</v>
      </c>
    </row>
    <row r="2451" spans="1:15" ht="14.4" x14ac:dyDescent="0.25">
      <c r="A2451" s="51">
        <v>125625</v>
      </c>
      <c r="B2451" s="52" t="s">
        <v>7055</v>
      </c>
      <c r="C2451" s="52" t="s">
        <v>7056</v>
      </c>
      <c r="D2451" s="51">
        <v>3800</v>
      </c>
      <c r="E2451" s="52" t="s">
        <v>241</v>
      </c>
      <c r="F2451" s="52" t="s">
        <v>7057</v>
      </c>
      <c r="G2451" s="52" t="s">
        <v>7571</v>
      </c>
      <c r="H2451" s="52" t="s">
        <v>10741</v>
      </c>
      <c r="I2451" s="52" t="s">
        <v>14372</v>
      </c>
      <c r="J2451" s="51">
        <v>138966</v>
      </c>
      <c r="K2451" s="51">
        <v>125625</v>
      </c>
      <c r="L2451" s="52" t="s">
        <v>7055</v>
      </c>
      <c r="M2451" s="51">
        <v>113928</v>
      </c>
      <c r="N2451" s="51">
        <v>113928</v>
      </c>
      <c r="O2451" s="52" t="s">
        <v>16900</v>
      </c>
    </row>
    <row r="2452" spans="1:15" ht="14.4" x14ac:dyDescent="0.25">
      <c r="A2452" s="51">
        <v>125641</v>
      </c>
      <c r="B2452" s="52" t="s">
        <v>7058</v>
      </c>
      <c r="C2452" s="52" t="s">
        <v>7059</v>
      </c>
      <c r="D2452" s="51">
        <v>8530</v>
      </c>
      <c r="E2452" s="52" t="s">
        <v>166</v>
      </c>
      <c r="F2452" s="52" t="s">
        <v>7060</v>
      </c>
      <c r="G2452" s="52" t="s">
        <v>7571</v>
      </c>
      <c r="H2452" s="52" t="s">
        <v>10742</v>
      </c>
      <c r="I2452" s="52" t="s">
        <v>14713</v>
      </c>
      <c r="J2452" s="51">
        <v>119461</v>
      </c>
      <c r="K2452" s="51">
        <v>19612</v>
      </c>
      <c r="L2452" s="52" t="s">
        <v>540</v>
      </c>
      <c r="M2452" s="51">
        <v>974031</v>
      </c>
      <c r="N2452" s="51">
        <v>0</v>
      </c>
      <c r="O2452" s="52" t="s">
        <v>16901</v>
      </c>
    </row>
    <row r="2453" spans="1:15" ht="14.4" x14ac:dyDescent="0.25">
      <c r="A2453" s="51">
        <v>125674</v>
      </c>
      <c r="B2453" s="52" t="s">
        <v>7061</v>
      </c>
      <c r="C2453" s="52" t="s">
        <v>14154</v>
      </c>
      <c r="D2453" s="51">
        <v>8500</v>
      </c>
      <c r="E2453" s="52" t="s">
        <v>276</v>
      </c>
      <c r="F2453" s="52" t="s">
        <v>7062</v>
      </c>
      <c r="G2453" s="52" t="s">
        <v>7571</v>
      </c>
      <c r="H2453" s="52" t="s">
        <v>10743</v>
      </c>
      <c r="I2453" s="52" t="s">
        <v>14713</v>
      </c>
      <c r="J2453" s="51">
        <v>122127</v>
      </c>
      <c r="K2453" s="51">
        <v>106138</v>
      </c>
      <c r="L2453" s="52" t="s">
        <v>770</v>
      </c>
      <c r="M2453" s="51">
        <v>118431</v>
      </c>
      <c r="N2453" s="51">
        <v>0</v>
      </c>
      <c r="O2453" s="52" t="s">
        <v>16902</v>
      </c>
    </row>
    <row r="2454" spans="1:15" ht="14.4" x14ac:dyDescent="0.25">
      <c r="A2454" s="51">
        <v>125682</v>
      </c>
      <c r="B2454" s="52" t="s">
        <v>10744</v>
      </c>
      <c r="C2454" s="52" t="s">
        <v>7063</v>
      </c>
      <c r="D2454" s="51">
        <v>3210</v>
      </c>
      <c r="E2454" s="52" t="s">
        <v>3629</v>
      </c>
      <c r="F2454" s="52" t="s">
        <v>7064</v>
      </c>
      <c r="G2454" s="52" t="s">
        <v>7571</v>
      </c>
      <c r="H2454" s="52" t="s">
        <v>10745</v>
      </c>
      <c r="I2454" s="52" t="s">
        <v>14715</v>
      </c>
      <c r="J2454" s="51">
        <v>122168</v>
      </c>
      <c r="K2454" s="51">
        <v>46631</v>
      </c>
      <c r="L2454" s="52" t="s">
        <v>648</v>
      </c>
      <c r="M2454" s="51">
        <v>961375</v>
      </c>
      <c r="N2454" s="51">
        <v>0</v>
      </c>
      <c r="O2454" s="52" t="s">
        <v>16903</v>
      </c>
    </row>
    <row r="2455" spans="1:15" ht="14.4" x14ac:dyDescent="0.25">
      <c r="A2455" s="51">
        <v>126301</v>
      </c>
      <c r="B2455" s="52" t="s">
        <v>739</v>
      </c>
      <c r="C2455" s="52" t="s">
        <v>7065</v>
      </c>
      <c r="D2455" s="51">
        <v>2930</v>
      </c>
      <c r="E2455" s="52" t="s">
        <v>207</v>
      </c>
      <c r="F2455" s="52" t="s">
        <v>470</v>
      </c>
      <c r="G2455" s="52" t="s">
        <v>7571</v>
      </c>
      <c r="H2455" s="52" t="s">
        <v>10746</v>
      </c>
      <c r="I2455" s="52" t="s">
        <v>14715</v>
      </c>
      <c r="J2455" s="51">
        <v>120006</v>
      </c>
      <c r="K2455" s="51">
        <v>126301</v>
      </c>
      <c r="L2455" s="52" t="s">
        <v>739</v>
      </c>
      <c r="M2455" s="51">
        <v>960591</v>
      </c>
      <c r="N2455" s="51">
        <v>0</v>
      </c>
      <c r="O2455" s="52" t="s">
        <v>16904</v>
      </c>
    </row>
    <row r="2456" spans="1:15" ht="14.4" x14ac:dyDescent="0.25">
      <c r="A2456" s="51">
        <v>126318</v>
      </c>
      <c r="B2456" s="52" t="s">
        <v>73</v>
      </c>
      <c r="C2456" s="52" t="s">
        <v>7066</v>
      </c>
      <c r="D2456" s="51">
        <v>1570</v>
      </c>
      <c r="E2456" s="52" t="s">
        <v>7067</v>
      </c>
      <c r="F2456" s="52" t="s">
        <v>14155</v>
      </c>
      <c r="G2456" s="52" t="s">
        <v>7571</v>
      </c>
      <c r="H2456" s="52" t="s">
        <v>10747</v>
      </c>
      <c r="I2456" s="52" t="s">
        <v>14715</v>
      </c>
      <c r="J2456" s="51">
        <v>119305</v>
      </c>
      <c r="K2456">
        <v>5033</v>
      </c>
      <c r="L2456" s="52" t="s">
        <v>595</v>
      </c>
      <c r="M2456" s="51">
        <v>960261</v>
      </c>
      <c r="N2456" s="51">
        <v>0</v>
      </c>
      <c r="O2456" s="52" t="s">
        <v>16905</v>
      </c>
    </row>
    <row r="2457" spans="1:15" ht="14.4" x14ac:dyDescent="0.25">
      <c r="A2457" s="51">
        <v>126326</v>
      </c>
      <c r="B2457" s="52" t="s">
        <v>7068</v>
      </c>
      <c r="C2457" s="52" t="s">
        <v>7069</v>
      </c>
      <c r="D2457" s="51">
        <v>3510</v>
      </c>
      <c r="E2457" s="52" t="s">
        <v>7070</v>
      </c>
      <c r="F2457" s="52" t="s">
        <v>7071</v>
      </c>
      <c r="G2457" s="52" t="s">
        <v>7571</v>
      </c>
      <c r="H2457" s="52" t="s">
        <v>10748</v>
      </c>
      <c r="I2457" s="52" t="s">
        <v>14715</v>
      </c>
      <c r="J2457" s="51">
        <v>119776</v>
      </c>
      <c r="K2457" s="51">
        <v>13995</v>
      </c>
      <c r="L2457" s="52" t="s">
        <v>544</v>
      </c>
      <c r="M2457" s="51">
        <v>961524</v>
      </c>
      <c r="N2457" s="51">
        <v>0</v>
      </c>
      <c r="O2457" s="52" t="s">
        <v>16906</v>
      </c>
    </row>
    <row r="2458" spans="1:15" ht="14.4" x14ac:dyDescent="0.25">
      <c r="A2458" s="51">
        <v>126342</v>
      </c>
      <c r="B2458" s="52" t="s">
        <v>755</v>
      </c>
      <c r="C2458" s="52" t="s">
        <v>7072</v>
      </c>
      <c r="D2458" s="51">
        <v>2830</v>
      </c>
      <c r="E2458" s="52" t="s">
        <v>3133</v>
      </c>
      <c r="F2458" s="52" t="s">
        <v>7073</v>
      </c>
      <c r="G2458" s="52" t="s">
        <v>7571</v>
      </c>
      <c r="H2458" s="52" t="s">
        <v>10749</v>
      </c>
      <c r="I2458" s="52" t="s">
        <v>14713</v>
      </c>
      <c r="J2458" s="51">
        <v>119933</v>
      </c>
      <c r="K2458" s="51">
        <v>11569</v>
      </c>
      <c r="L2458" s="52" t="s">
        <v>650</v>
      </c>
      <c r="M2458" s="51">
        <v>123539</v>
      </c>
      <c r="N2458" s="51">
        <v>0</v>
      </c>
      <c r="O2458" s="52" t="s">
        <v>16907</v>
      </c>
    </row>
    <row r="2459" spans="1:15" ht="14.4" x14ac:dyDescent="0.25">
      <c r="A2459" s="51">
        <v>126367</v>
      </c>
      <c r="B2459" s="52" t="s">
        <v>7074</v>
      </c>
      <c r="C2459" s="52" t="s">
        <v>7075</v>
      </c>
      <c r="D2459" s="51">
        <v>8610</v>
      </c>
      <c r="E2459" s="52" t="s">
        <v>4392</v>
      </c>
      <c r="F2459" s="52" t="s">
        <v>7076</v>
      </c>
      <c r="G2459" s="52" t="s">
        <v>7571</v>
      </c>
      <c r="H2459" s="52" t="s">
        <v>10750</v>
      </c>
      <c r="I2459" s="52" t="s">
        <v>14715</v>
      </c>
      <c r="J2459" s="51">
        <v>121582</v>
      </c>
      <c r="K2459" s="51">
        <v>17186</v>
      </c>
      <c r="L2459" s="52" t="s">
        <v>575</v>
      </c>
      <c r="M2459" s="51">
        <v>975342</v>
      </c>
      <c r="N2459" s="51">
        <v>0</v>
      </c>
      <c r="O2459" s="52" t="s">
        <v>16908</v>
      </c>
    </row>
    <row r="2460" spans="1:15" ht="14.4" x14ac:dyDescent="0.25">
      <c r="A2460" s="51">
        <v>126375</v>
      </c>
      <c r="B2460" s="52" t="s">
        <v>631</v>
      </c>
      <c r="C2460" s="52" t="s">
        <v>7077</v>
      </c>
      <c r="D2460" s="51">
        <v>8800</v>
      </c>
      <c r="E2460" s="52" t="s">
        <v>266</v>
      </c>
      <c r="F2460" s="52" t="s">
        <v>267</v>
      </c>
      <c r="G2460" s="52" t="s">
        <v>7571</v>
      </c>
      <c r="H2460" s="52" t="s">
        <v>10751</v>
      </c>
      <c r="I2460" s="52" t="s">
        <v>14713</v>
      </c>
      <c r="J2460" s="51">
        <v>120345</v>
      </c>
      <c r="K2460" s="51">
        <v>126375</v>
      </c>
      <c r="L2460" s="52" t="s">
        <v>631</v>
      </c>
      <c r="M2460" s="51">
        <v>967604</v>
      </c>
      <c r="N2460" s="51">
        <v>0</v>
      </c>
      <c r="O2460" s="52" t="s">
        <v>16909</v>
      </c>
    </row>
    <row r="2461" spans="1:15" ht="14.4" x14ac:dyDescent="0.25">
      <c r="A2461" s="51">
        <v>126417</v>
      </c>
      <c r="B2461" s="52" t="s">
        <v>7078</v>
      </c>
      <c r="C2461" s="52" t="s">
        <v>1215</v>
      </c>
      <c r="D2461" s="51">
        <v>3560</v>
      </c>
      <c r="E2461" s="52" t="s">
        <v>102</v>
      </c>
      <c r="F2461" s="52" t="s">
        <v>7079</v>
      </c>
      <c r="G2461" s="52" t="s">
        <v>7571</v>
      </c>
      <c r="H2461" s="52" t="s">
        <v>10752</v>
      </c>
      <c r="I2461" s="52" t="s">
        <v>14713</v>
      </c>
      <c r="J2461" s="51">
        <v>118935</v>
      </c>
      <c r="K2461" s="51">
        <v>16592</v>
      </c>
      <c r="L2461" s="52" t="s">
        <v>9859</v>
      </c>
      <c r="M2461" s="51">
        <v>972166</v>
      </c>
      <c r="N2461" s="51">
        <v>0</v>
      </c>
      <c r="O2461" s="52" t="s">
        <v>16910</v>
      </c>
    </row>
    <row r="2462" spans="1:15" ht="14.4" x14ac:dyDescent="0.25">
      <c r="A2462" s="51">
        <v>127027</v>
      </c>
      <c r="B2462" s="52" t="s">
        <v>2168</v>
      </c>
      <c r="C2462" s="52" t="s">
        <v>7080</v>
      </c>
      <c r="D2462" s="51">
        <v>1190</v>
      </c>
      <c r="E2462" s="52" t="s">
        <v>1969</v>
      </c>
      <c r="F2462" s="52" t="s">
        <v>7081</v>
      </c>
      <c r="G2462" s="52" t="s">
        <v>7571</v>
      </c>
      <c r="H2462" s="52" t="s">
        <v>10753</v>
      </c>
      <c r="I2462" s="52" t="s">
        <v>14715</v>
      </c>
      <c r="J2462" s="51">
        <v>120221</v>
      </c>
      <c r="K2462" s="51">
        <v>4184</v>
      </c>
      <c r="L2462" s="52" t="s">
        <v>1906</v>
      </c>
      <c r="M2462" s="51">
        <v>960229</v>
      </c>
      <c r="N2462" s="51">
        <v>0</v>
      </c>
      <c r="O2462" s="52" t="s">
        <v>16911</v>
      </c>
    </row>
    <row r="2463" spans="1:15" ht="14.4" x14ac:dyDescent="0.25">
      <c r="A2463" s="51">
        <v>127043</v>
      </c>
      <c r="B2463" s="52" t="s">
        <v>7082</v>
      </c>
      <c r="C2463" s="52" t="s">
        <v>7083</v>
      </c>
      <c r="D2463" s="51">
        <v>3080</v>
      </c>
      <c r="E2463" s="52" t="s">
        <v>246</v>
      </c>
      <c r="F2463" s="52" t="s">
        <v>7084</v>
      </c>
      <c r="G2463" s="52" t="s">
        <v>7571</v>
      </c>
      <c r="H2463" s="52" t="s">
        <v>10754</v>
      </c>
      <c r="I2463" s="52" t="s">
        <v>14715</v>
      </c>
      <c r="J2463" s="51">
        <v>120188</v>
      </c>
      <c r="K2463" s="51">
        <v>6007</v>
      </c>
      <c r="L2463" s="52" t="s">
        <v>629</v>
      </c>
      <c r="M2463" s="51">
        <v>960534</v>
      </c>
      <c r="N2463" s="51">
        <v>0</v>
      </c>
      <c r="O2463" s="52" t="s">
        <v>16912</v>
      </c>
    </row>
    <row r="2464" spans="1:15" ht="14.4" x14ac:dyDescent="0.25">
      <c r="A2464" s="51">
        <v>127051</v>
      </c>
      <c r="B2464" s="52" t="s">
        <v>677</v>
      </c>
      <c r="C2464" s="52" t="s">
        <v>7085</v>
      </c>
      <c r="D2464" s="51">
        <v>3080</v>
      </c>
      <c r="E2464" s="52" t="s">
        <v>246</v>
      </c>
      <c r="F2464" s="52" t="s">
        <v>7086</v>
      </c>
      <c r="G2464" s="52" t="s">
        <v>7571</v>
      </c>
      <c r="H2464" s="52" t="s">
        <v>10755</v>
      </c>
      <c r="I2464" s="52" t="s">
        <v>14713</v>
      </c>
      <c r="J2464" s="51">
        <v>122234</v>
      </c>
      <c r="K2464" s="51">
        <v>6023</v>
      </c>
      <c r="L2464" s="52" t="s">
        <v>651</v>
      </c>
      <c r="M2464" s="51">
        <v>970442</v>
      </c>
      <c r="N2464" s="51">
        <v>0</v>
      </c>
      <c r="O2464" s="52" t="s">
        <v>16913</v>
      </c>
    </row>
    <row r="2465" spans="1:15" ht="14.4" x14ac:dyDescent="0.25">
      <c r="A2465" s="51">
        <v>127068</v>
      </c>
      <c r="B2465" s="52" t="s">
        <v>14156</v>
      </c>
      <c r="C2465" s="52" t="s">
        <v>7087</v>
      </c>
      <c r="D2465" s="51">
        <v>3090</v>
      </c>
      <c r="E2465" s="52" t="s">
        <v>983</v>
      </c>
      <c r="F2465" s="52" t="s">
        <v>7088</v>
      </c>
      <c r="G2465" s="52" t="s">
        <v>7571</v>
      </c>
      <c r="H2465" s="52" t="s">
        <v>14157</v>
      </c>
      <c r="I2465" s="52" t="s">
        <v>14713</v>
      </c>
      <c r="J2465" s="51">
        <v>122234</v>
      </c>
      <c r="K2465" s="51">
        <v>6023</v>
      </c>
      <c r="L2465" s="52" t="s">
        <v>651</v>
      </c>
      <c r="M2465" s="51">
        <v>970442</v>
      </c>
      <c r="N2465" s="51">
        <v>0</v>
      </c>
      <c r="O2465" s="52" t="s">
        <v>16914</v>
      </c>
    </row>
    <row r="2466" spans="1:15" ht="14.4" x14ac:dyDescent="0.25">
      <c r="A2466" s="51">
        <v>127076</v>
      </c>
      <c r="B2466" s="52" t="s">
        <v>7089</v>
      </c>
      <c r="C2466" s="52" t="s">
        <v>7090</v>
      </c>
      <c r="D2466" s="51">
        <v>1755</v>
      </c>
      <c r="E2466" s="52" t="s">
        <v>2082</v>
      </c>
      <c r="F2466" s="52" t="s">
        <v>7091</v>
      </c>
      <c r="G2466" s="52" t="s">
        <v>7571</v>
      </c>
      <c r="H2466" s="52" t="s">
        <v>10756</v>
      </c>
      <c r="I2466" s="52" t="s">
        <v>14715</v>
      </c>
      <c r="J2466" s="51">
        <v>119305</v>
      </c>
      <c r="K2466" s="51">
        <v>5033</v>
      </c>
      <c r="L2466" s="52" t="s">
        <v>595</v>
      </c>
      <c r="M2466" s="51">
        <v>960351</v>
      </c>
      <c r="N2466" s="51">
        <v>0</v>
      </c>
      <c r="O2466" s="52" t="s">
        <v>16915</v>
      </c>
    </row>
    <row r="2467" spans="1:15" ht="14.4" x14ac:dyDescent="0.25">
      <c r="A2467" s="51">
        <v>127084</v>
      </c>
      <c r="B2467" s="52" t="s">
        <v>7092</v>
      </c>
      <c r="C2467" s="52" t="s">
        <v>7093</v>
      </c>
      <c r="D2467" s="51">
        <v>2900</v>
      </c>
      <c r="E2467" s="52" t="s">
        <v>385</v>
      </c>
      <c r="F2467" s="52" t="s">
        <v>7094</v>
      </c>
      <c r="G2467" s="52" t="s">
        <v>7571</v>
      </c>
      <c r="H2467" s="52" t="s">
        <v>16916</v>
      </c>
      <c r="I2467" s="52" t="s">
        <v>14713</v>
      </c>
      <c r="J2467" s="51">
        <v>119784</v>
      </c>
      <c r="K2467" s="51">
        <v>7658</v>
      </c>
      <c r="L2467" s="52" t="s">
        <v>600</v>
      </c>
      <c r="M2467" s="51">
        <v>123505</v>
      </c>
      <c r="N2467" s="51">
        <v>0</v>
      </c>
      <c r="O2467" s="52" t="s">
        <v>16917</v>
      </c>
    </row>
    <row r="2468" spans="1:15" ht="14.4" x14ac:dyDescent="0.25">
      <c r="A2468" s="51">
        <v>127101</v>
      </c>
      <c r="B2468" s="52" t="s">
        <v>7095</v>
      </c>
      <c r="C2468" s="52" t="s">
        <v>7096</v>
      </c>
      <c r="D2468" s="51">
        <v>8647</v>
      </c>
      <c r="E2468" s="52" t="s">
        <v>7097</v>
      </c>
      <c r="F2468" s="52" t="s">
        <v>7098</v>
      </c>
      <c r="G2468" s="52" t="s">
        <v>7571</v>
      </c>
      <c r="H2468" s="52" t="s">
        <v>10757</v>
      </c>
      <c r="I2468" s="52" t="s">
        <v>14713</v>
      </c>
      <c r="J2468" s="51">
        <v>119453</v>
      </c>
      <c r="K2468" s="51">
        <v>17401</v>
      </c>
      <c r="L2468" s="52" t="s">
        <v>726</v>
      </c>
      <c r="M2468" s="51">
        <v>975061</v>
      </c>
      <c r="N2468" s="51">
        <v>0</v>
      </c>
      <c r="O2468" s="52" t="s">
        <v>16918</v>
      </c>
    </row>
    <row r="2469" spans="1:15" ht="14.4" x14ac:dyDescent="0.25">
      <c r="A2469" s="51">
        <v>127175</v>
      </c>
      <c r="B2469" s="52" t="s">
        <v>67</v>
      </c>
      <c r="C2469" s="52" t="s">
        <v>7099</v>
      </c>
      <c r="D2469" s="51">
        <v>9700</v>
      </c>
      <c r="E2469" s="52" t="s">
        <v>335</v>
      </c>
      <c r="F2469" s="52" t="s">
        <v>7100</v>
      </c>
      <c r="G2469" s="52" t="s">
        <v>7571</v>
      </c>
      <c r="H2469" s="52" t="s">
        <v>10758</v>
      </c>
      <c r="I2469" s="52" t="s">
        <v>14713</v>
      </c>
      <c r="J2469" s="51">
        <v>125591</v>
      </c>
      <c r="K2469" s="51">
        <v>117556</v>
      </c>
      <c r="L2469" s="52" t="s">
        <v>497</v>
      </c>
      <c r="M2469" s="51">
        <v>124305</v>
      </c>
      <c r="N2469" s="51">
        <v>0</v>
      </c>
      <c r="O2469" s="52" t="s">
        <v>16919</v>
      </c>
    </row>
    <row r="2470" spans="1:15" ht="14.4" x14ac:dyDescent="0.25">
      <c r="A2470" s="51">
        <v>128033</v>
      </c>
      <c r="B2470" s="52" t="s">
        <v>599</v>
      </c>
      <c r="C2470" s="52" t="s">
        <v>7101</v>
      </c>
      <c r="D2470" s="51">
        <v>1933</v>
      </c>
      <c r="E2470" s="52" t="s">
        <v>2269</v>
      </c>
      <c r="F2470" s="52" t="s">
        <v>7102</v>
      </c>
      <c r="G2470" s="52" t="s">
        <v>7571</v>
      </c>
      <c r="H2470" s="52" t="s">
        <v>10759</v>
      </c>
      <c r="I2470" s="52" t="s">
        <v>14715</v>
      </c>
      <c r="J2470" s="51">
        <v>125567</v>
      </c>
      <c r="K2470" s="51">
        <v>5876</v>
      </c>
      <c r="L2470" s="52" t="s">
        <v>599</v>
      </c>
      <c r="M2470" s="51">
        <v>960501</v>
      </c>
      <c r="N2470" s="51">
        <v>0</v>
      </c>
      <c r="O2470" s="52" t="s">
        <v>16920</v>
      </c>
    </row>
    <row r="2471" spans="1:15" ht="14.4" x14ac:dyDescent="0.25">
      <c r="A2471" s="51">
        <v>128058</v>
      </c>
      <c r="B2471" s="52" t="s">
        <v>22207</v>
      </c>
      <c r="C2471" s="52" t="s">
        <v>7103</v>
      </c>
      <c r="D2471" s="51">
        <v>3221</v>
      </c>
      <c r="E2471" s="52" t="s">
        <v>6255</v>
      </c>
      <c r="F2471" s="52" t="s">
        <v>7104</v>
      </c>
      <c r="G2471" s="52" t="s">
        <v>7571</v>
      </c>
      <c r="H2471" s="52" t="s">
        <v>10623</v>
      </c>
      <c r="I2471" s="52" t="s">
        <v>14715</v>
      </c>
      <c r="J2471" s="51">
        <v>120162</v>
      </c>
      <c r="K2471" s="51">
        <v>12708</v>
      </c>
      <c r="L2471" s="52" t="s">
        <v>3551</v>
      </c>
      <c r="M2471" s="51">
        <v>961367</v>
      </c>
      <c r="N2471" s="51">
        <v>0</v>
      </c>
      <c r="O2471" s="52" t="s">
        <v>16921</v>
      </c>
    </row>
    <row r="2472" spans="1:15" ht="14.4" x14ac:dyDescent="0.25">
      <c r="A2472" s="51">
        <v>128116</v>
      </c>
      <c r="B2472" s="52" t="s">
        <v>7105</v>
      </c>
      <c r="C2472" s="52" t="s">
        <v>7106</v>
      </c>
      <c r="D2472" s="51">
        <v>8760</v>
      </c>
      <c r="E2472" s="52" t="s">
        <v>180</v>
      </c>
      <c r="F2472" s="52" t="s">
        <v>7107</v>
      </c>
      <c r="G2472" s="52" t="s">
        <v>7571</v>
      </c>
      <c r="H2472" s="52" t="s">
        <v>16922</v>
      </c>
      <c r="I2472" s="52" t="s">
        <v>14372</v>
      </c>
      <c r="J2472" s="51">
        <v>129031</v>
      </c>
      <c r="K2472" s="51">
        <v>118596</v>
      </c>
      <c r="L2472" s="52" t="s">
        <v>476</v>
      </c>
      <c r="M2472" s="51">
        <v>114033</v>
      </c>
      <c r="N2472" s="51">
        <v>114033</v>
      </c>
      <c r="O2472" s="52" t="s">
        <v>16923</v>
      </c>
    </row>
    <row r="2473" spans="1:15" ht="14.4" x14ac:dyDescent="0.25">
      <c r="A2473" s="51">
        <v>128124</v>
      </c>
      <c r="B2473" s="52" t="s">
        <v>7108</v>
      </c>
      <c r="C2473" s="52" t="s">
        <v>7109</v>
      </c>
      <c r="D2473" s="51">
        <v>9160</v>
      </c>
      <c r="E2473" s="52" t="s">
        <v>140</v>
      </c>
      <c r="F2473" s="52" t="s">
        <v>7110</v>
      </c>
      <c r="G2473" s="52" t="s">
        <v>7571</v>
      </c>
      <c r="H2473" s="52" t="s">
        <v>10760</v>
      </c>
      <c r="I2473" s="52" t="s">
        <v>14715</v>
      </c>
      <c r="J2473" s="51">
        <v>119289</v>
      </c>
      <c r="K2473" s="51">
        <v>128132</v>
      </c>
      <c r="L2473" s="52" t="s">
        <v>535</v>
      </c>
      <c r="M2473" s="51">
        <v>975839</v>
      </c>
      <c r="N2473" s="51">
        <v>0</v>
      </c>
      <c r="O2473" s="52" t="s">
        <v>16924</v>
      </c>
    </row>
    <row r="2474" spans="1:15" ht="14.4" x14ac:dyDescent="0.25">
      <c r="A2474" s="51">
        <v>128132</v>
      </c>
      <c r="B2474" s="52" t="s">
        <v>535</v>
      </c>
      <c r="C2474" s="52" t="s">
        <v>7111</v>
      </c>
      <c r="D2474" s="51">
        <v>9160</v>
      </c>
      <c r="E2474" s="52" t="s">
        <v>140</v>
      </c>
      <c r="F2474" s="52" t="s">
        <v>141</v>
      </c>
      <c r="G2474" s="52" t="s">
        <v>7571</v>
      </c>
      <c r="H2474" s="52" t="s">
        <v>7956</v>
      </c>
      <c r="I2474" s="52" t="s">
        <v>14715</v>
      </c>
      <c r="J2474" s="51">
        <v>119289</v>
      </c>
      <c r="K2474" s="51">
        <v>128132</v>
      </c>
      <c r="L2474" s="52" t="s">
        <v>535</v>
      </c>
      <c r="M2474" s="51">
        <v>975839</v>
      </c>
      <c r="N2474" s="51">
        <v>0</v>
      </c>
      <c r="O2474" s="52" t="s">
        <v>16925</v>
      </c>
    </row>
    <row r="2475" spans="1:15" ht="14.4" x14ac:dyDescent="0.25">
      <c r="A2475" s="51">
        <v>128141</v>
      </c>
      <c r="B2475" s="52" t="s">
        <v>7112</v>
      </c>
      <c r="C2475" s="52" t="s">
        <v>7113</v>
      </c>
      <c r="D2475" s="51">
        <v>9820</v>
      </c>
      <c r="E2475" s="52" t="s">
        <v>366</v>
      </c>
      <c r="F2475" s="52" t="s">
        <v>7114</v>
      </c>
      <c r="G2475" s="52" t="s">
        <v>7571</v>
      </c>
      <c r="H2475" s="52" t="s">
        <v>14158</v>
      </c>
      <c r="I2475" s="52" t="s">
        <v>14713</v>
      </c>
      <c r="J2475" s="51">
        <v>119925</v>
      </c>
      <c r="K2475" s="51">
        <v>48009</v>
      </c>
      <c r="L2475" s="52" t="s">
        <v>601</v>
      </c>
      <c r="M2475" s="51">
        <v>128272</v>
      </c>
      <c r="N2475" s="51">
        <v>0</v>
      </c>
      <c r="O2475" s="52" t="s">
        <v>16926</v>
      </c>
    </row>
    <row r="2476" spans="1:15" ht="14.4" x14ac:dyDescent="0.25">
      <c r="A2476" s="51">
        <v>128173</v>
      </c>
      <c r="B2476" s="52" t="s">
        <v>10761</v>
      </c>
      <c r="C2476" s="52" t="s">
        <v>7115</v>
      </c>
      <c r="D2476" s="51">
        <v>9000</v>
      </c>
      <c r="E2476" s="52" t="s">
        <v>299</v>
      </c>
      <c r="F2476" s="52" t="s">
        <v>10762</v>
      </c>
      <c r="G2476" s="52" t="s">
        <v>7571</v>
      </c>
      <c r="H2476" s="52" t="s">
        <v>10763</v>
      </c>
      <c r="I2476" s="52" t="s">
        <v>14715</v>
      </c>
      <c r="J2476" s="51">
        <v>121798</v>
      </c>
      <c r="K2476" s="51">
        <v>20941</v>
      </c>
      <c r="L2476" s="52" t="s">
        <v>811</v>
      </c>
      <c r="M2476" s="51">
        <v>975789</v>
      </c>
      <c r="N2476" s="51">
        <v>0</v>
      </c>
      <c r="O2476" s="52" t="s">
        <v>16927</v>
      </c>
    </row>
    <row r="2477" spans="1:15" ht="14.4" x14ac:dyDescent="0.25">
      <c r="A2477" s="51">
        <v>128231</v>
      </c>
      <c r="B2477" s="52" t="s">
        <v>7116</v>
      </c>
      <c r="C2477" s="52" t="s">
        <v>7117</v>
      </c>
      <c r="D2477" s="51">
        <v>3440</v>
      </c>
      <c r="E2477" s="52" t="s">
        <v>439</v>
      </c>
      <c r="F2477" s="52" t="s">
        <v>7118</v>
      </c>
      <c r="G2477" s="52" t="s">
        <v>7571</v>
      </c>
      <c r="H2477" s="52" t="s">
        <v>10764</v>
      </c>
      <c r="I2477" s="52" t="s">
        <v>14372</v>
      </c>
      <c r="J2477" s="51">
        <v>120841</v>
      </c>
      <c r="K2477" s="51">
        <v>13433</v>
      </c>
      <c r="L2477" s="52" t="s">
        <v>801</v>
      </c>
      <c r="M2477" s="51">
        <v>113902</v>
      </c>
      <c r="N2477" s="51">
        <v>113902</v>
      </c>
      <c r="O2477" s="52" t="s">
        <v>16928</v>
      </c>
    </row>
    <row r="2478" spans="1:15" ht="14.4" x14ac:dyDescent="0.25">
      <c r="A2478" s="51">
        <v>128249</v>
      </c>
      <c r="B2478" s="52" t="s">
        <v>7119</v>
      </c>
      <c r="C2478" s="52" t="s">
        <v>7120</v>
      </c>
      <c r="D2478" s="51">
        <v>3200</v>
      </c>
      <c r="E2478" s="52" t="s">
        <v>1224</v>
      </c>
      <c r="F2478" s="52" t="s">
        <v>7121</v>
      </c>
      <c r="G2478" s="52" t="s">
        <v>7571</v>
      </c>
      <c r="H2478" s="52" t="s">
        <v>10765</v>
      </c>
      <c r="I2478" s="52" t="s">
        <v>14713</v>
      </c>
      <c r="J2478" s="51">
        <v>122127</v>
      </c>
      <c r="K2478" s="51">
        <v>106138</v>
      </c>
      <c r="L2478" s="52" t="s">
        <v>770</v>
      </c>
      <c r="M2478" s="51">
        <v>128264</v>
      </c>
      <c r="N2478" s="51">
        <v>0</v>
      </c>
      <c r="O2478" s="52" t="s">
        <v>16929</v>
      </c>
    </row>
    <row r="2479" spans="1:15" ht="14.4" x14ac:dyDescent="0.25">
      <c r="A2479" s="51">
        <v>128256</v>
      </c>
      <c r="B2479" s="52" t="s">
        <v>7122</v>
      </c>
      <c r="C2479" s="52" t="s">
        <v>7123</v>
      </c>
      <c r="D2479" s="51">
        <v>2660</v>
      </c>
      <c r="E2479" s="52" t="s">
        <v>383</v>
      </c>
      <c r="F2479" s="52" t="s">
        <v>7124</v>
      </c>
      <c r="G2479" s="52" t="s">
        <v>7571</v>
      </c>
      <c r="H2479" s="52" t="s">
        <v>8477</v>
      </c>
      <c r="I2479" s="52" t="s">
        <v>14713</v>
      </c>
      <c r="J2479" s="51">
        <v>139105</v>
      </c>
      <c r="K2479" s="51">
        <v>124339</v>
      </c>
      <c r="L2479" s="52" t="s">
        <v>7034</v>
      </c>
      <c r="M2479" s="51">
        <v>122416</v>
      </c>
      <c r="N2479" s="51">
        <v>0</v>
      </c>
      <c r="O2479" s="52" t="s">
        <v>16930</v>
      </c>
    </row>
    <row r="2480" spans="1:15" ht="14.4" x14ac:dyDescent="0.25">
      <c r="A2480" s="51">
        <v>128471</v>
      </c>
      <c r="B2480" s="52" t="s">
        <v>7125</v>
      </c>
      <c r="C2480" s="52" t="s">
        <v>7126</v>
      </c>
      <c r="D2480" s="51">
        <v>1800</v>
      </c>
      <c r="E2480" s="52" t="s">
        <v>457</v>
      </c>
      <c r="F2480" s="52" t="s">
        <v>7127</v>
      </c>
      <c r="G2480" s="52" t="s">
        <v>7571</v>
      </c>
      <c r="H2480" s="52" t="s">
        <v>10766</v>
      </c>
      <c r="I2480" s="52" t="s">
        <v>14713</v>
      </c>
      <c r="J2480" s="51">
        <v>122143</v>
      </c>
      <c r="K2480" s="51">
        <v>105833</v>
      </c>
      <c r="L2480" s="52" t="s">
        <v>22061</v>
      </c>
      <c r="M2480" s="51">
        <v>962671</v>
      </c>
      <c r="N2480" s="51">
        <v>0</v>
      </c>
      <c r="O2480" s="52" t="s">
        <v>16931</v>
      </c>
    </row>
    <row r="2481" spans="1:15" ht="14.4" x14ac:dyDescent="0.25">
      <c r="A2481" s="51">
        <v>128488</v>
      </c>
      <c r="B2481" s="52" t="s">
        <v>7128</v>
      </c>
      <c r="C2481" s="52" t="s">
        <v>7129</v>
      </c>
      <c r="D2481" s="51">
        <v>3020</v>
      </c>
      <c r="E2481" s="52" t="s">
        <v>306</v>
      </c>
      <c r="F2481" s="52" t="s">
        <v>307</v>
      </c>
      <c r="G2481" s="52" t="s">
        <v>7571</v>
      </c>
      <c r="H2481" s="52" t="s">
        <v>7750</v>
      </c>
      <c r="I2481" s="52" t="s">
        <v>14713</v>
      </c>
      <c r="J2481" s="51">
        <v>120766</v>
      </c>
      <c r="K2481" s="51">
        <v>44818</v>
      </c>
      <c r="L2481" s="52" t="s">
        <v>634</v>
      </c>
      <c r="M2481" s="51">
        <v>970236</v>
      </c>
      <c r="N2481" s="51">
        <v>0</v>
      </c>
      <c r="O2481" s="52" t="s">
        <v>16932</v>
      </c>
    </row>
    <row r="2482" spans="1:15" ht="14.4" x14ac:dyDescent="0.25">
      <c r="A2482" s="51">
        <v>128496</v>
      </c>
      <c r="B2482" s="52" t="s">
        <v>608</v>
      </c>
      <c r="C2482" s="52" t="s">
        <v>7130</v>
      </c>
      <c r="D2482" s="51">
        <v>9310</v>
      </c>
      <c r="E2482" s="52" t="s">
        <v>7131</v>
      </c>
      <c r="F2482" s="52" t="s">
        <v>7132</v>
      </c>
      <c r="G2482" s="52" t="s">
        <v>7571</v>
      </c>
      <c r="H2482" s="52" t="s">
        <v>10767</v>
      </c>
      <c r="I2482" s="52" t="s">
        <v>14713</v>
      </c>
      <c r="J2482" s="51">
        <v>121335</v>
      </c>
      <c r="K2482" s="51">
        <v>23093</v>
      </c>
      <c r="L2482" s="52" t="s">
        <v>861</v>
      </c>
      <c r="M2482" s="51">
        <v>968842</v>
      </c>
      <c r="N2482" s="51">
        <v>0</v>
      </c>
      <c r="O2482" s="52" t="s">
        <v>16933</v>
      </c>
    </row>
    <row r="2483" spans="1:15" ht="14.4" x14ac:dyDescent="0.25">
      <c r="A2483" s="51">
        <v>128504</v>
      </c>
      <c r="B2483" s="52" t="s">
        <v>736</v>
      </c>
      <c r="C2483" s="52" t="s">
        <v>485</v>
      </c>
      <c r="D2483" s="51">
        <v>8940</v>
      </c>
      <c r="E2483" s="52" t="s">
        <v>486</v>
      </c>
      <c r="F2483" s="52" t="s">
        <v>487</v>
      </c>
      <c r="G2483" s="52" t="s">
        <v>7571</v>
      </c>
      <c r="H2483" s="52" t="s">
        <v>8420</v>
      </c>
      <c r="I2483" s="52" t="s">
        <v>14713</v>
      </c>
      <c r="J2483" s="51">
        <v>119801</v>
      </c>
      <c r="K2483" s="51">
        <v>128504</v>
      </c>
      <c r="L2483" s="52" t="s">
        <v>736</v>
      </c>
      <c r="M2483" s="51">
        <v>967372</v>
      </c>
      <c r="N2483" s="51">
        <v>0</v>
      </c>
      <c r="O2483" s="52" t="s">
        <v>16934</v>
      </c>
    </row>
    <row r="2484" spans="1:15" ht="14.4" x14ac:dyDescent="0.25">
      <c r="A2484" s="51">
        <v>128579</v>
      </c>
      <c r="B2484" s="52" t="s">
        <v>7133</v>
      </c>
      <c r="C2484" s="52" t="s">
        <v>7134</v>
      </c>
      <c r="D2484" s="51">
        <v>2340</v>
      </c>
      <c r="E2484" s="52" t="s">
        <v>296</v>
      </c>
      <c r="F2484" s="52" t="s">
        <v>7135</v>
      </c>
      <c r="G2484" s="52" t="s">
        <v>7571</v>
      </c>
      <c r="H2484" s="52" t="s">
        <v>10392</v>
      </c>
      <c r="I2484" s="52" t="s">
        <v>14715</v>
      </c>
      <c r="J2484" s="51">
        <v>120659</v>
      </c>
      <c r="K2484" s="51">
        <v>46268</v>
      </c>
      <c r="L2484" s="52" t="s">
        <v>751</v>
      </c>
      <c r="M2484" s="51">
        <v>960799</v>
      </c>
      <c r="N2484" s="51">
        <v>0</v>
      </c>
      <c r="O2484" s="52" t="s">
        <v>16935</v>
      </c>
    </row>
    <row r="2485" spans="1:15" ht="14.4" x14ac:dyDescent="0.25">
      <c r="A2485" s="51">
        <v>128587</v>
      </c>
      <c r="B2485" s="52" t="s">
        <v>7136</v>
      </c>
      <c r="C2485" s="52" t="s">
        <v>7137</v>
      </c>
      <c r="D2485" s="51">
        <v>8460</v>
      </c>
      <c r="E2485" s="52" t="s">
        <v>1412</v>
      </c>
      <c r="F2485" s="52" t="s">
        <v>7138</v>
      </c>
      <c r="G2485" s="52" t="s">
        <v>7571</v>
      </c>
      <c r="H2485" s="52" t="s">
        <v>10768</v>
      </c>
      <c r="I2485" s="52" t="s">
        <v>14713</v>
      </c>
      <c r="J2485" s="51">
        <v>119859</v>
      </c>
      <c r="K2485" s="51">
        <v>17764</v>
      </c>
      <c r="L2485" s="52" t="s">
        <v>15807</v>
      </c>
      <c r="M2485" s="51">
        <v>971341</v>
      </c>
      <c r="N2485" s="51">
        <v>0</v>
      </c>
      <c r="O2485" s="52" t="s">
        <v>16936</v>
      </c>
    </row>
    <row r="2486" spans="1:15" ht="14.4" x14ac:dyDescent="0.25">
      <c r="A2486" s="51">
        <v>128595</v>
      </c>
      <c r="B2486" s="52" t="s">
        <v>16937</v>
      </c>
      <c r="C2486" s="52" t="s">
        <v>7139</v>
      </c>
      <c r="D2486" s="51">
        <v>8830</v>
      </c>
      <c r="E2486" s="52" t="s">
        <v>4000</v>
      </c>
      <c r="F2486" s="52" t="s">
        <v>7140</v>
      </c>
      <c r="G2486" s="52" t="s">
        <v>7571</v>
      </c>
      <c r="H2486" s="52" t="s">
        <v>14159</v>
      </c>
      <c r="I2486" s="52" t="s">
        <v>14713</v>
      </c>
      <c r="J2486" s="51">
        <v>119917</v>
      </c>
      <c r="K2486" s="51">
        <v>17368</v>
      </c>
      <c r="L2486" s="52" t="s">
        <v>67</v>
      </c>
      <c r="M2486" s="51">
        <v>966473</v>
      </c>
      <c r="N2486" s="51">
        <v>0</v>
      </c>
      <c r="O2486" s="52" t="s">
        <v>16938</v>
      </c>
    </row>
    <row r="2487" spans="1:15" ht="14.4" x14ac:dyDescent="0.25">
      <c r="A2487" s="51">
        <v>128611</v>
      </c>
      <c r="B2487" s="52" t="s">
        <v>7141</v>
      </c>
      <c r="C2487" s="52" t="s">
        <v>4830</v>
      </c>
      <c r="D2487" s="51">
        <v>3690</v>
      </c>
      <c r="E2487" s="52" t="s">
        <v>76</v>
      </c>
      <c r="F2487" s="52" t="s">
        <v>7142</v>
      </c>
      <c r="G2487" s="52" t="s">
        <v>7571</v>
      </c>
      <c r="H2487" s="52" t="s">
        <v>10769</v>
      </c>
      <c r="I2487" s="52" t="s">
        <v>14713</v>
      </c>
      <c r="J2487" s="51">
        <v>125591</v>
      </c>
      <c r="K2487" s="51">
        <v>117556</v>
      </c>
      <c r="L2487" s="52" t="s">
        <v>497</v>
      </c>
      <c r="M2487" s="51">
        <v>128629</v>
      </c>
      <c r="N2487" s="51">
        <v>0</v>
      </c>
      <c r="O2487" s="52" t="s">
        <v>16940</v>
      </c>
    </row>
    <row r="2488" spans="1:15" ht="14.4" x14ac:dyDescent="0.25">
      <c r="A2488" s="51">
        <v>128645</v>
      </c>
      <c r="B2488" s="52" t="s">
        <v>7143</v>
      </c>
      <c r="C2488" s="52" t="s">
        <v>7144</v>
      </c>
      <c r="D2488" s="51">
        <v>9800</v>
      </c>
      <c r="E2488" s="52" t="s">
        <v>41</v>
      </c>
      <c r="F2488" s="52" t="s">
        <v>7145</v>
      </c>
      <c r="G2488" s="52" t="s">
        <v>7571</v>
      </c>
      <c r="H2488" s="52" t="s">
        <v>10770</v>
      </c>
      <c r="I2488" s="52" t="s">
        <v>14372</v>
      </c>
      <c r="J2488" s="51">
        <v>129031</v>
      </c>
      <c r="K2488" s="51">
        <v>118596</v>
      </c>
      <c r="L2488" s="52" t="s">
        <v>476</v>
      </c>
      <c r="M2488" s="51">
        <v>114033</v>
      </c>
      <c r="N2488" s="51">
        <v>114033</v>
      </c>
      <c r="O2488" s="52" t="s">
        <v>16941</v>
      </c>
    </row>
    <row r="2489" spans="1:15" ht="14.4" x14ac:dyDescent="0.25">
      <c r="A2489" s="51">
        <v>128652</v>
      </c>
      <c r="B2489" s="52" t="s">
        <v>608</v>
      </c>
      <c r="C2489" s="52" t="s">
        <v>7146</v>
      </c>
      <c r="D2489" s="51">
        <v>9310</v>
      </c>
      <c r="E2489" s="52" t="s">
        <v>7147</v>
      </c>
      <c r="F2489" s="52" t="s">
        <v>7148</v>
      </c>
      <c r="G2489" s="52" t="s">
        <v>7571</v>
      </c>
      <c r="H2489" s="52" t="s">
        <v>10771</v>
      </c>
      <c r="I2489" s="52" t="s">
        <v>14713</v>
      </c>
      <c r="J2489" s="51">
        <v>121335</v>
      </c>
      <c r="K2489" s="51">
        <v>23093</v>
      </c>
      <c r="L2489" s="52" t="s">
        <v>861</v>
      </c>
      <c r="M2489" s="51">
        <v>968842</v>
      </c>
      <c r="N2489" s="51">
        <v>0</v>
      </c>
      <c r="O2489" s="52" t="s">
        <v>16942</v>
      </c>
    </row>
    <row r="2490" spans="1:15" ht="14.4" x14ac:dyDescent="0.25">
      <c r="A2490" s="51">
        <v>128661</v>
      </c>
      <c r="B2490" s="52" t="s">
        <v>7149</v>
      </c>
      <c r="C2490" s="52" t="s">
        <v>7150</v>
      </c>
      <c r="D2490" s="51">
        <v>8560</v>
      </c>
      <c r="E2490" s="52" t="s">
        <v>209</v>
      </c>
      <c r="F2490" s="52" t="s">
        <v>7151</v>
      </c>
      <c r="G2490" s="52" t="s">
        <v>7571</v>
      </c>
      <c r="H2490" s="52" t="s">
        <v>14160</v>
      </c>
      <c r="I2490" s="52" t="s">
        <v>14713</v>
      </c>
      <c r="J2490" s="51">
        <v>125591</v>
      </c>
      <c r="K2490" s="51">
        <v>117556</v>
      </c>
      <c r="L2490" s="52" t="s">
        <v>497</v>
      </c>
      <c r="M2490" s="51">
        <v>105858</v>
      </c>
      <c r="N2490" s="51">
        <v>0</v>
      </c>
      <c r="O2490" s="52" t="s">
        <v>16943</v>
      </c>
    </row>
    <row r="2491" spans="1:15" ht="14.4" x14ac:dyDescent="0.25">
      <c r="A2491" s="51">
        <v>128678</v>
      </c>
      <c r="B2491" s="52" t="s">
        <v>22208</v>
      </c>
      <c r="C2491" s="52" t="s">
        <v>7046</v>
      </c>
      <c r="D2491" s="51">
        <v>9140</v>
      </c>
      <c r="E2491" s="52" t="s">
        <v>3182</v>
      </c>
      <c r="F2491" s="52" t="s">
        <v>7152</v>
      </c>
      <c r="G2491" s="52" t="s">
        <v>7571</v>
      </c>
      <c r="H2491" s="52" t="s">
        <v>10772</v>
      </c>
      <c r="I2491" s="52" t="s">
        <v>14372</v>
      </c>
      <c r="J2491" s="51">
        <v>121384</v>
      </c>
      <c r="K2491" s="51">
        <v>115907</v>
      </c>
      <c r="L2491" s="52" t="s">
        <v>373</v>
      </c>
      <c r="M2491" s="51">
        <v>113969</v>
      </c>
      <c r="N2491" s="51">
        <v>113969</v>
      </c>
      <c r="O2491" s="52" t="s">
        <v>16944</v>
      </c>
    </row>
    <row r="2492" spans="1:15" ht="14.4" x14ac:dyDescent="0.25">
      <c r="A2492" s="51">
        <v>128686</v>
      </c>
      <c r="B2492" s="52" t="s">
        <v>7153</v>
      </c>
      <c r="C2492" s="52" t="s">
        <v>7154</v>
      </c>
      <c r="D2492" s="51">
        <v>3191</v>
      </c>
      <c r="E2492" s="52" t="s">
        <v>3424</v>
      </c>
      <c r="F2492" s="52" t="s">
        <v>7155</v>
      </c>
      <c r="G2492" s="52" t="s">
        <v>7571</v>
      </c>
      <c r="H2492" s="52" t="s">
        <v>10773</v>
      </c>
      <c r="I2492" s="52" t="s">
        <v>14713</v>
      </c>
      <c r="J2492" s="51">
        <v>122259</v>
      </c>
      <c r="K2492" s="51">
        <v>11866</v>
      </c>
      <c r="L2492" s="52" t="s">
        <v>652</v>
      </c>
      <c r="M2492" s="51">
        <v>110585</v>
      </c>
      <c r="N2492" s="51">
        <v>0</v>
      </c>
      <c r="O2492" s="52" t="s">
        <v>16945</v>
      </c>
    </row>
    <row r="2493" spans="1:15" ht="14.4" x14ac:dyDescent="0.25">
      <c r="A2493" s="51">
        <v>128702</v>
      </c>
      <c r="B2493" s="52" t="s">
        <v>14161</v>
      </c>
      <c r="C2493" s="52" t="s">
        <v>7156</v>
      </c>
      <c r="D2493" s="51">
        <v>2180</v>
      </c>
      <c r="E2493" s="52" t="s">
        <v>427</v>
      </c>
      <c r="F2493" s="52" t="s">
        <v>7157</v>
      </c>
      <c r="G2493" s="52" t="s">
        <v>7571</v>
      </c>
      <c r="H2493" s="52" t="s">
        <v>10774</v>
      </c>
      <c r="I2493" s="52" t="s">
        <v>14715</v>
      </c>
      <c r="J2493" s="51">
        <v>119735</v>
      </c>
      <c r="K2493" s="51">
        <v>61754</v>
      </c>
      <c r="L2493" s="52" t="s">
        <v>835</v>
      </c>
      <c r="M2493" s="51">
        <v>128728</v>
      </c>
      <c r="N2493" s="51">
        <v>0</v>
      </c>
      <c r="O2493" s="52" t="s">
        <v>16946</v>
      </c>
    </row>
    <row r="2494" spans="1:15" ht="14.4" x14ac:dyDescent="0.25">
      <c r="A2494" s="51">
        <v>128711</v>
      </c>
      <c r="B2494" s="52" t="s">
        <v>7158</v>
      </c>
      <c r="C2494" s="52" t="s">
        <v>7159</v>
      </c>
      <c r="D2494" s="51">
        <v>2100</v>
      </c>
      <c r="E2494" s="52" t="s">
        <v>423</v>
      </c>
      <c r="F2494" s="52" t="s">
        <v>7160</v>
      </c>
      <c r="G2494" s="52" t="s">
        <v>7571</v>
      </c>
      <c r="H2494" s="52" t="s">
        <v>10775</v>
      </c>
      <c r="I2494" s="52" t="s">
        <v>14713</v>
      </c>
      <c r="J2494" s="51">
        <v>125591</v>
      </c>
      <c r="K2494" s="51">
        <v>117556</v>
      </c>
      <c r="L2494" s="52" t="s">
        <v>497</v>
      </c>
      <c r="M2494" s="51">
        <v>128736</v>
      </c>
      <c r="N2494" s="51">
        <v>0</v>
      </c>
      <c r="O2494" s="52" t="s">
        <v>16947</v>
      </c>
    </row>
    <row r="2495" spans="1:15" ht="14.4" x14ac:dyDescent="0.25">
      <c r="A2495" s="51">
        <v>128785</v>
      </c>
      <c r="B2495" s="52" t="s">
        <v>73</v>
      </c>
      <c r="C2495" s="52" t="s">
        <v>7161</v>
      </c>
      <c r="D2495" s="51">
        <v>1701</v>
      </c>
      <c r="E2495" s="52" t="s">
        <v>7162</v>
      </c>
      <c r="F2495" s="52" t="s">
        <v>7163</v>
      </c>
      <c r="G2495" s="52" t="s">
        <v>7571</v>
      </c>
      <c r="H2495" s="52" t="s">
        <v>10776</v>
      </c>
      <c r="I2495" s="52" t="s">
        <v>14715</v>
      </c>
      <c r="J2495" s="51">
        <v>139055</v>
      </c>
      <c r="K2495" s="51">
        <v>5132</v>
      </c>
      <c r="L2495" s="52" t="s">
        <v>796</v>
      </c>
      <c r="M2495" s="51">
        <v>960377</v>
      </c>
      <c r="N2495" s="51">
        <v>0</v>
      </c>
      <c r="O2495" s="52" t="s">
        <v>16948</v>
      </c>
    </row>
    <row r="2496" spans="1:15" ht="14.4" x14ac:dyDescent="0.25">
      <c r="A2496" s="51">
        <v>128819</v>
      </c>
      <c r="B2496" s="52" t="s">
        <v>7164</v>
      </c>
      <c r="C2496" s="52" t="s">
        <v>7165</v>
      </c>
      <c r="D2496" s="51">
        <v>2140</v>
      </c>
      <c r="E2496" s="52" t="s">
        <v>1037</v>
      </c>
      <c r="F2496" s="52" t="s">
        <v>7166</v>
      </c>
      <c r="G2496" s="52" t="s">
        <v>7571</v>
      </c>
      <c r="H2496" s="52" t="s">
        <v>10777</v>
      </c>
      <c r="I2496" s="52" t="s">
        <v>14713</v>
      </c>
      <c r="J2496" s="51">
        <v>119925</v>
      </c>
      <c r="K2496" s="51">
        <v>48009</v>
      </c>
      <c r="L2496" s="52" t="s">
        <v>601</v>
      </c>
      <c r="M2496" s="51">
        <v>129461</v>
      </c>
      <c r="N2496" s="51">
        <v>0</v>
      </c>
      <c r="O2496" s="52" t="s">
        <v>16949</v>
      </c>
    </row>
    <row r="2497" spans="1:15" ht="14.4" x14ac:dyDescent="0.25">
      <c r="A2497" s="51">
        <v>128827</v>
      </c>
      <c r="B2497" s="52" t="s">
        <v>7167</v>
      </c>
      <c r="C2497" s="52" t="s">
        <v>7168</v>
      </c>
      <c r="D2497" s="51">
        <v>2100</v>
      </c>
      <c r="E2497" s="52" t="s">
        <v>423</v>
      </c>
      <c r="F2497" s="52" t="s">
        <v>7169</v>
      </c>
      <c r="G2497" s="52" t="s">
        <v>7571</v>
      </c>
      <c r="H2497" s="52" t="s">
        <v>10778</v>
      </c>
      <c r="I2497" s="52" t="s">
        <v>14372</v>
      </c>
      <c r="J2497" s="51">
        <v>121831</v>
      </c>
      <c r="K2497" s="51">
        <v>129643</v>
      </c>
      <c r="L2497" s="52" t="s">
        <v>870</v>
      </c>
      <c r="M2497" s="51">
        <v>113803</v>
      </c>
      <c r="N2497" s="51">
        <v>113803</v>
      </c>
      <c r="O2497" s="52" t="s">
        <v>16950</v>
      </c>
    </row>
    <row r="2498" spans="1:15" ht="28.8" x14ac:dyDescent="0.25">
      <c r="A2498" s="51">
        <v>128835</v>
      </c>
      <c r="B2498" s="52" t="s">
        <v>7170</v>
      </c>
      <c r="C2498" s="52" t="s">
        <v>7171</v>
      </c>
      <c r="D2498" s="51">
        <v>1070</v>
      </c>
      <c r="E2498" s="52" t="s">
        <v>133</v>
      </c>
      <c r="F2498" s="52" t="s">
        <v>7172</v>
      </c>
      <c r="G2498" s="52" t="s">
        <v>7571</v>
      </c>
      <c r="H2498" s="52" t="s">
        <v>10779</v>
      </c>
      <c r="I2498" s="52" t="s">
        <v>14715</v>
      </c>
      <c r="J2498" s="51">
        <v>120329</v>
      </c>
      <c r="K2498" s="51">
        <v>3962</v>
      </c>
      <c r="L2498" s="52" t="s">
        <v>555</v>
      </c>
      <c r="M2498" s="51">
        <v>960153</v>
      </c>
      <c r="N2498" s="51">
        <v>0</v>
      </c>
      <c r="O2498" s="52" t="s">
        <v>16951</v>
      </c>
    </row>
    <row r="2499" spans="1:15" ht="14.4" x14ac:dyDescent="0.25">
      <c r="A2499" s="51">
        <v>128868</v>
      </c>
      <c r="B2499" s="52" t="s">
        <v>7173</v>
      </c>
      <c r="C2499" s="52" t="s">
        <v>7174</v>
      </c>
      <c r="D2499" s="51">
        <v>2600</v>
      </c>
      <c r="E2499" s="52" t="s">
        <v>414</v>
      </c>
      <c r="F2499" s="52" t="s">
        <v>7175</v>
      </c>
      <c r="G2499" s="52" t="s">
        <v>7571</v>
      </c>
      <c r="H2499" s="52" t="s">
        <v>10780</v>
      </c>
      <c r="I2499" s="52" t="s">
        <v>14372</v>
      </c>
      <c r="J2499" s="51">
        <v>138784</v>
      </c>
      <c r="K2499" s="51">
        <v>414</v>
      </c>
      <c r="L2499" s="52" t="s">
        <v>997</v>
      </c>
      <c r="M2499" s="51">
        <v>113803</v>
      </c>
      <c r="N2499" s="51">
        <v>113803</v>
      </c>
      <c r="O2499" s="52" t="s">
        <v>16952</v>
      </c>
    </row>
    <row r="2500" spans="1:15" ht="14.4" x14ac:dyDescent="0.25">
      <c r="A2500" s="51">
        <v>128876</v>
      </c>
      <c r="B2500" s="52" t="s">
        <v>16953</v>
      </c>
      <c r="C2500" s="52" t="s">
        <v>7176</v>
      </c>
      <c r="D2500" s="51">
        <v>2018</v>
      </c>
      <c r="E2500" s="52" t="s">
        <v>534</v>
      </c>
      <c r="F2500" s="52" t="s">
        <v>7177</v>
      </c>
      <c r="G2500" s="52" t="s">
        <v>7571</v>
      </c>
      <c r="H2500" s="52" t="s">
        <v>14162</v>
      </c>
      <c r="I2500" s="52" t="s">
        <v>14713</v>
      </c>
      <c r="J2500" s="51">
        <v>0</v>
      </c>
      <c r="K2500" s="51"/>
      <c r="L2500" s="52" t="s">
        <v>7571</v>
      </c>
      <c r="M2500" s="51">
        <v>128884</v>
      </c>
      <c r="N2500" s="51">
        <v>0</v>
      </c>
      <c r="O2500" s="52" t="s">
        <v>22209</v>
      </c>
    </row>
    <row r="2501" spans="1:15" ht="14.4" x14ac:dyDescent="0.25">
      <c r="A2501" s="51">
        <v>129007</v>
      </c>
      <c r="B2501" s="52" t="s">
        <v>14163</v>
      </c>
      <c r="C2501" s="52" t="s">
        <v>7178</v>
      </c>
      <c r="D2501" s="51">
        <v>3202</v>
      </c>
      <c r="E2501" s="52" t="s">
        <v>1231</v>
      </c>
      <c r="F2501" s="52" t="s">
        <v>7179</v>
      </c>
      <c r="G2501" s="52" t="s">
        <v>7571</v>
      </c>
      <c r="H2501" s="52" t="s">
        <v>8503</v>
      </c>
      <c r="I2501" s="52" t="s">
        <v>14372</v>
      </c>
      <c r="J2501" s="51">
        <v>122176</v>
      </c>
      <c r="K2501" s="51">
        <v>1305</v>
      </c>
      <c r="L2501" s="52" t="s">
        <v>875</v>
      </c>
      <c r="M2501" s="51">
        <v>113911</v>
      </c>
      <c r="N2501" s="51">
        <v>113911</v>
      </c>
      <c r="O2501" s="52" t="s">
        <v>16954</v>
      </c>
    </row>
    <row r="2502" spans="1:15" ht="14.4" x14ac:dyDescent="0.25">
      <c r="A2502" s="51">
        <v>129015</v>
      </c>
      <c r="B2502" s="52" t="s">
        <v>7180</v>
      </c>
      <c r="C2502" s="52" t="s">
        <v>7181</v>
      </c>
      <c r="D2502" s="51">
        <v>3012</v>
      </c>
      <c r="E2502" s="52" t="s">
        <v>1183</v>
      </c>
      <c r="F2502" s="52" t="s">
        <v>7182</v>
      </c>
      <c r="G2502" s="52" t="s">
        <v>7571</v>
      </c>
      <c r="H2502" s="52" t="s">
        <v>10781</v>
      </c>
      <c r="I2502" s="52" t="s">
        <v>14372</v>
      </c>
      <c r="J2502" s="51">
        <v>120841</v>
      </c>
      <c r="K2502" s="51">
        <v>13433</v>
      </c>
      <c r="L2502" s="52" t="s">
        <v>801</v>
      </c>
      <c r="M2502" s="51">
        <v>113902</v>
      </c>
      <c r="N2502" s="51">
        <v>113902</v>
      </c>
      <c r="O2502" s="52" t="s">
        <v>16955</v>
      </c>
    </row>
    <row r="2503" spans="1:15" ht="14.4" x14ac:dyDescent="0.25">
      <c r="A2503" s="51">
        <v>129023</v>
      </c>
      <c r="B2503" s="52" t="s">
        <v>725</v>
      </c>
      <c r="C2503" s="52" t="s">
        <v>7183</v>
      </c>
      <c r="D2503" s="51">
        <v>1080</v>
      </c>
      <c r="E2503" s="52" t="s">
        <v>146</v>
      </c>
      <c r="F2503" s="52" t="s">
        <v>7184</v>
      </c>
      <c r="G2503" s="52" t="s">
        <v>7571</v>
      </c>
      <c r="H2503" s="52" t="s">
        <v>10782</v>
      </c>
      <c r="I2503" s="52" t="s">
        <v>14715</v>
      </c>
      <c r="J2503" s="51">
        <v>122051</v>
      </c>
      <c r="K2503" s="51">
        <v>4135</v>
      </c>
      <c r="L2503" s="52" t="s">
        <v>874</v>
      </c>
      <c r="M2503" s="51">
        <v>960187</v>
      </c>
      <c r="N2503" s="51">
        <v>0</v>
      </c>
      <c r="O2503" s="52" t="s">
        <v>16956</v>
      </c>
    </row>
    <row r="2504" spans="1:15" ht="14.4" x14ac:dyDescent="0.25">
      <c r="A2504" s="51">
        <v>129056</v>
      </c>
      <c r="B2504" s="52" t="s">
        <v>713</v>
      </c>
      <c r="C2504" s="52" t="s">
        <v>7185</v>
      </c>
      <c r="D2504" s="51">
        <v>1800</v>
      </c>
      <c r="E2504" s="52" t="s">
        <v>457</v>
      </c>
      <c r="F2504" s="52" t="s">
        <v>714</v>
      </c>
      <c r="G2504" s="52" t="s">
        <v>7571</v>
      </c>
      <c r="H2504" s="52" t="s">
        <v>10783</v>
      </c>
      <c r="I2504" s="52" t="s">
        <v>14372</v>
      </c>
      <c r="J2504" s="51">
        <v>121947</v>
      </c>
      <c r="K2504" s="51">
        <v>129056</v>
      </c>
      <c r="L2504" s="52" t="s">
        <v>713</v>
      </c>
      <c r="M2504" s="51">
        <v>113894</v>
      </c>
      <c r="N2504" s="51">
        <v>113894</v>
      </c>
      <c r="O2504" s="52" t="s">
        <v>16957</v>
      </c>
    </row>
    <row r="2505" spans="1:15" ht="14.4" x14ac:dyDescent="0.25">
      <c r="A2505" s="51">
        <v>129064</v>
      </c>
      <c r="B2505" s="52" t="s">
        <v>7186</v>
      </c>
      <c r="C2505" s="52" t="s">
        <v>7187</v>
      </c>
      <c r="D2505" s="51">
        <v>2100</v>
      </c>
      <c r="E2505" s="52" t="s">
        <v>423</v>
      </c>
      <c r="F2505" s="52" t="s">
        <v>7188</v>
      </c>
      <c r="G2505" s="52" t="s">
        <v>7571</v>
      </c>
      <c r="H2505" s="52" t="s">
        <v>10784</v>
      </c>
      <c r="I2505" s="52" t="s">
        <v>14713</v>
      </c>
      <c r="J2505" s="51">
        <v>121764</v>
      </c>
      <c r="K2505" s="51">
        <v>7344</v>
      </c>
      <c r="L2505" s="52" t="s">
        <v>755</v>
      </c>
      <c r="M2505" s="51">
        <v>963091</v>
      </c>
      <c r="N2505" s="51">
        <v>0</v>
      </c>
      <c r="O2505" s="52" t="s">
        <v>16958</v>
      </c>
    </row>
    <row r="2506" spans="1:15" ht="14.4" x14ac:dyDescent="0.25">
      <c r="A2506" s="51">
        <v>129072</v>
      </c>
      <c r="B2506" s="52" t="s">
        <v>7189</v>
      </c>
      <c r="C2506" s="52" t="s">
        <v>7190</v>
      </c>
      <c r="D2506" s="51">
        <v>1080</v>
      </c>
      <c r="E2506" s="52" t="s">
        <v>146</v>
      </c>
      <c r="F2506" s="52" t="s">
        <v>7191</v>
      </c>
      <c r="G2506" s="52" t="s">
        <v>7571</v>
      </c>
      <c r="H2506" s="52" t="s">
        <v>10785</v>
      </c>
      <c r="I2506" s="52" t="s">
        <v>14372</v>
      </c>
      <c r="J2506" s="51">
        <v>122069</v>
      </c>
      <c r="K2506">
        <v>42</v>
      </c>
      <c r="L2506" s="52" t="s">
        <v>450</v>
      </c>
      <c r="M2506" s="51">
        <v>113878</v>
      </c>
      <c r="N2506" s="51">
        <v>113878</v>
      </c>
      <c r="O2506" s="52" t="s">
        <v>16959</v>
      </c>
    </row>
    <row r="2507" spans="1:15" ht="14.4" x14ac:dyDescent="0.25">
      <c r="A2507" s="51">
        <v>129081</v>
      </c>
      <c r="B2507" s="52" t="s">
        <v>7192</v>
      </c>
      <c r="C2507" s="52" t="s">
        <v>7193</v>
      </c>
      <c r="D2507" s="51">
        <v>2018</v>
      </c>
      <c r="E2507" s="52" t="s">
        <v>534</v>
      </c>
      <c r="F2507" s="52" t="s">
        <v>7194</v>
      </c>
      <c r="G2507" s="52" t="s">
        <v>7571</v>
      </c>
      <c r="H2507" s="52" t="s">
        <v>10786</v>
      </c>
      <c r="I2507" s="52" t="s">
        <v>14715</v>
      </c>
      <c r="J2507" s="51">
        <v>119751</v>
      </c>
      <c r="K2507" s="51">
        <v>6213</v>
      </c>
      <c r="L2507" s="52" t="s">
        <v>836</v>
      </c>
      <c r="M2507" s="51">
        <v>128728</v>
      </c>
      <c r="N2507" s="51">
        <v>0</v>
      </c>
      <c r="O2507" s="52" t="s">
        <v>16960</v>
      </c>
    </row>
    <row r="2508" spans="1:15" ht="14.4" x14ac:dyDescent="0.25">
      <c r="A2508" s="51">
        <v>129098</v>
      </c>
      <c r="B2508" s="52" t="s">
        <v>7195</v>
      </c>
      <c r="C2508" s="52" t="s">
        <v>7196</v>
      </c>
      <c r="D2508" s="51">
        <v>2060</v>
      </c>
      <c r="E2508" s="52" t="s">
        <v>534</v>
      </c>
      <c r="F2508" s="52" t="s">
        <v>7197</v>
      </c>
      <c r="G2508" s="52" t="s">
        <v>7571</v>
      </c>
      <c r="H2508" s="52" t="s">
        <v>10787</v>
      </c>
      <c r="I2508" s="52" t="s">
        <v>14715</v>
      </c>
      <c r="J2508" s="51">
        <v>119735</v>
      </c>
      <c r="K2508" s="51">
        <v>61754</v>
      </c>
      <c r="L2508" s="52" t="s">
        <v>835</v>
      </c>
      <c r="M2508" s="51">
        <v>128728</v>
      </c>
      <c r="N2508" s="51">
        <v>0</v>
      </c>
      <c r="O2508" s="52" t="s">
        <v>16961</v>
      </c>
    </row>
    <row r="2509" spans="1:15" ht="14.4" x14ac:dyDescent="0.25">
      <c r="A2509" s="51">
        <v>129106</v>
      </c>
      <c r="B2509" s="52" t="s">
        <v>7198</v>
      </c>
      <c r="C2509" s="52" t="s">
        <v>7199</v>
      </c>
      <c r="D2509" s="51">
        <v>2840</v>
      </c>
      <c r="E2509" s="52" t="s">
        <v>7200</v>
      </c>
      <c r="F2509" s="52" t="s">
        <v>7201</v>
      </c>
      <c r="G2509" s="52" t="s">
        <v>7571</v>
      </c>
      <c r="H2509" s="52" t="s">
        <v>10788</v>
      </c>
      <c r="I2509" s="52" t="s">
        <v>14713</v>
      </c>
      <c r="J2509" s="51">
        <v>119255</v>
      </c>
      <c r="K2509" s="51">
        <v>46052</v>
      </c>
      <c r="L2509" s="52" t="s">
        <v>67</v>
      </c>
      <c r="M2509" s="51">
        <v>104661</v>
      </c>
      <c r="N2509" s="51">
        <v>0</v>
      </c>
      <c r="O2509" s="52" t="s">
        <v>16962</v>
      </c>
    </row>
    <row r="2510" spans="1:15" ht="14.4" x14ac:dyDescent="0.25">
      <c r="A2510" s="51">
        <v>129114</v>
      </c>
      <c r="B2510" s="52" t="s">
        <v>22147</v>
      </c>
      <c r="C2510" s="52" t="s">
        <v>7202</v>
      </c>
      <c r="D2510" s="51">
        <v>9940</v>
      </c>
      <c r="E2510" s="52" t="s">
        <v>126</v>
      </c>
      <c r="F2510" s="52" t="s">
        <v>757</v>
      </c>
      <c r="G2510" s="52" t="s">
        <v>7571</v>
      </c>
      <c r="H2510" s="52" t="s">
        <v>8265</v>
      </c>
      <c r="I2510" s="52" t="s">
        <v>14715</v>
      </c>
      <c r="J2510" s="51">
        <v>121376</v>
      </c>
      <c r="K2510" s="51">
        <v>129114</v>
      </c>
      <c r="L2510" s="52" t="s">
        <v>22147</v>
      </c>
      <c r="M2510" s="51">
        <v>975797</v>
      </c>
      <c r="N2510" s="51">
        <v>0</v>
      </c>
      <c r="O2510" s="52" t="s">
        <v>16963</v>
      </c>
    </row>
    <row r="2511" spans="1:15" ht="14.4" x14ac:dyDescent="0.25">
      <c r="A2511" s="51">
        <v>129122</v>
      </c>
      <c r="B2511" s="52" t="s">
        <v>22210</v>
      </c>
      <c r="C2511" s="52" t="s">
        <v>7203</v>
      </c>
      <c r="D2511" s="51">
        <v>9940</v>
      </c>
      <c r="E2511" s="52" t="s">
        <v>126</v>
      </c>
      <c r="F2511" s="52" t="s">
        <v>7204</v>
      </c>
      <c r="G2511" s="52" t="s">
        <v>7571</v>
      </c>
      <c r="H2511" s="52" t="s">
        <v>10789</v>
      </c>
      <c r="I2511" s="52" t="s">
        <v>14715</v>
      </c>
      <c r="J2511" s="51">
        <v>121376</v>
      </c>
      <c r="K2511" s="51">
        <v>129114</v>
      </c>
      <c r="L2511" s="52" t="s">
        <v>22147</v>
      </c>
      <c r="M2511" s="51">
        <v>975797</v>
      </c>
      <c r="N2511" s="51">
        <v>0</v>
      </c>
      <c r="O2511" s="52" t="s">
        <v>16964</v>
      </c>
    </row>
    <row r="2512" spans="1:15" ht="14.4" x14ac:dyDescent="0.25">
      <c r="A2512" s="51">
        <v>129131</v>
      </c>
      <c r="B2512" s="52" t="s">
        <v>542</v>
      </c>
      <c r="C2512" s="52" t="s">
        <v>7205</v>
      </c>
      <c r="D2512" s="51">
        <v>9890</v>
      </c>
      <c r="E2512" s="52" t="s">
        <v>169</v>
      </c>
      <c r="F2512" s="52" t="s">
        <v>170</v>
      </c>
      <c r="G2512" s="52" t="s">
        <v>7571</v>
      </c>
      <c r="H2512" s="52" t="s">
        <v>16965</v>
      </c>
      <c r="I2512" s="52" t="s">
        <v>14715</v>
      </c>
      <c r="J2512" s="51">
        <v>119487</v>
      </c>
      <c r="K2512" s="51">
        <v>24349</v>
      </c>
      <c r="L2512" s="52" t="s">
        <v>5657</v>
      </c>
      <c r="M2512" s="51">
        <v>976167</v>
      </c>
      <c r="N2512" s="51">
        <v>0</v>
      </c>
      <c r="O2512" s="52" t="s">
        <v>16966</v>
      </c>
    </row>
    <row r="2513" spans="1:15" ht="14.4" x14ac:dyDescent="0.25">
      <c r="A2513" s="51">
        <v>129189</v>
      </c>
      <c r="B2513" s="52" t="s">
        <v>7206</v>
      </c>
      <c r="C2513" s="52" t="s">
        <v>7207</v>
      </c>
      <c r="D2513" s="51">
        <v>2640</v>
      </c>
      <c r="E2513" s="52" t="s">
        <v>1099</v>
      </c>
      <c r="F2513" s="52" t="s">
        <v>7208</v>
      </c>
      <c r="G2513" s="52" t="s">
        <v>7571</v>
      </c>
      <c r="H2513" s="52" t="s">
        <v>10790</v>
      </c>
      <c r="I2513" s="52" t="s">
        <v>14715</v>
      </c>
      <c r="J2513" s="51">
        <v>120063</v>
      </c>
      <c r="K2513" s="51">
        <v>25775</v>
      </c>
      <c r="L2513" s="52" t="s">
        <v>488</v>
      </c>
      <c r="M2513" s="51">
        <v>960931</v>
      </c>
      <c r="N2513" s="51">
        <v>0</v>
      </c>
      <c r="O2513" s="52" t="s">
        <v>16967</v>
      </c>
    </row>
    <row r="2514" spans="1:15" ht="14.4" x14ac:dyDescent="0.25">
      <c r="A2514" s="51">
        <v>129197</v>
      </c>
      <c r="B2514" s="52" t="s">
        <v>14164</v>
      </c>
      <c r="C2514" s="52" t="s">
        <v>7209</v>
      </c>
      <c r="D2514" s="51">
        <v>8570</v>
      </c>
      <c r="E2514" s="52" t="s">
        <v>270</v>
      </c>
      <c r="F2514" s="52" t="s">
        <v>271</v>
      </c>
      <c r="G2514" s="52" t="s">
        <v>7571</v>
      </c>
      <c r="H2514" s="52" t="s">
        <v>8432</v>
      </c>
      <c r="I2514" s="52" t="s">
        <v>14372</v>
      </c>
      <c r="J2514" s="51">
        <v>129031</v>
      </c>
      <c r="K2514" s="51">
        <v>118596</v>
      </c>
      <c r="L2514" s="52" t="s">
        <v>476</v>
      </c>
      <c r="M2514" s="51">
        <v>114033</v>
      </c>
      <c r="N2514" s="51">
        <v>114033</v>
      </c>
      <c r="O2514" s="52" t="s">
        <v>16968</v>
      </c>
    </row>
    <row r="2515" spans="1:15" ht="14.4" x14ac:dyDescent="0.25">
      <c r="A2515" s="51">
        <v>129205</v>
      </c>
      <c r="B2515" s="52" t="s">
        <v>7210</v>
      </c>
      <c r="C2515" s="52" t="s">
        <v>7211</v>
      </c>
      <c r="D2515" s="51">
        <v>1800</v>
      </c>
      <c r="E2515" s="52" t="s">
        <v>457</v>
      </c>
      <c r="F2515" s="52" t="s">
        <v>7212</v>
      </c>
      <c r="G2515" s="52" t="s">
        <v>7571</v>
      </c>
      <c r="H2515" s="52" t="s">
        <v>10791</v>
      </c>
      <c r="I2515" s="52" t="s">
        <v>14715</v>
      </c>
      <c r="J2515" s="51">
        <v>125518</v>
      </c>
      <c r="K2515" s="51">
        <v>5462</v>
      </c>
      <c r="L2515" s="52" t="s">
        <v>879</v>
      </c>
      <c r="M2515" s="51">
        <v>960427</v>
      </c>
      <c r="N2515" s="51">
        <v>0</v>
      </c>
      <c r="O2515" s="52" t="s">
        <v>16969</v>
      </c>
    </row>
    <row r="2516" spans="1:15" ht="14.4" x14ac:dyDescent="0.25">
      <c r="A2516" s="51">
        <v>129213</v>
      </c>
      <c r="B2516" s="52" t="s">
        <v>7213</v>
      </c>
      <c r="C2516" s="52" t="s">
        <v>7214</v>
      </c>
      <c r="D2516" s="51">
        <v>9000</v>
      </c>
      <c r="E2516" s="52" t="s">
        <v>299</v>
      </c>
      <c r="F2516" s="52" t="s">
        <v>7215</v>
      </c>
      <c r="G2516" s="52" t="s">
        <v>7571</v>
      </c>
      <c r="H2516" s="52" t="s">
        <v>10792</v>
      </c>
      <c r="I2516" s="52" t="s">
        <v>14715</v>
      </c>
      <c r="J2516" s="51">
        <v>121798</v>
      </c>
      <c r="K2516" s="51">
        <v>20941</v>
      </c>
      <c r="L2516" s="52" t="s">
        <v>811</v>
      </c>
      <c r="M2516" s="51">
        <v>975789</v>
      </c>
      <c r="N2516" s="51">
        <v>0</v>
      </c>
      <c r="O2516" s="52" t="s">
        <v>16970</v>
      </c>
    </row>
    <row r="2517" spans="1:15" ht="14.4" x14ac:dyDescent="0.25">
      <c r="A2517" s="51">
        <v>129221</v>
      </c>
      <c r="B2517" s="52" t="s">
        <v>7216</v>
      </c>
      <c r="C2517" s="52" t="s">
        <v>7217</v>
      </c>
      <c r="D2517" s="51">
        <v>2660</v>
      </c>
      <c r="E2517" s="52" t="s">
        <v>383</v>
      </c>
      <c r="F2517" s="52" t="s">
        <v>7218</v>
      </c>
      <c r="G2517" s="52" t="s">
        <v>7571</v>
      </c>
      <c r="H2517" s="52" t="s">
        <v>16971</v>
      </c>
      <c r="I2517" s="52" t="s">
        <v>14372</v>
      </c>
      <c r="J2517" s="51">
        <v>138784</v>
      </c>
      <c r="K2517" s="51">
        <v>414</v>
      </c>
      <c r="L2517" s="52" t="s">
        <v>997</v>
      </c>
      <c r="M2517" s="51">
        <v>113803</v>
      </c>
      <c r="N2517" s="51">
        <v>113803</v>
      </c>
      <c r="O2517" s="52" t="s">
        <v>16972</v>
      </c>
    </row>
    <row r="2518" spans="1:15" ht="14.4" x14ac:dyDescent="0.25">
      <c r="A2518" s="51">
        <v>129239</v>
      </c>
      <c r="B2518" s="52" t="s">
        <v>7219</v>
      </c>
      <c r="C2518" s="52" t="s">
        <v>4631</v>
      </c>
      <c r="D2518" s="51">
        <v>1851</v>
      </c>
      <c r="E2518" s="52" t="s">
        <v>142</v>
      </c>
      <c r="F2518" s="52" t="s">
        <v>7220</v>
      </c>
      <c r="G2518" s="52" t="s">
        <v>7571</v>
      </c>
      <c r="H2518" s="52" t="s">
        <v>10793</v>
      </c>
      <c r="I2518" s="52" t="s">
        <v>14713</v>
      </c>
      <c r="J2518" s="51">
        <v>123034</v>
      </c>
      <c r="K2518" s="51">
        <v>5603</v>
      </c>
      <c r="L2518" s="52" t="s">
        <v>653</v>
      </c>
      <c r="M2518" s="51">
        <v>132027</v>
      </c>
      <c r="N2518" s="51">
        <v>0</v>
      </c>
      <c r="O2518" s="52" t="s">
        <v>16973</v>
      </c>
    </row>
    <row r="2519" spans="1:15" ht="14.4" x14ac:dyDescent="0.25">
      <c r="A2519" s="51">
        <v>129254</v>
      </c>
      <c r="B2519" s="52" t="s">
        <v>7221</v>
      </c>
      <c r="C2519" s="52" t="s">
        <v>7222</v>
      </c>
      <c r="D2519" s="51">
        <v>2140</v>
      </c>
      <c r="E2519" s="52" t="s">
        <v>1037</v>
      </c>
      <c r="F2519" s="52" t="s">
        <v>7223</v>
      </c>
      <c r="G2519" s="52" t="s">
        <v>7571</v>
      </c>
      <c r="H2519" s="52" t="s">
        <v>10794</v>
      </c>
      <c r="I2519" s="52" t="s">
        <v>14715</v>
      </c>
      <c r="J2519" s="51">
        <v>119701</v>
      </c>
      <c r="K2519" s="51">
        <v>133603</v>
      </c>
      <c r="L2519" s="52" t="s">
        <v>7516</v>
      </c>
      <c r="M2519" s="51">
        <v>128728</v>
      </c>
      <c r="N2519" s="51">
        <v>0</v>
      </c>
      <c r="O2519" s="52" t="s">
        <v>16974</v>
      </c>
    </row>
    <row r="2520" spans="1:15" ht="14.4" x14ac:dyDescent="0.25">
      <c r="A2520" s="51">
        <v>129271</v>
      </c>
      <c r="B2520" s="52" t="s">
        <v>10795</v>
      </c>
      <c r="C2520" s="52" t="s">
        <v>7224</v>
      </c>
      <c r="D2520" s="51">
        <v>1030</v>
      </c>
      <c r="E2520" s="52" t="s">
        <v>432</v>
      </c>
      <c r="F2520" s="52" t="s">
        <v>7225</v>
      </c>
      <c r="G2520" s="52" t="s">
        <v>7571</v>
      </c>
      <c r="H2520" s="52" t="s">
        <v>16975</v>
      </c>
      <c r="I2520" s="52" t="s">
        <v>14372</v>
      </c>
      <c r="J2520" s="51">
        <v>124149</v>
      </c>
      <c r="K2520" s="51">
        <v>26</v>
      </c>
      <c r="L2520" s="52" t="s">
        <v>42</v>
      </c>
      <c r="M2520" s="51">
        <v>113878</v>
      </c>
      <c r="N2520" s="51">
        <v>113878</v>
      </c>
      <c r="O2520" s="52" t="s">
        <v>16976</v>
      </c>
    </row>
    <row r="2521" spans="1:15" ht="14.4" x14ac:dyDescent="0.25">
      <c r="A2521" s="51">
        <v>129304</v>
      </c>
      <c r="B2521" s="52" t="s">
        <v>7226</v>
      </c>
      <c r="C2521" s="52" t="s">
        <v>7227</v>
      </c>
      <c r="D2521" s="51">
        <v>3560</v>
      </c>
      <c r="E2521" s="52" t="s">
        <v>102</v>
      </c>
      <c r="F2521" s="52" t="s">
        <v>7228</v>
      </c>
      <c r="G2521" s="52" t="s">
        <v>7571</v>
      </c>
      <c r="H2521" s="52" t="s">
        <v>10796</v>
      </c>
      <c r="I2521" s="52" t="s">
        <v>14713</v>
      </c>
      <c r="J2521" s="51">
        <v>125591</v>
      </c>
      <c r="K2521" s="51">
        <v>117556</v>
      </c>
      <c r="L2521" s="52" t="s">
        <v>497</v>
      </c>
      <c r="M2521" s="51">
        <v>128281</v>
      </c>
      <c r="N2521" s="51">
        <v>0</v>
      </c>
      <c r="O2521" s="52" t="s">
        <v>16977</v>
      </c>
    </row>
    <row r="2522" spans="1:15" ht="14.4" x14ac:dyDescent="0.25">
      <c r="A2522" s="51">
        <v>129312</v>
      </c>
      <c r="B2522" s="52" t="s">
        <v>7229</v>
      </c>
      <c r="C2522" s="52" t="s">
        <v>7230</v>
      </c>
      <c r="D2522" s="51">
        <v>1030</v>
      </c>
      <c r="E2522" s="52" t="s">
        <v>432</v>
      </c>
      <c r="F2522" s="52" t="s">
        <v>7231</v>
      </c>
      <c r="G2522" s="52" t="s">
        <v>7571</v>
      </c>
      <c r="H2522" s="52" t="s">
        <v>10797</v>
      </c>
      <c r="I2522" s="52" t="s">
        <v>14715</v>
      </c>
      <c r="J2522" s="51">
        <v>119693</v>
      </c>
      <c r="K2522" s="51">
        <v>111914</v>
      </c>
      <c r="L2522" s="52" t="s">
        <v>598</v>
      </c>
      <c r="M2522" s="51">
        <v>129353</v>
      </c>
      <c r="N2522" s="51">
        <v>0</v>
      </c>
      <c r="O2522" s="52" t="s">
        <v>16978</v>
      </c>
    </row>
    <row r="2523" spans="1:15" ht="14.4" x14ac:dyDescent="0.25">
      <c r="A2523" s="51">
        <v>129321</v>
      </c>
      <c r="B2523" s="52" t="s">
        <v>3998</v>
      </c>
      <c r="C2523" s="52" t="s">
        <v>7232</v>
      </c>
      <c r="D2523" s="51">
        <v>2018</v>
      </c>
      <c r="E2523" s="52" t="s">
        <v>534</v>
      </c>
      <c r="F2523" s="52" t="s">
        <v>7233</v>
      </c>
      <c r="G2523" s="52" t="s">
        <v>7571</v>
      </c>
      <c r="H2523" s="52" t="s">
        <v>10798</v>
      </c>
      <c r="I2523" s="52" t="s">
        <v>14713</v>
      </c>
      <c r="J2523" s="51">
        <v>138883</v>
      </c>
      <c r="K2523" s="51">
        <v>6346</v>
      </c>
      <c r="L2523" s="52" t="s">
        <v>2352</v>
      </c>
      <c r="M2523" s="51">
        <v>962936</v>
      </c>
      <c r="N2523" s="51">
        <v>0</v>
      </c>
      <c r="O2523" s="52" t="s">
        <v>16979</v>
      </c>
    </row>
    <row r="2524" spans="1:15" ht="14.4" x14ac:dyDescent="0.25">
      <c r="A2524" s="51">
        <v>129338</v>
      </c>
      <c r="B2524" s="52" t="s">
        <v>7234</v>
      </c>
      <c r="C2524" s="52" t="s">
        <v>7235</v>
      </c>
      <c r="D2524" s="51">
        <v>1140</v>
      </c>
      <c r="E2524" s="52" t="s">
        <v>923</v>
      </c>
      <c r="F2524" s="52" t="s">
        <v>7236</v>
      </c>
      <c r="G2524" s="52" t="s">
        <v>7571</v>
      </c>
      <c r="H2524" s="52" t="s">
        <v>10799</v>
      </c>
      <c r="I2524" s="52" t="s">
        <v>14372</v>
      </c>
      <c r="J2524" s="51">
        <v>138842</v>
      </c>
      <c r="K2524" s="51">
        <v>129577</v>
      </c>
      <c r="L2524" s="52" t="s">
        <v>7270</v>
      </c>
      <c r="M2524" s="51">
        <v>113878</v>
      </c>
      <c r="N2524" s="51">
        <v>113878</v>
      </c>
      <c r="O2524" s="52" t="s">
        <v>16980</v>
      </c>
    </row>
    <row r="2525" spans="1:15" ht="14.4" x14ac:dyDescent="0.25">
      <c r="A2525" s="51">
        <v>129346</v>
      </c>
      <c r="B2525" s="52" t="s">
        <v>7237</v>
      </c>
      <c r="C2525" s="52" t="s">
        <v>7238</v>
      </c>
      <c r="D2525" s="51">
        <v>1030</v>
      </c>
      <c r="E2525" s="52" t="s">
        <v>432</v>
      </c>
      <c r="F2525" s="52" t="s">
        <v>7239</v>
      </c>
      <c r="G2525" s="52" t="s">
        <v>7571</v>
      </c>
      <c r="H2525" s="52" t="s">
        <v>10800</v>
      </c>
      <c r="I2525" s="52" t="s">
        <v>14372</v>
      </c>
      <c r="J2525" s="51">
        <v>124149</v>
      </c>
      <c r="K2525" s="51">
        <v>26</v>
      </c>
      <c r="L2525" s="52" t="s">
        <v>42</v>
      </c>
      <c r="M2525" s="51">
        <v>113878</v>
      </c>
      <c r="N2525" s="51">
        <v>113878</v>
      </c>
      <c r="O2525" s="52" t="s">
        <v>16981</v>
      </c>
    </row>
    <row r="2526" spans="1:15" ht="14.4" x14ac:dyDescent="0.25">
      <c r="A2526" s="51">
        <v>129445</v>
      </c>
      <c r="B2526" s="52" t="s">
        <v>73</v>
      </c>
      <c r="C2526" s="52" t="s">
        <v>7240</v>
      </c>
      <c r="D2526" s="51">
        <v>3294</v>
      </c>
      <c r="E2526" s="52" t="s">
        <v>5996</v>
      </c>
      <c r="F2526" s="52" t="s">
        <v>7241</v>
      </c>
      <c r="G2526" s="52" t="s">
        <v>7571</v>
      </c>
      <c r="H2526" s="52" t="s">
        <v>10801</v>
      </c>
      <c r="I2526" s="52" t="s">
        <v>14715</v>
      </c>
      <c r="J2526" s="51">
        <v>119297</v>
      </c>
      <c r="K2526" s="51">
        <v>131417</v>
      </c>
      <c r="L2526" s="52" t="s">
        <v>789</v>
      </c>
      <c r="M2526" s="51">
        <v>961417</v>
      </c>
      <c r="N2526" s="51">
        <v>0</v>
      </c>
      <c r="O2526" s="52" t="s">
        <v>16982</v>
      </c>
    </row>
    <row r="2527" spans="1:15" ht="14.4" x14ac:dyDescent="0.25">
      <c r="A2527" s="51">
        <v>129478</v>
      </c>
      <c r="B2527" s="52" t="s">
        <v>7242</v>
      </c>
      <c r="C2527" s="52" t="s">
        <v>7243</v>
      </c>
      <c r="D2527" s="51">
        <v>3590</v>
      </c>
      <c r="E2527" s="52" t="s">
        <v>74</v>
      </c>
      <c r="F2527" s="52" t="s">
        <v>7244</v>
      </c>
      <c r="G2527" s="52" t="s">
        <v>7571</v>
      </c>
      <c r="H2527" s="52" t="s">
        <v>10802</v>
      </c>
      <c r="I2527" s="52" t="s">
        <v>14372</v>
      </c>
      <c r="J2527" s="51">
        <v>120147</v>
      </c>
      <c r="K2527" s="51">
        <v>123448</v>
      </c>
      <c r="L2527" s="52" t="s">
        <v>841</v>
      </c>
      <c r="M2527" s="51">
        <v>113951</v>
      </c>
      <c r="N2527" s="51">
        <v>113951</v>
      </c>
      <c r="O2527" s="52" t="s">
        <v>16983</v>
      </c>
    </row>
    <row r="2528" spans="1:15" ht="14.4" x14ac:dyDescent="0.25">
      <c r="A2528" s="51">
        <v>129486</v>
      </c>
      <c r="B2528" s="52" t="s">
        <v>704</v>
      </c>
      <c r="C2528" s="52" t="s">
        <v>7245</v>
      </c>
      <c r="D2528" s="51">
        <v>9850</v>
      </c>
      <c r="E2528" s="52" t="s">
        <v>41</v>
      </c>
      <c r="F2528" s="52" t="s">
        <v>7246</v>
      </c>
      <c r="G2528" s="52" t="s">
        <v>7571</v>
      </c>
      <c r="H2528" s="52" t="s">
        <v>10803</v>
      </c>
      <c r="I2528" s="52" t="s">
        <v>14713</v>
      </c>
      <c r="J2528" s="51">
        <v>121401</v>
      </c>
      <c r="K2528" s="51">
        <v>24745</v>
      </c>
      <c r="L2528" s="52" t="s">
        <v>22159</v>
      </c>
      <c r="M2528" s="51">
        <v>968081</v>
      </c>
      <c r="N2528" s="51">
        <v>0</v>
      </c>
      <c r="O2528" s="52" t="s">
        <v>16984</v>
      </c>
    </row>
    <row r="2529" spans="1:15" ht="14.4" x14ac:dyDescent="0.25">
      <c r="A2529" s="51">
        <v>129494</v>
      </c>
      <c r="B2529" s="52" t="s">
        <v>7247</v>
      </c>
      <c r="C2529" s="52" t="s">
        <v>7248</v>
      </c>
      <c r="D2529" s="51">
        <v>2800</v>
      </c>
      <c r="E2529" s="52" t="s">
        <v>223</v>
      </c>
      <c r="F2529" s="52" t="s">
        <v>7249</v>
      </c>
      <c r="G2529" s="52" t="s">
        <v>7571</v>
      </c>
      <c r="H2529" s="52" t="s">
        <v>10804</v>
      </c>
      <c r="I2529" s="52" t="s">
        <v>14713</v>
      </c>
      <c r="J2529" s="51">
        <v>119933</v>
      </c>
      <c r="K2529" s="51">
        <v>11569</v>
      </c>
      <c r="L2529" s="52" t="s">
        <v>650</v>
      </c>
      <c r="M2529" s="51">
        <v>123539</v>
      </c>
      <c r="N2529" s="51">
        <v>0</v>
      </c>
      <c r="O2529" s="52" t="s">
        <v>16985</v>
      </c>
    </row>
    <row r="2530" spans="1:15" ht="14.4" x14ac:dyDescent="0.25">
      <c r="A2530" s="51">
        <v>129502</v>
      </c>
      <c r="B2530" s="52" t="s">
        <v>7250</v>
      </c>
      <c r="C2530" s="52" t="s">
        <v>7251</v>
      </c>
      <c r="D2530" s="51">
        <v>9680</v>
      </c>
      <c r="E2530" s="52" t="s">
        <v>7252</v>
      </c>
      <c r="F2530" s="52" t="s">
        <v>7253</v>
      </c>
      <c r="G2530" s="52" t="s">
        <v>7571</v>
      </c>
      <c r="H2530" s="52" t="s">
        <v>10805</v>
      </c>
      <c r="I2530" s="52" t="s">
        <v>14713</v>
      </c>
      <c r="J2530" s="51">
        <v>121004</v>
      </c>
      <c r="K2530" s="51">
        <v>24117</v>
      </c>
      <c r="L2530" s="52" t="s">
        <v>22156</v>
      </c>
      <c r="M2530" s="51">
        <v>969361</v>
      </c>
      <c r="N2530" s="51">
        <v>0</v>
      </c>
      <c r="O2530" s="52" t="s">
        <v>16986</v>
      </c>
    </row>
    <row r="2531" spans="1:15" ht="14.4" x14ac:dyDescent="0.25">
      <c r="A2531" s="51">
        <v>129511</v>
      </c>
      <c r="B2531" s="52" t="s">
        <v>550</v>
      </c>
      <c r="C2531" s="52" t="s">
        <v>7254</v>
      </c>
      <c r="D2531" s="51">
        <v>9520</v>
      </c>
      <c r="E2531" s="52" t="s">
        <v>7255</v>
      </c>
      <c r="F2531" s="52" t="s">
        <v>7256</v>
      </c>
      <c r="G2531" s="52" t="s">
        <v>7571</v>
      </c>
      <c r="H2531" s="52" t="s">
        <v>10806</v>
      </c>
      <c r="I2531" s="52" t="s">
        <v>14713</v>
      </c>
      <c r="J2531" s="51">
        <v>138751</v>
      </c>
      <c r="K2531" s="51">
        <v>23945</v>
      </c>
      <c r="L2531" s="52" t="s">
        <v>846</v>
      </c>
      <c r="M2531" s="51">
        <v>969221</v>
      </c>
      <c r="N2531" s="51">
        <v>0</v>
      </c>
      <c r="O2531" s="52" t="s">
        <v>16987</v>
      </c>
    </row>
    <row r="2532" spans="1:15" ht="14.4" x14ac:dyDescent="0.25">
      <c r="A2532" s="51">
        <v>129528</v>
      </c>
      <c r="B2532" s="52" t="s">
        <v>7257</v>
      </c>
      <c r="C2532" s="52" t="s">
        <v>7258</v>
      </c>
      <c r="D2532" s="51">
        <v>9700</v>
      </c>
      <c r="E2532" s="52" t="s">
        <v>335</v>
      </c>
      <c r="F2532" s="52" t="s">
        <v>7259</v>
      </c>
      <c r="G2532" s="52" t="s">
        <v>7571</v>
      </c>
      <c r="H2532" s="52" t="s">
        <v>10807</v>
      </c>
      <c r="I2532" s="52" t="s">
        <v>14713</v>
      </c>
      <c r="J2532" s="51">
        <v>121046</v>
      </c>
      <c r="K2532" s="51">
        <v>116053</v>
      </c>
      <c r="L2532" s="52" t="s">
        <v>569</v>
      </c>
      <c r="M2532" s="51">
        <v>969394</v>
      </c>
      <c r="N2532" s="51">
        <v>0</v>
      </c>
      <c r="O2532" s="52" t="s">
        <v>16988</v>
      </c>
    </row>
    <row r="2533" spans="1:15" ht="14.4" x14ac:dyDescent="0.25">
      <c r="A2533" s="51">
        <v>129536</v>
      </c>
      <c r="B2533" s="52" t="s">
        <v>22211</v>
      </c>
      <c r="C2533" s="52" t="s">
        <v>7260</v>
      </c>
      <c r="D2533" s="51">
        <v>8340</v>
      </c>
      <c r="E2533" s="52" t="s">
        <v>7261</v>
      </c>
      <c r="F2533" s="52" t="s">
        <v>7262</v>
      </c>
      <c r="G2533" s="52" t="s">
        <v>7571</v>
      </c>
      <c r="H2533" s="52" t="s">
        <v>10808</v>
      </c>
      <c r="I2533" s="52" t="s">
        <v>14713</v>
      </c>
      <c r="J2533" s="51">
        <v>120253</v>
      </c>
      <c r="K2533" s="51">
        <v>17962</v>
      </c>
      <c r="L2533" s="52" t="s">
        <v>554</v>
      </c>
      <c r="M2533" s="51">
        <v>116137</v>
      </c>
      <c r="N2533" s="51">
        <v>0</v>
      </c>
      <c r="O2533" s="52" t="s">
        <v>16989</v>
      </c>
    </row>
    <row r="2534" spans="1:15" ht="14.4" x14ac:dyDescent="0.25">
      <c r="A2534" s="51">
        <v>129544</v>
      </c>
      <c r="B2534" s="52" t="s">
        <v>14165</v>
      </c>
      <c r="C2534" s="52" t="s">
        <v>7263</v>
      </c>
      <c r="D2534" s="51">
        <v>9850</v>
      </c>
      <c r="E2534" s="52" t="s">
        <v>41</v>
      </c>
      <c r="F2534" s="52" t="s">
        <v>7264</v>
      </c>
      <c r="G2534" s="52" t="s">
        <v>7571</v>
      </c>
      <c r="H2534" s="52" t="s">
        <v>10809</v>
      </c>
      <c r="I2534" s="52" t="s">
        <v>14372</v>
      </c>
      <c r="J2534" s="51">
        <v>129031</v>
      </c>
      <c r="K2534" s="51">
        <v>118596</v>
      </c>
      <c r="L2534" s="52" t="s">
        <v>476</v>
      </c>
      <c r="M2534" s="51">
        <v>114033</v>
      </c>
      <c r="N2534" s="51">
        <v>114033</v>
      </c>
      <c r="O2534" s="52" t="s">
        <v>16990</v>
      </c>
    </row>
    <row r="2535" spans="1:15" ht="14.4" x14ac:dyDescent="0.25">
      <c r="A2535" s="51">
        <v>129551</v>
      </c>
      <c r="B2535" s="52" t="s">
        <v>7265</v>
      </c>
      <c r="C2535" s="52" t="s">
        <v>7266</v>
      </c>
      <c r="D2535" s="51">
        <v>9000</v>
      </c>
      <c r="E2535" s="52" t="s">
        <v>299</v>
      </c>
      <c r="F2535" s="52" t="s">
        <v>5127</v>
      </c>
      <c r="G2535" s="52" t="s">
        <v>7571</v>
      </c>
      <c r="H2535" s="52" t="s">
        <v>10141</v>
      </c>
      <c r="I2535" s="52" t="s">
        <v>14713</v>
      </c>
      <c r="J2535" s="51">
        <v>121772</v>
      </c>
      <c r="K2535" s="51">
        <v>21154</v>
      </c>
      <c r="L2535" s="52" t="s">
        <v>5122</v>
      </c>
      <c r="M2535" s="51">
        <v>970038</v>
      </c>
      <c r="N2535" s="51">
        <v>0</v>
      </c>
      <c r="O2535" s="52" t="s">
        <v>16991</v>
      </c>
    </row>
    <row r="2536" spans="1:15" ht="14.4" x14ac:dyDescent="0.25">
      <c r="A2536" s="51">
        <v>129569</v>
      </c>
      <c r="B2536" s="52" t="s">
        <v>7267</v>
      </c>
      <c r="C2536" s="52" t="s">
        <v>7268</v>
      </c>
      <c r="D2536" s="51">
        <v>1070</v>
      </c>
      <c r="E2536" s="52" t="s">
        <v>133</v>
      </c>
      <c r="F2536" s="52" t="s">
        <v>7269</v>
      </c>
      <c r="G2536" s="52" t="s">
        <v>7571</v>
      </c>
      <c r="H2536" s="52" t="s">
        <v>16992</v>
      </c>
      <c r="I2536" s="52" t="s">
        <v>14372</v>
      </c>
      <c r="J2536" s="51">
        <v>129049</v>
      </c>
      <c r="K2536" s="51">
        <v>109</v>
      </c>
      <c r="L2536" s="52" t="s">
        <v>515</v>
      </c>
      <c r="M2536" s="51">
        <v>113878</v>
      </c>
      <c r="N2536" s="51">
        <v>113878</v>
      </c>
      <c r="O2536" s="52" t="s">
        <v>16993</v>
      </c>
    </row>
    <row r="2537" spans="1:15" ht="14.4" x14ac:dyDescent="0.25">
      <c r="A2537" s="51">
        <v>129577</v>
      </c>
      <c r="B2537" s="52" t="s">
        <v>7270</v>
      </c>
      <c r="C2537" s="52" t="s">
        <v>7271</v>
      </c>
      <c r="D2537" s="51">
        <v>1090</v>
      </c>
      <c r="E2537" s="52" t="s">
        <v>250</v>
      </c>
      <c r="F2537" s="52" t="s">
        <v>7272</v>
      </c>
      <c r="G2537" s="52" t="s">
        <v>7571</v>
      </c>
      <c r="H2537" s="52" t="s">
        <v>14166</v>
      </c>
      <c r="I2537" s="52" t="s">
        <v>14372</v>
      </c>
      <c r="J2537" s="51">
        <v>138842</v>
      </c>
      <c r="K2537" s="51">
        <v>129577</v>
      </c>
      <c r="L2537" s="52" t="s">
        <v>7270</v>
      </c>
      <c r="M2537" s="51">
        <v>113878</v>
      </c>
      <c r="N2537" s="51">
        <v>113878</v>
      </c>
      <c r="O2537" s="52" t="s">
        <v>16994</v>
      </c>
    </row>
    <row r="2538" spans="1:15" ht="14.4" x14ac:dyDescent="0.25">
      <c r="A2538" s="51">
        <v>129593</v>
      </c>
      <c r="B2538" s="52" t="s">
        <v>7273</v>
      </c>
      <c r="C2538" s="52" t="s">
        <v>7274</v>
      </c>
      <c r="D2538" s="51">
        <v>1030</v>
      </c>
      <c r="E2538" s="52" t="s">
        <v>432</v>
      </c>
      <c r="F2538" s="52" t="s">
        <v>7275</v>
      </c>
      <c r="G2538" s="52" t="s">
        <v>7571</v>
      </c>
      <c r="H2538" s="52" t="s">
        <v>10810</v>
      </c>
      <c r="I2538" s="52" t="s">
        <v>14713</v>
      </c>
      <c r="J2538" s="51">
        <v>119214</v>
      </c>
      <c r="K2538" s="51">
        <v>3707</v>
      </c>
      <c r="L2538" s="52" t="s">
        <v>22038</v>
      </c>
      <c r="M2538" s="51">
        <v>107359</v>
      </c>
      <c r="N2538" s="51">
        <v>0</v>
      </c>
      <c r="O2538" s="52" t="s">
        <v>16995</v>
      </c>
    </row>
    <row r="2539" spans="1:15" ht="14.4" x14ac:dyDescent="0.25">
      <c r="A2539" s="51">
        <v>129601</v>
      </c>
      <c r="B2539" s="52" t="s">
        <v>814</v>
      </c>
      <c r="C2539" s="52" t="s">
        <v>7276</v>
      </c>
      <c r="D2539" s="51">
        <v>1980</v>
      </c>
      <c r="E2539" s="52" t="s">
        <v>3409</v>
      </c>
      <c r="F2539" s="52" t="s">
        <v>7277</v>
      </c>
      <c r="G2539" s="52" t="s">
        <v>7571</v>
      </c>
      <c r="H2539" s="52" t="s">
        <v>14167</v>
      </c>
      <c r="I2539" s="52" t="s">
        <v>14372</v>
      </c>
      <c r="J2539" s="51">
        <v>129155</v>
      </c>
      <c r="K2539" s="51">
        <v>11775</v>
      </c>
      <c r="L2539" s="52" t="s">
        <v>780</v>
      </c>
      <c r="M2539" s="51">
        <v>113845</v>
      </c>
      <c r="N2539" s="51">
        <v>113845</v>
      </c>
      <c r="O2539" s="52" t="s">
        <v>16996</v>
      </c>
    </row>
    <row r="2540" spans="1:15" ht="14.4" x14ac:dyDescent="0.25">
      <c r="A2540" s="51">
        <v>129619</v>
      </c>
      <c r="B2540" s="52" t="s">
        <v>7278</v>
      </c>
      <c r="C2540" s="52" t="s">
        <v>7279</v>
      </c>
      <c r="D2540" s="51">
        <v>2140</v>
      </c>
      <c r="E2540" s="52" t="s">
        <v>1037</v>
      </c>
      <c r="F2540" s="52" t="s">
        <v>7280</v>
      </c>
      <c r="G2540" s="52" t="s">
        <v>7571</v>
      </c>
      <c r="H2540" s="52" t="s">
        <v>10811</v>
      </c>
      <c r="I2540" s="52" t="s">
        <v>14715</v>
      </c>
      <c r="J2540" s="51">
        <v>119701</v>
      </c>
      <c r="K2540" s="51">
        <v>133603</v>
      </c>
      <c r="L2540" s="52" t="s">
        <v>7516</v>
      </c>
      <c r="M2540" s="51">
        <v>128728</v>
      </c>
      <c r="N2540" s="51">
        <v>0</v>
      </c>
      <c r="O2540" s="52" t="s">
        <v>16997</v>
      </c>
    </row>
    <row r="2541" spans="1:15" ht="14.4" x14ac:dyDescent="0.25">
      <c r="A2541" s="51">
        <v>129627</v>
      </c>
      <c r="B2541" s="52" t="s">
        <v>7281</v>
      </c>
      <c r="C2541" s="52" t="s">
        <v>7282</v>
      </c>
      <c r="D2541" s="51">
        <v>2060</v>
      </c>
      <c r="E2541" s="52" t="s">
        <v>534</v>
      </c>
      <c r="F2541" s="52" t="s">
        <v>7283</v>
      </c>
      <c r="G2541" s="52" t="s">
        <v>7571</v>
      </c>
      <c r="H2541" s="52" t="s">
        <v>10812</v>
      </c>
      <c r="I2541" s="52" t="s">
        <v>14715</v>
      </c>
      <c r="J2541" s="51">
        <v>119735</v>
      </c>
      <c r="K2541" s="51">
        <v>61754</v>
      </c>
      <c r="L2541" s="52" t="s">
        <v>835</v>
      </c>
      <c r="M2541" s="51">
        <v>128728</v>
      </c>
      <c r="N2541" s="51">
        <v>0</v>
      </c>
      <c r="O2541" s="52" t="s">
        <v>16998</v>
      </c>
    </row>
    <row r="2542" spans="1:15" ht="14.4" x14ac:dyDescent="0.25">
      <c r="A2542" s="51">
        <v>129635</v>
      </c>
      <c r="B2542" s="52" t="s">
        <v>7284</v>
      </c>
      <c r="C2542" s="52" t="s">
        <v>7285</v>
      </c>
      <c r="D2542" s="51">
        <v>2020</v>
      </c>
      <c r="E2542" s="52" t="s">
        <v>534</v>
      </c>
      <c r="F2542" s="52" t="s">
        <v>7286</v>
      </c>
      <c r="G2542" s="52" t="s">
        <v>7571</v>
      </c>
      <c r="H2542" s="52" t="s">
        <v>10813</v>
      </c>
      <c r="I2542" s="52" t="s">
        <v>14715</v>
      </c>
      <c r="J2542" s="51">
        <v>119768</v>
      </c>
      <c r="K2542" s="51">
        <v>6643</v>
      </c>
      <c r="L2542" s="52" t="s">
        <v>837</v>
      </c>
      <c r="M2542" s="51">
        <v>128728</v>
      </c>
      <c r="N2542" s="51">
        <v>0</v>
      </c>
      <c r="O2542" s="52" t="s">
        <v>16999</v>
      </c>
    </row>
    <row r="2543" spans="1:15" ht="28.8" x14ac:dyDescent="0.25">
      <c r="A2543" s="51">
        <v>129643</v>
      </c>
      <c r="B2543" s="52" t="s">
        <v>870</v>
      </c>
      <c r="C2543" s="52" t="s">
        <v>7287</v>
      </c>
      <c r="D2543" s="51">
        <v>2100</v>
      </c>
      <c r="E2543" s="52" t="s">
        <v>423</v>
      </c>
      <c r="F2543" s="52" t="s">
        <v>871</v>
      </c>
      <c r="G2543" s="52" t="s">
        <v>7571</v>
      </c>
      <c r="H2543" s="52" t="s">
        <v>7803</v>
      </c>
      <c r="I2543" s="52" t="s">
        <v>14372</v>
      </c>
      <c r="J2543" s="51">
        <v>121831</v>
      </c>
      <c r="K2543" s="51">
        <v>129643</v>
      </c>
      <c r="L2543" s="52" t="s">
        <v>870</v>
      </c>
      <c r="M2543" s="51">
        <v>113803</v>
      </c>
      <c r="N2543" s="51">
        <v>113803</v>
      </c>
      <c r="O2543" s="52" t="s">
        <v>17000</v>
      </c>
    </row>
    <row r="2544" spans="1:15" ht="14.4" x14ac:dyDescent="0.25">
      <c r="A2544" s="51">
        <v>129651</v>
      </c>
      <c r="B2544" s="52" t="s">
        <v>7288</v>
      </c>
      <c r="C2544" s="52" t="s">
        <v>7289</v>
      </c>
      <c r="D2544" s="51">
        <v>2000</v>
      </c>
      <c r="E2544" s="52" t="s">
        <v>534</v>
      </c>
      <c r="F2544" s="52" t="s">
        <v>7290</v>
      </c>
      <c r="G2544" s="52" t="s">
        <v>7571</v>
      </c>
      <c r="H2544" s="52" t="s">
        <v>10814</v>
      </c>
      <c r="I2544" s="52" t="s">
        <v>14372</v>
      </c>
      <c r="J2544" s="51">
        <v>121831</v>
      </c>
      <c r="K2544" s="51">
        <v>129643</v>
      </c>
      <c r="L2544" s="52" t="s">
        <v>870</v>
      </c>
      <c r="M2544" s="51">
        <v>113803</v>
      </c>
      <c r="N2544" s="51">
        <v>113803</v>
      </c>
      <c r="O2544" s="52" t="s">
        <v>17001</v>
      </c>
    </row>
    <row r="2545" spans="1:15" ht="14.4" x14ac:dyDescent="0.25">
      <c r="A2545" s="51">
        <v>129973</v>
      </c>
      <c r="B2545" s="52" t="s">
        <v>7291</v>
      </c>
      <c r="C2545" s="52" t="s">
        <v>7292</v>
      </c>
      <c r="D2545" s="51">
        <v>3910</v>
      </c>
      <c r="E2545" s="52" t="s">
        <v>840</v>
      </c>
      <c r="F2545" s="52" t="s">
        <v>7293</v>
      </c>
      <c r="G2545" s="52" t="s">
        <v>7571</v>
      </c>
      <c r="H2545" s="52" t="s">
        <v>10815</v>
      </c>
      <c r="I2545" s="52" t="s">
        <v>14713</v>
      </c>
      <c r="J2545" s="51">
        <v>118752</v>
      </c>
      <c r="K2545" s="51">
        <v>123075</v>
      </c>
      <c r="L2545" s="52" t="s">
        <v>14149</v>
      </c>
      <c r="M2545" s="51">
        <v>965293</v>
      </c>
      <c r="N2545" s="51">
        <v>0</v>
      </c>
      <c r="O2545" s="52" t="s">
        <v>17002</v>
      </c>
    </row>
    <row r="2546" spans="1:15" ht="14.4" x14ac:dyDescent="0.25">
      <c r="A2546" s="51">
        <v>129999</v>
      </c>
      <c r="B2546" s="52" t="s">
        <v>7294</v>
      </c>
      <c r="C2546" s="52" t="s">
        <v>7295</v>
      </c>
      <c r="D2546" s="51">
        <v>3570</v>
      </c>
      <c r="E2546" s="52" t="s">
        <v>551</v>
      </c>
      <c r="F2546" s="52" t="s">
        <v>7296</v>
      </c>
      <c r="G2546" s="52" t="s">
        <v>7571</v>
      </c>
      <c r="H2546" s="52" t="s">
        <v>10816</v>
      </c>
      <c r="I2546" s="52" t="s">
        <v>14713</v>
      </c>
      <c r="J2546" s="51">
        <v>125591</v>
      </c>
      <c r="K2546" s="51">
        <v>117556</v>
      </c>
      <c r="L2546" s="52" t="s">
        <v>497</v>
      </c>
      <c r="M2546" s="51">
        <v>129981</v>
      </c>
      <c r="N2546" s="51">
        <v>0</v>
      </c>
      <c r="O2546" s="52" t="s">
        <v>17003</v>
      </c>
    </row>
    <row r="2547" spans="1:15" ht="14.4" x14ac:dyDescent="0.25">
      <c r="A2547" s="51">
        <v>130013</v>
      </c>
      <c r="B2547" s="52" t="s">
        <v>7297</v>
      </c>
      <c r="C2547" s="52" t="s">
        <v>7298</v>
      </c>
      <c r="D2547" s="51">
        <v>3560</v>
      </c>
      <c r="E2547" s="52" t="s">
        <v>102</v>
      </c>
      <c r="F2547" s="52" t="s">
        <v>7299</v>
      </c>
      <c r="G2547" s="52" t="s">
        <v>7571</v>
      </c>
      <c r="H2547" s="52" t="s">
        <v>14168</v>
      </c>
      <c r="I2547" s="52" t="s">
        <v>14372</v>
      </c>
      <c r="J2547" s="51">
        <v>120147</v>
      </c>
      <c r="K2547" s="51">
        <v>123448</v>
      </c>
      <c r="L2547" s="52" t="s">
        <v>841</v>
      </c>
      <c r="M2547" s="51">
        <v>113951</v>
      </c>
      <c r="N2547" s="51">
        <v>113951</v>
      </c>
      <c r="O2547" s="52" t="s">
        <v>17004</v>
      </c>
    </row>
    <row r="2548" spans="1:15" ht="14.4" x14ac:dyDescent="0.25">
      <c r="A2548" s="51">
        <v>130021</v>
      </c>
      <c r="B2548" s="52" t="s">
        <v>1607</v>
      </c>
      <c r="C2548" s="52" t="s">
        <v>7300</v>
      </c>
      <c r="D2548" s="51">
        <v>3020</v>
      </c>
      <c r="E2548" s="52" t="s">
        <v>306</v>
      </c>
      <c r="F2548" s="52" t="s">
        <v>7301</v>
      </c>
      <c r="G2548" s="52" t="s">
        <v>7571</v>
      </c>
      <c r="H2548" s="52" t="s">
        <v>10817</v>
      </c>
      <c r="I2548" s="52" t="s">
        <v>14372</v>
      </c>
      <c r="J2548" s="51">
        <v>120841</v>
      </c>
      <c r="K2548" s="51">
        <v>13433</v>
      </c>
      <c r="L2548" s="52" t="s">
        <v>801</v>
      </c>
      <c r="M2548" s="51">
        <v>113902</v>
      </c>
      <c r="N2548" s="51">
        <v>113902</v>
      </c>
      <c r="O2548" s="52" t="s">
        <v>17005</v>
      </c>
    </row>
    <row r="2549" spans="1:15" ht="14.4" x14ac:dyDescent="0.25">
      <c r="A2549" s="51">
        <v>130054</v>
      </c>
      <c r="B2549" s="52" t="s">
        <v>7302</v>
      </c>
      <c r="C2549" s="52" t="s">
        <v>7303</v>
      </c>
      <c r="D2549" s="51">
        <v>2100</v>
      </c>
      <c r="E2549" s="52" t="s">
        <v>423</v>
      </c>
      <c r="F2549" s="52" t="s">
        <v>7304</v>
      </c>
      <c r="G2549" s="52" t="s">
        <v>7571</v>
      </c>
      <c r="H2549" s="52" t="s">
        <v>10818</v>
      </c>
      <c r="I2549" s="52" t="s">
        <v>14713</v>
      </c>
      <c r="J2549" s="51">
        <v>121764</v>
      </c>
      <c r="K2549" s="51">
        <v>7344</v>
      </c>
      <c r="L2549" s="52" t="s">
        <v>755</v>
      </c>
      <c r="M2549" s="51">
        <v>963091</v>
      </c>
      <c r="N2549" s="51">
        <v>0</v>
      </c>
      <c r="O2549" s="52" t="s">
        <v>17006</v>
      </c>
    </row>
    <row r="2550" spans="1:15" ht="14.4" x14ac:dyDescent="0.25">
      <c r="A2550" s="51">
        <v>130088</v>
      </c>
      <c r="B2550" s="52" t="s">
        <v>7305</v>
      </c>
      <c r="C2550" s="52" t="s">
        <v>7306</v>
      </c>
      <c r="D2550" s="51">
        <v>2100</v>
      </c>
      <c r="E2550" s="52" t="s">
        <v>423</v>
      </c>
      <c r="F2550" s="52" t="s">
        <v>7307</v>
      </c>
      <c r="G2550" s="52" t="s">
        <v>7571</v>
      </c>
      <c r="H2550" s="52" t="s">
        <v>10819</v>
      </c>
      <c r="I2550" s="52" t="s">
        <v>14372</v>
      </c>
      <c r="J2550" s="51">
        <v>121831</v>
      </c>
      <c r="K2550" s="51">
        <v>129643</v>
      </c>
      <c r="L2550" s="52" t="s">
        <v>870</v>
      </c>
      <c r="M2550" s="51">
        <v>113803</v>
      </c>
      <c r="N2550" s="51">
        <v>113803</v>
      </c>
      <c r="O2550" s="52" t="s">
        <v>17007</v>
      </c>
    </row>
    <row r="2551" spans="1:15" ht="14.4" x14ac:dyDescent="0.25">
      <c r="A2551" s="51">
        <v>130096</v>
      </c>
      <c r="B2551" s="52" t="s">
        <v>14169</v>
      </c>
      <c r="C2551" s="52" t="s">
        <v>7308</v>
      </c>
      <c r="D2551" s="51">
        <v>9160</v>
      </c>
      <c r="E2551" s="52" t="s">
        <v>140</v>
      </c>
      <c r="F2551" s="52" t="s">
        <v>7309</v>
      </c>
      <c r="G2551" s="52" t="s">
        <v>7571</v>
      </c>
      <c r="H2551" s="52" t="s">
        <v>14170</v>
      </c>
      <c r="I2551" s="52" t="s">
        <v>14372</v>
      </c>
      <c r="J2551" s="51">
        <v>121251</v>
      </c>
      <c r="K2551" s="51">
        <v>2758</v>
      </c>
      <c r="L2551" s="52" t="s">
        <v>1563</v>
      </c>
      <c r="M2551" s="51">
        <v>113977</v>
      </c>
      <c r="N2551" s="51">
        <v>113977</v>
      </c>
      <c r="O2551" s="52" t="s">
        <v>17008</v>
      </c>
    </row>
    <row r="2552" spans="1:15" ht="14.4" x14ac:dyDescent="0.25">
      <c r="A2552" s="51">
        <v>130121</v>
      </c>
      <c r="B2552" s="52" t="s">
        <v>7310</v>
      </c>
      <c r="C2552" s="52" t="s">
        <v>7311</v>
      </c>
      <c r="D2552" s="51">
        <v>2140</v>
      </c>
      <c r="E2552" s="52" t="s">
        <v>1037</v>
      </c>
      <c r="F2552" s="52" t="s">
        <v>7312</v>
      </c>
      <c r="G2552" s="52" t="s">
        <v>7571</v>
      </c>
      <c r="H2552" s="52" t="s">
        <v>8386</v>
      </c>
      <c r="I2552" s="52" t="s">
        <v>14713</v>
      </c>
      <c r="J2552" s="51">
        <v>125591</v>
      </c>
      <c r="K2552" s="51">
        <v>117556</v>
      </c>
      <c r="L2552" s="52" t="s">
        <v>497</v>
      </c>
      <c r="M2552" s="51">
        <v>130112</v>
      </c>
      <c r="N2552" s="51">
        <v>0</v>
      </c>
      <c r="O2552" s="52" t="s">
        <v>17009</v>
      </c>
    </row>
    <row r="2553" spans="1:15" ht="14.4" x14ac:dyDescent="0.25">
      <c r="A2553" s="51">
        <v>130138</v>
      </c>
      <c r="B2553" s="52" t="s">
        <v>14171</v>
      </c>
      <c r="C2553" s="52" t="s">
        <v>14172</v>
      </c>
      <c r="D2553" s="51">
        <v>9000</v>
      </c>
      <c r="E2553" s="52" t="s">
        <v>299</v>
      </c>
      <c r="F2553" s="52" t="s">
        <v>14173</v>
      </c>
      <c r="G2553" s="52" t="s">
        <v>7571</v>
      </c>
      <c r="H2553" s="52" t="s">
        <v>10820</v>
      </c>
      <c r="I2553" s="52" t="s">
        <v>14715</v>
      </c>
      <c r="J2553" s="51">
        <v>121798</v>
      </c>
      <c r="K2553" s="51">
        <v>20941</v>
      </c>
      <c r="L2553" s="52" t="s">
        <v>811</v>
      </c>
      <c r="M2553" s="51">
        <v>975789</v>
      </c>
      <c r="N2553" s="51">
        <v>0</v>
      </c>
      <c r="O2553" s="52" t="s">
        <v>17010</v>
      </c>
    </row>
    <row r="2554" spans="1:15" ht="14.4" x14ac:dyDescent="0.25">
      <c r="A2554" s="51">
        <v>130146</v>
      </c>
      <c r="B2554" s="52" t="s">
        <v>7313</v>
      </c>
      <c r="C2554" s="52" t="s">
        <v>7314</v>
      </c>
      <c r="D2554" s="51">
        <v>9000</v>
      </c>
      <c r="E2554" s="52" t="s">
        <v>299</v>
      </c>
      <c r="F2554" s="52" t="s">
        <v>7315</v>
      </c>
      <c r="G2554" s="52" t="s">
        <v>7571</v>
      </c>
      <c r="H2554" s="52" t="s">
        <v>10142</v>
      </c>
      <c r="I2554" s="52" t="s">
        <v>14713</v>
      </c>
      <c r="J2554" s="51">
        <v>121772</v>
      </c>
      <c r="K2554" s="51">
        <v>21154</v>
      </c>
      <c r="L2554" s="52" t="s">
        <v>5122</v>
      </c>
      <c r="M2554" s="51">
        <v>112649</v>
      </c>
      <c r="N2554" s="51">
        <v>0</v>
      </c>
      <c r="O2554" s="52" t="s">
        <v>16085</v>
      </c>
    </row>
    <row r="2555" spans="1:15" ht="14.4" x14ac:dyDescent="0.25">
      <c r="A2555" s="51">
        <v>130153</v>
      </c>
      <c r="B2555" s="52" t="s">
        <v>7316</v>
      </c>
      <c r="C2555" s="52" t="s">
        <v>7317</v>
      </c>
      <c r="D2555" s="51">
        <v>2600</v>
      </c>
      <c r="E2555" s="52" t="s">
        <v>414</v>
      </c>
      <c r="F2555" s="52" t="s">
        <v>7318</v>
      </c>
      <c r="G2555" s="52" t="s">
        <v>7571</v>
      </c>
      <c r="H2555" s="52" t="s">
        <v>10821</v>
      </c>
      <c r="I2555" s="52" t="s">
        <v>14713</v>
      </c>
      <c r="J2555" s="51">
        <v>121681</v>
      </c>
      <c r="K2555" s="51">
        <v>110569</v>
      </c>
      <c r="L2555" s="52" t="s">
        <v>644</v>
      </c>
      <c r="M2555" s="51">
        <v>130419</v>
      </c>
      <c r="N2555" s="51">
        <v>0</v>
      </c>
      <c r="O2555" s="52" t="s">
        <v>17011</v>
      </c>
    </row>
    <row r="2556" spans="1:15" ht="14.4" x14ac:dyDescent="0.25">
      <c r="A2556" s="51">
        <v>130161</v>
      </c>
      <c r="B2556" s="52" t="s">
        <v>7319</v>
      </c>
      <c r="C2556" s="52" t="s">
        <v>7320</v>
      </c>
      <c r="D2556" s="51">
        <v>3550</v>
      </c>
      <c r="E2556" s="52" t="s">
        <v>217</v>
      </c>
      <c r="F2556" s="52" t="s">
        <v>7321</v>
      </c>
      <c r="G2556" s="52" t="s">
        <v>7571</v>
      </c>
      <c r="H2556" s="52" t="s">
        <v>10822</v>
      </c>
      <c r="I2556" s="52" t="s">
        <v>14372</v>
      </c>
      <c r="J2556" s="51">
        <v>120147</v>
      </c>
      <c r="K2556" s="51">
        <v>123448</v>
      </c>
      <c r="L2556" s="52" t="s">
        <v>841</v>
      </c>
      <c r="M2556" s="51">
        <v>113951</v>
      </c>
      <c r="N2556" s="51">
        <v>113951</v>
      </c>
      <c r="O2556" s="52" t="s">
        <v>17012</v>
      </c>
    </row>
    <row r="2557" spans="1:15" ht="14.4" x14ac:dyDescent="0.25">
      <c r="A2557" s="51">
        <v>130179</v>
      </c>
      <c r="B2557" s="52" t="s">
        <v>2010</v>
      </c>
      <c r="C2557" s="52" t="s">
        <v>7322</v>
      </c>
      <c r="D2557" s="51">
        <v>9500</v>
      </c>
      <c r="E2557" s="52" t="s">
        <v>229</v>
      </c>
      <c r="F2557" s="52" t="s">
        <v>7323</v>
      </c>
      <c r="G2557" s="52" t="s">
        <v>7571</v>
      </c>
      <c r="H2557" s="52" t="s">
        <v>22212</v>
      </c>
      <c r="I2557" s="52" t="s">
        <v>14713</v>
      </c>
      <c r="J2557" s="51">
        <v>119974</v>
      </c>
      <c r="K2557" s="51">
        <v>23556</v>
      </c>
      <c r="L2557" s="52" t="s">
        <v>67</v>
      </c>
      <c r="M2557" s="51">
        <v>969071</v>
      </c>
      <c r="N2557" s="51">
        <v>0</v>
      </c>
      <c r="O2557" s="52" t="s">
        <v>17013</v>
      </c>
    </row>
    <row r="2558" spans="1:15" ht="14.4" x14ac:dyDescent="0.25">
      <c r="A2558" s="51">
        <v>130195</v>
      </c>
      <c r="B2558" s="52" t="s">
        <v>7324</v>
      </c>
      <c r="C2558" s="52" t="s">
        <v>10823</v>
      </c>
      <c r="D2558" s="51">
        <v>2100</v>
      </c>
      <c r="E2558" s="52" t="s">
        <v>423</v>
      </c>
      <c r="F2558" s="52" t="s">
        <v>7325</v>
      </c>
      <c r="G2558" s="52" t="s">
        <v>7571</v>
      </c>
      <c r="H2558" s="52" t="s">
        <v>14174</v>
      </c>
      <c r="I2558" s="52" t="s">
        <v>14715</v>
      </c>
      <c r="J2558" s="51">
        <v>119701</v>
      </c>
      <c r="K2558" s="51">
        <v>133603</v>
      </c>
      <c r="L2558" s="52" t="s">
        <v>7516</v>
      </c>
      <c r="M2558" s="51">
        <v>128728</v>
      </c>
      <c r="N2558" s="51">
        <v>0</v>
      </c>
      <c r="O2558" s="52" t="s">
        <v>17014</v>
      </c>
    </row>
    <row r="2559" spans="1:15" ht="14.4" x14ac:dyDescent="0.25">
      <c r="A2559" s="51">
        <v>130203</v>
      </c>
      <c r="B2559" s="52" t="s">
        <v>7326</v>
      </c>
      <c r="C2559" s="52" t="s">
        <v>5906</v>
      </c>
      <c r="D2559" s="51">
        <v>2990</v>
      </c>
      <c r="E2559" s="52" t="s">
        <v>237</v>
      </c>
      <c r="F2559" s="52" t="s">
        <v>5907</v>
      </c>
      <c r="G2559" s="52" t="s">
        <v>7571</v>
      </c>
      <c r="H2559" s="52" t="s">
        <v>10824</v>
      </c>
      <c r="I2559" s="52" t="s">
        <v>14713</v>
      </c>
      <c r="J2559" s="51">
        <v>120089</v>
      </c>
      <c r="K2559" s="51">
        <v>7856</v>
      </c>
      <c r="L2559" s="52" t="s">
        <v>795</v>
      </c>
      <c r="M2559" s="51">
        <v>972901</v>
      </c>
      <c r="N2559" s="51">
        <v>0</v>
      </c>
      <c r="O2559" s="52" t="s">
        <v>17015</v>
      </c>
    </row>
    <row r="2560" spans="1:15" ht="14.4" x14ac:dyDescent="0.25">
      <c r="A2560" s="51">
        <v>130237</v>
      </c>
      <c r="B2560" s="52" t="s">
        <v>14175</v>
      </c>
      <c r="C2560" s="52" t="s">
        <v>7327</v>
      </c>
      <c r="D2560" s="51">
        <v>9960</v>
      </c>
      <c r="E2560" s="52" t="s">
        <v>6816</v>
      </c>
      <c r="F2560" s="52" t="s">
        <v>7328</v>
      </c>
      <c r="G2560" s="52" t="s">
        <v>7571</v>
      </c>
      <c r="H2560" s="52" t="s">
        <v>17016</v>
      </c>
      <c r="I2560" s="52" t="s">
        <v>14715</v>
      </c>
      <c r="J2560" s="51">
        <v>121236</v>
      </c>
      <c r="K2560" s="51">
        <v>25148</v>
      </c>
      <c r="L2560" s="52" t="s">
        <v>2000</v>
      </c>
      <c r="M2560" s="51">
        <v>960088</v>
      </c>
      <c r="N2560" s="51">
        <v>0</v>
      </c>
      <c r="O2560" s="52" t="s">
        <v>17017</v>
      </c>
    </row>
    <row r="2561" spans="1:15" ht="14.4" x14ac:dyDescent="0.25">
      <c r="A2561" s="51">
        <v>130278</v>
      </c>
      <c r="B2561" s="52" t="s">
        <v>7329</v>
      </c>
      <c r="C2561" s="52" t="s">
        <v>14176</v>
      </c>
      <c r="D2561" s="51">
        <v>1020</v>
      </c>
      <c r="E2561" s="52" t="s">
        <v>132</v>
      </c>
      <c r="F2561" s="52" t="s">
        <v>7330</v>
      </c>
      <c r="G2561" s="52" t="s">
        <v>7571</v>
      </c>
      <c r="H2561" s="52" t="s">
        <v>10825</v>
      </c>
      <c r="I2561" s="52" t="s">
        <v>14372</v>
      </c>
      <c r="J2561" s="51">
        <v>138842</v>
      </c>
      <c r="K2561" s="51">
        <v>129577</v>
      </c>
      <c r="L2561" s="52" t="s">
        <v>7270</v>
      </c>
      <c r="M2561" s="51">
        <v>113878</v>
      </c>
      <c r="N2561" s="51">
        <v>113878</v>
      </c>
      <c r="O2561" s="52" t="s">
        <v>17018</v>
      </c>
    </row>
    <row r="2562" spans="1:15" ht="14.4" x14ac:dyDescent="0.25">
      <c r="A2562" s="51">
        <v>130815</v>
      </c>
      <c r="B2562" s="52" t="s">
        <v>7331</v>
      </c>
      <c r="C2562" s="52" t="s">
        <v>7332</v>
      </c>
      <c r="D2562" s="51">
        <v>8310</v>
      </c>
      <c r="E2562" s="52" t="s">
        <v>291</v>
      </c>
      <c r="F2562" s="52" t="s">
        <v>7333</v>
      </c>
      <c r="G2562" s="52" t="s">
        <v>7571</v>
      </c>
      <c r="H2562" s="52" t="s">
        <v>10826</v>
      </c>
      <c r="I2562" s="52" t="s">
        <v>14713</v>
      </c>
      <c r="J2562" s="51">
        <v>120601</v>
      </c>
      <c r="K2562" s="51">
        <v>17947</v>
      </c>
      <c r="L2562" s="52" t="s">
        <v>748</v>
      </c>
      <c r="M2562" s="51">
        <v>116137</v>
      </c>
      <c r="N2562" s="51">
        <v>0</v>
      </c>
      <c r="O2562" s="52" t="s">
        <v>17019</v>
      </c>
    </row>
    <row r="2563" spans="1:15" ht="14.4" x14ac:dyDescent="0.25">
      <c r="A2563" s="51">
        <v>130872</v>
      </c>
      <c r="B2563" s="52" t="s">
        <v>7334</v>
      </c>
      <c r="C2563" s="52" t="s">
        <v>7335</v>
      </c>
      <c r="D2563" s="51">
        <v>3545</v>
      </c>
      <c r="E2563" s="52" t="s">
        <v>118</v>
      </c>
      <c r="F2563" s="52" t="s">
        <v>7336</v>
      </c>
      <c r="G2563" s="52" t="s">
        <v>7571</v>
      </c>
      <c r="H2563" s="52" t="s">
        <v>10827</v>
      </c>
      <c r="I2563" s="52" t="s">
        <v>14713</v>
      </c>
      <c r="J2563" s="51">
        <v>119099</v>
      </c>
      <c r="K2563" s="51">
        <v>112185</v>
      </c>
      <c r="L2563" s="52" t="s">
        <v>615</v>
      </c>
      <c r="M2563" s="51">
        <v>971184</v>
      </c>
      <c r="N2563" s="51">
        <v>0</v>
      </c>
      <c r="O2563" s="52" t="s">
        <v>17020</v>
      </c>
    </row>
    <row r="2564" spans="1:15" ht="14.4" x14ac:dyDescent="0.25">
      <c r="A2564" s="51">
        <v>130881</v>
      </c>
      <c r="B2564" s="52" t="s">
        <v>7337</v>
      </c>
      <c r="C2564" s="52" t="s">
        <v>1369</v>
      </c>
      <c r="D2564" s="51">
        <v>1730</v>
      </c>
      <c r="E2564" s="52" t="s">
        <v>954</v>
      </c>
      <c r="F2564" s="52" t="s">
        <v>7338</v>
      </c>
      <c r="G2564" s="52" t="s">
        <v>7571</v>
      </c>
      <c r="H2564" s="52" t="s">
        <v>10828</v>
      </c>
      <c r="I2564" s="52" t="s">
        <v>14713</v>
      </c>
      <c r="J2564" s="51">
        <v>120791</v>
      </c>
      <c r="K2564" s="51">
        <v>5777</v>
      </c>
      <c r="L2564" s="52" t="s">
        <v>635</v>
      </c>
      <c r="M2564" s="51">
        <v>973727</v>
      </c>
      <c r="N2564" s="51">
        <v>0</v>
      </c>
      <c r="O2564" s="52" t="s">
        <v>17021</v>
      </c>
    </row>
    <row r="2565" spans="1:15" ht="14.4" x14ac:dyDescent="0.25">
      <c r="A2565" s="51">
        <v>130898</v>
      </c>
      <c r="B2565" s="52" t="s">
        <v>2118</v>
      </c>
      <c r="C2565" s="52" t="s">
        <v>7339</v>
      </c>
      <c r="D2565" s="51">
        <v>1741</v>
      </c>
      <c r="E2565" s="52" t="s">
        <v>7340</v>
      </c>
      <c r="F2565" s="52" t="s">
        <v>7341</v>
      </c>
      <c r="G2565" s="52" t="s">
        <v>7571</v>
      </c>
      <c r="H2565" s="52" t="s">
        <v>10829</v>
      </c>
      <c r="I2565" s="52" t="s">
        <v>14715</v>
      </c>
      <c r="J2565" s="51">
        <v>120196</v>
      </c>
      <c r="K2565" s="51">
        <v>5314</v>
      </c>
      <c r="L2565" s="52" t="s">
        <v>9138</v>
      </c>
      <c r="M2565" s="51">
        <v>960385</v>
      </c>
      <c r="N2565" s="51">
        <v>0</v>
      </c>
      <c r="O2565" s="52" t="s">
        <v>17022</v>
      </c>
    </row>
    <row r="2566" spans="1:15" ht="14.4" x14ac:dyDescent="0.25">
      <c r="A2566" s="51">
        <v>130906</v>
      </c>
      <c r="B2566" s="52" t="s">
        <v>7128</v>
      </c>
      <c r="C2566" s="52" t="s">
        <v>7342</v>
      </c>
      <c r="D2566" s="51">
        <v>3020</v>
      </c>
      <c r="E2566" s="52" t="s">
        <v>306</v>
      </c>
      <c r="F2566" s="52" t="s">
        <v>307</v>
      </c>
      <c r="G2566" s="52" t="s">
        <v>7571</v>
      </c>
      <c r="H2566" s="52" t="s">
        <v>7750</v>
      </c>
      <c r="I2566" s="52" t="s">
        <v>14713</v>
      </c>
      <c r="J2566" s="51">
        <v>120766</v>
      </c>
      <c r="K2566" s="51">
        <v>44818</v>
      </c>
      <c r="L2566" s="52" t="s">
        <v>634</v>
      </c>
      <c r="M2566" s="51">
        <v>970236</v>
      </c>
      <c r="N2566" s="51">
        <v>0</v>
      </c>
      <c r="O2566" s="52" t="s">
        <v>17023</v>
      </c>
    </row>
    <row r="2567" spans="1:15" ht="14.4" x14ac:dyDescent="0.25">
      <c r="A2567" s="51">
        <v>130914</v>
      </c>
      <c r="B2567" s="52" t="s">
        <v>14177</v>
      </c>
      <c r="C2567" s="52" t="s">
        <v>1649</v>
      </c>
      <c r="D2567" s="51">
        <v>3211</v>
      </c>
      <c r="E2567" s="52" t="s">
        <v>7343</v>
      </c>
      <c r="F2567" s="52" t="s">
        <v>7344</v>
      </c>
      <c r="G2567" s="52" t="s">
        <v>7571</v>
      </c>
      <c r="H2567" s="52" t="s">
        <v>10830</v>
      </c>
      <c r="I2567" s="52" t="s">
        <v>14715</v>
      </c>
      <c r="J2567" s="51">
        <v>122168</v>
      </c>
      <c r="K2567" s="51">
        <v>46631</v>
      </c>
      <c r="L2567" s="52" t="s">
        <v>648</v>
      </c>
      <c r="M2567" s="51">
        <v>961375</v>
      </c>
      <c r="N2567" s="51">
        <v>0</v>
      </c>
      <c r="O2567" s="52" t="s">
        <v>17024</v>
      </c>
    </row>
    <row r="2568" spans="1:15" ht="14.4" x14ac:dyDescent="0.25">
      <c r="A2568" s="51">
        <v>130922</v>
      </c>
      <c r="B2568" s="52" t="s">
        <v>14178</v>
      </c>
      <c r="C2568" s="52" t="s">
        <v>7345</v>
      </c>
      <c r="D2568" s="51">
        <v>3370</v>
      </c>
      <c r="E2568" s="52" t="s">
        <v>3735</v>
      </c>
      <c r="F2568" s="52" t="s">
        <v>7346</v>
      </c>
      <c r="G2568" s="52" t="s">
        <v>7571</v>
      </c>
      <c r="H2568" s="52" t="s">
        <v>10831</v>
      </c>
      <c r="I2568" s="52" t="s">
        <v>14372</v>
      </c>
      <c r="J2568" s="51">
        <v>120841</v>
      </c>
      <c r="K2568" s="51">
        <v>13433</v>
      </c>
      <c r="L2568" s="52" t="s">
        <v>801</v>
      </c>
      <c r="M2568" s="51">
        <v>113902</v>
      </c>
      <c r="N2568" s="51">
        <v>113902</v>
      </c>
      <c r="O2568" s="52" t="s">
        <v>17025</v>
      </c>
    </row>
    <row r="2569" spans="1:15" ht="14.4" x14ac:dyDescent="0.25">
      <c r="A2569" s="51">
        <v>130948</v>
      </c>
      <c r="B2569" s="52" t="s">
        <v>7122</v>
      </c>
      <c r="C2569" s="52" t="s">
        <v>7347</v>
      </c>
      <c r="D2569" s="51">
        <v>3530</v>
      </c>
      <c r="E2569" s="52" t="s">
        <v>106</v>
      </c>
      <c r="F2569" s="52" t="s">
        <v>10832</v>
      </c>
      <c r="G2569" s="52" t="s">
        <v>7571</v>
      </c>
      <c r="H2569" s="52" t="s">
        <v>10833</v>
      </c>
      <c r="I2569" s="52" t="s">
        <v>14713</v>
      </c>
      <c r="J2569" s="51">
        <v>139105</v>
      </c>
      <c r="K2569" s="51">
        <v>124339</v>
      </c>
      <c r="L2569" s="52" t="s">
        <v>7034</v>
      </c>
      <c r="M2569" s="51">
        <v>122416</v>
      </c>
      <c r="N2569" s="51">
        <v>0</v>
      </c>
      <c r="O2569" s="52" t="s">
        <v>17026</v>
      </c>
    </row>
    <row r="2570" spans="1:15" ht="14.4" x14ac:dyDescent="0.25">
      <c r="A2570" s="51">
        <v>130955</v>
      </c>
      <c r="B2570" s="52" t="s">
        <v>7348</v>
      </c>
      <c r="C2570" s="52" t="s">
        <v>7349</v>
      </c>
      <c r="D2570" s="51">
        <v>1090</v>
      </c>
      <c r="E2570" s="52" t="s">
        <v>250</v>
      </c>
      <c r="F2570" s="52" t="s">
        <v>10834</v>
      </c>
      <c r="G2570" s="52" t="s">
        <v>7571</v>
      </c>
      <c r="H2570" s="52" t="s">
        <v>10835</v>
      </c>
      <c r="I2570" s="52" t="s">
        <v>14372</v>
      </c>
      <c r="J2570" s="51">
        <v>138842</v>
      </c>
      <c r="K2570" s="51">
        <v>129577</v>
      </c>
      <c r="L2570" s="52" t="s">
        <v>7270</v>
      </c>
      <c r="M2570" s="51">
        <v>113878</v>
      </c>
      <c r="N2570" s="51">
        <v>113878</v>
      </c>
      <c r="O2570" s="52" t="s">
        <v>17027</v>
      </c>
    </row>
    <row r="2571" spans="1:15" ht="14.4" x14ac:dyDescent="0.25">
      <c r="A2571" s="51">
        <v>131029</v>
      </c>
      <c r="B2571" s="52" t="s">
        <v>7350</v>
      </c>
      <c r="C2571" s="52" t="s">
        <v>7351</v>
      </c>
      <c r="D2571" s="51">
        <v>2370</v>
      </c>
      <c r="E2571" s="52" t="s">
        <v>2808</v>
      </c>
      <c r="F2571" s="52" t="s">
        <v>7352</v>
      </c>
      <c r="G2571" s="52" t="s">
        <v>7571</v>
      </c>
      <c r="H2571" s="52" t="s">
        <v>10836</v>
      </c>
      <c r="I2571" s="52" t="s">
        <v>14372</v>
      </c>
      <c r="J2571" s="51">
        <v>120031</v>
      </c>
      <c r="K2571" s="51">
        <v>687</v>
      </c>
      <c r="L2571" s="52" t="s">
        <v>740</v>
      </c>
      <c r="M2571" s="51">
        <v>113861</v>
      </c>
      <c r="N2571" s="51">
        <v>113861</v>
      </c>
      <c r="O2571" s="52" t="s">
        <v>17028</v>
      </c>
    </row>
    <row r="2572" spans="1:15" ht="14.4" x14ac:dyDescent="0.25">
      <c r="A2572" s="51">
        <v>131037</v>
      </c>
      <c r="B2572" s="52" t="s">
        <v>7353</v>
      </c>
      <c r="C2572" s="52" t="s">
        <v>7354</v>
      </c>
      <c r="D2572" s="51">
        <v>2140</v>
      </c>
      <c r="E2572" s="52" t="s">
        <v>1037</v>
      </c>
      <c r="F2572" s="52" t="s">
        <v>7355</v>
      </c>
      <c r="G2572" s="52" t="s">
        <v>7571</v>
      </c>
      <c r="H2572" s="52" t="s">
        <v>10837</v>
      </c>
      <c r="I2572" s="52" t="s">
        <v>14713</v>
      </c>
      <c r="J2572" s="51">
        <v>138883</v>
      </c>
      <c r="K2572" s="51">
        <v>6346</v>
      </c>
      <c r="L2572" s="52" t="s">
        <v>2352</v>
      </c>
      <c r="M2572" s="51">
        <v>962936</v>
      </c>
      <c r="N2572" s="51">
        <v>0</v>
      </c>
      <c r="O2572" s="52" t="s">
        <v>17029</v>
      </c>
    </row>
    <row r="2573" spans="1:15" ht="14.4" x14ac:dyDescent="0.25">
      <c r="A2573" s="51">
        <v>131045</v>
      </c>
      <c r="B2573" s="52" t="s">
        <v>7356</v>
      </c>
      <c r="C2573" s="52" t="s">
        <v>7357</v>
      </c>
      <c r="D2573" s="51">
        <v>2610</v>
      </c>
      <c r="E2573" s="52" t="s">
        <v>221</v>
      </c>
      <c r="F2573" s="52" t="s">
        <v>7358</v>
      </c>
      <c r="G2573" s="52" t="s">
        <v>7571</v>
      </c>
      <c r="H2573" s="52" t="s">
        <v>10838</v>
      </c>
      <c r="I2573" s="52" t="s">
        <v>14715</v>
      </c>
      <c r="J2573" s="51">
        <v>119768</v>
      </c>
      <c r="K2573" s="51">
        <v>6643</v>
      </c>
      <c r="L2573" s="52" t="s">
        <v>837</v>
      </c>
      <c r="M2573" s="51">
        <v>128728</v>
      </c>
      <c r="N2573" s="51">
        <v>0</v>
      </c>
      <c r="O2573" s="52" t="s">
        <v>17030</v>
      </c>
    </row>
    <row r="2574" spans="1:15" ht="14.4" x14ac:dyDescent="0.25">
      <c r="A2574" s="51">
        <v>131052</v>
      </c>
      <c r="B2574" s="52" t="s">
        <v>7359</v>
      </c>
      <c r="C2574" s="52" t="s">
        <v>7360</v>
      </c>
      <c r="D2574" s="51">
        <v>2060</v>
      </c>
      <c r="E2574" s="52" t="s">
        <v>534</v>
      </c>
      <c r="F2574" s="52" t="s">
        <v>7361</v>
      </c>
      <c r="G2574" s="52" t="s">
        <v>7571</v>
      </c>
      <c r="H2574" s="52" t="s">
        <v>10839</v>
      </c>
      <c r="I2574" s="52" t="s">
        <v>14715</v>
      </c>
      <c r="J2574" s="51">
        <v>119677</v>
      </c>
      <c r="K2574" s="51">
        <v>6511</v>
      </c>
      <c r="L2574" s="52" t="s">
        <v>833</v>
      </c>
      <c r="M2574" s="51">
        <v>128728</v>
      </c>
      <c r="N2574" s="51">
        <v>0</v>
      </c>
      <c r="O2574" s="52" t="s">
        <v>17031</v>
      </c>
    </row>
    <row r="2575" spans="1:15" ht="14.4" x14ac:dyDescent="0.25">
      <c r="A2575" s="51">
        <v>131061</v>
      </c>
      <c r="B2575" s="52" t="s">
        <v>7362</v>
      </c>
      <c r="C2575" s="52" t="s">
        <v>7363</v>
      </c>
      <c r="D2575" s="51">
        <v>2170</v>
      </c>
      <c r="E2575" s="52" t="s">
        <v>405</v>
      </c>
      <c r="F2575" s="52" t="s">
        <v>7364</v>
      </c>
      <c r="G2575" s="52" t="s">
        <v>7571</v>
      </c>
      <c r="H2575" s="52" t="s">
        <v>10840</v>
      </c>
      <c r="I2575" s="52" t="s">
        <v>14713</v>
      </c>
      <c r="J2575" s="51">
        <v>119784</v>
      </c>
      <c r="K2575" s="51">
        <v>7658</v>
      </c>
      <c r="L2575" s="52" t="s">
        <v>600</v>
      </c>
      <c r="M2575" s="51">
        <v>61465</v>
      </c>
      <c r="N2575" s="51">
        <v>0</v>
      </c>
      <c r="O2575" s="52" t="s">
        <v>14969</v>
      </c>
    </row>
    <row r="2576" spans="1:15" ht="14.4" x14ac:dyDescent="0.25">
      <c r="A2576" s="51">
        <v>131284</v>
      </c>
      <c r="B2576" s="52" t="s">
        <v>7365</v>
      </c>
      <c r="C2576" s="52" t="s">
        <v>7366</v>
      </c>
      <c r="D2576" s="51">
        <v>8870</v>
      </c>
      <c r="E2576" s="52" t="s">
        <v>160</v>
      </c>
      <c r="F2576" s="52" t="s">
        <v>7367</v>
      </c>
      <c r="G2576" s="52" t="s">
        <v>7571</v>
      </c>
      <c r="H2576" s="52" t="s">
        <v>10841</v>
      </c>
      <c r="I2576" s="52" t="s">
        <v>14713</v>
      </c>
      <c r="J2576" s="51">
        <v>125591</v>
      </c>
      <c r="K2576" s="51">
        <v>117556</v>
      </c>
      <c r="L2576" s="52" t="s">
        <v>497</v>
      </c>
      <c r="M2576" s="51">
        <v>105858</v>
      </c>
      <c r="N2576" s="51">
        <v>0</v>
      </c>
      <c r="O2576" s="52" t="s">
        <v>17032</v>
      </c>
    </row>
    <row r="2577" spans="1:15" ht="14.4" x14ac:dyDescent="0.25">
      <c r="A2577" s="51">
        <v>131367</v>
      </c>
      <c r="B2577" s="52" t="s">
        <v>673</v>
      </c>
      <c r="C2577" s="52" t="s">
        <v>7368</v>
      </c>
      <c r="D2577" s="51">
        <v>3600</v>
      </c>
      <c r="E2577" s="52" t="s">
        <v>96</v>
      </c>
      <c r="F2577" s="52" t="s">
        <v>22213</v>
      </c>
      <c r="G2577" s="52" t="s">
        <v>7571</v>
      </c>
      <c r="H2577" s="52" t="s">
        <v>10842</v>
      </c>
      <c r="I2577" s="52" t="s">
        <v>14713</v>
      </c>
      <c r="J2577" s="51">
        <v>122291</v>
      </c>
      <c r="K2577" s="51">
        <v>14662</v>
      </c>
      <c r="L2577" s="52" t="s">
        <v>602</v>
      </c>
      <c r="M2577" s="51">
        <v>972844</v>
      </c>
      <c r="N2577" s="51">
        <v>0</v>
      </c>
      <c r="O2577" s="52" t="s">
        <v>17033</v>
      </c>
    </row>
    <row r="2578" spans="1:15" ht="14.4" x14ac:dyDescent="0.25">
      <c r="A2578" s="51">
        <v>131417</v>
      </c>
      <c r="B2578" s="52" t="s">
        <v>789</v>
      </c>
      <c r="C2578" s="52" t="s">
        <v>7369</v>
      </c>
      <c r="D2578" s="51">
        <v>3272</v>
      </c>
      <c r="E2578" s="52" t="s">
        <v>790</v>
      </c>
      <c r="F2578" s="52" t="s">
        <v>791</v>
      </c>
      <c r="G2578" s="52" t="s">
        <v>7571</v>
      </c>
      <c r="H2578" s="52" t="s">
        <v>8239</v>
      </c>
      <c r="I2578" s="52" t="s">
        <v>14715</v>
      </c>
      <c r="J2578" s="51">
        <v>119297</v>
      </c>
      <c r="K2578" s="51">
        <v>131417</v>
      </c>
      <c r="L2578" s="52" t="s">
        <v>789</v>
      </c>
      <c r="M2578" s="51">
        <v>961409</v>
      </c>
      <c r="N2578" s="51">
        <v>0</v>
      </c>
      <c r="O2578" s="52" t="s">
        <v>17034</v>
      </c>
    </row>
    <row r="2579" spans="1:15" ht="14.4" x14ac:dyDescent="0.25">
      <c r="A2579" s="51">
        <v>131441</v>
      </c>
      <c r="B2579" s="52" t="s">
        <v>7370</v>
      </c>
      <c r="C2579" s="52" t="s">
        <v>7371</v>
      </c>
      <c r="D2579" s="51">
        <v>2300</v>
      </c>
      <c r="E2579" s="52" t="s">
        <v>148</v>
      </c>
      <c r="F2579" s="52" t="s">
        <v>7372</v>
      </c>
      <c r="G2579" s="52" t="s">
        <v>7571</v>
      </c>
      <c r="H2579" s="52" t="s">
        <v>10843</v>
      </c>
      <c r="I2579" s="52" t="s">
        <v>14713</v>
      </c>
      <c r="J2579" s="51">
        <v>119925</v>
      </c>
      <c r="K2579" s="51">
        <v>48009</v>
      </c>
      <c r="L2579" s="52" t="s">
        <v>601</v>
      </c>
      <c r="M2579" s="51">
        <v>963496</v>
      </c>
      <c r="N2579" s="51">
        <v>0</v>
      </c>
      <c r="O2579" s="52" t="s">
        <v>17035</v>
      </c>
    </row>
    <row r="2580" spans="1:15" ht="14.4" x14ac:dyDescent="0.25">
      <c r="A2580" s="51">
        <v>131458</v>
      </c>
      <c r="B2580" s="52" t="s">
        <v>7373</v>
      </c>
      <c r="C2580" s="52" t="s">
        <v>7374</v>
      </c>
      <c r="D2580" s="51">
        <v>9220</v>
      </c>
      <c r="E2580" s="52" t="s">
        <v>362</v>
      </c>
      <c r="F2580" s="52" t="s">
        <v>7375</v>
      </c>
      <c r="G2580" s="52" t="s">
        <v>7571</v>
      </c>
      <c r="H2580" s="52" t="s">
        <v>14629</v>
      </c>
      <c r="I2580" s="52" t="s">
        <v>14372</v>
      </c>
      <c r="J2580" s="51">
        <v>121251</v>
      </c>
      <c r="K2580" s="51">
        <v>2758</v>
      </c>
      <c r="L2580" s="52" t="s">
        <v>1563</v>
      </c>
      <c r="M2580" s="51">
        <v>113977</v>
      </c>
      <c r="N2580" s="51">
        <v>113977</v>
      </c>
      <c r="O2580" s="52" t="s">
        <v>17036</v>
      </c>
    </row>
    <row r="2581" spans="1:15" ht="14.4" x14ac:dyDescent="0.25">
      <c r="A2581" s="51">
        <v>131466</v>
      </c>
      <c r="B2581" s="52" t="s">
        <v>755</v>
      </c>
      <c r="C2581" s="52" t="s">
        <v>7376</v>
      </c>
      <c r="D2581" s="51">
        <v>9830</v>
      </c>
      <c r="E2581" s="52" t="s">
        <v>231</v>
      </c>
      <c r="F2581" s="52" t="s">
        <v>7377</v>
      </c>
      <c r="G2581" s="52" t="s">
        <v>7571</v>
      </c>
      <c r="H2581" s="52" t="s">
        <v>10333</v>
      </c>
      <c r="I2581" s="52" t="s">
        <v>14713</v>
      </c>
      <c r="J2581" s="51">
        <v>120915</v>
      </c>
      <c r="K2581" s="51">
        <v>24273</v>
      </c>
      <c r="L2581" s="52" t="s">
        <v>16091</v>
      </c>
      <c r="M2581" s="51">
        <v>962217</v>
      </c>
      <c r="N2581" s="51">
        <v>0</v>
      </c>
      <c r="O2581" s="52" t="s">
        <v>16326</v>
      </c>
    </row>
    <row r="2582" spans="1:15" ht="14.4" x14ac:dyDescent="0.25">
      <c r="A2582" s="51">
        <v>131474</v>
      </c>
      <c r="B2582" s="52" t="s">
        <v>14179</v>
      </c>
      <c r="C2582" s="52" t="s">
        <v>7378</v>
      </c>
      <c r="D2582" s="51">
        <v>9050</v>
      </c>
      <c r="E2582" s="52" t="s">
        <v>1579</v>
      </c>
      <c r="F2582" s="52" t="s">
        <v>7379</v>
      </c>
      <c r="G2582" s="52" t="s">
        <v>7571</v>
      </c>
      <c r="H2582" s="52" t="s">
        <v>10844</v>
      </c>
      <c r="I2582" s="52" t="s">
        <v>14715</v>
      </c>
      <c r="J2582" s="51">
        <v>121798</v>
      </c>
      <c r="K2582" s="51">
        <v>20941</v>
      </c>
      <c r="L2582" s="52" t="s">
        <v>811</v>
      </c>
      <c r="M2582" s="51">
        <v>975789</v>
      </c>
      <c r="N2582" s="51">
        <v>0</v>
      </c>
      <c r="O2582" s="52" t="s">
        <v>17037</v>
      </c>
    </row>
    <row r="2583" spans="1:15" ht="14.4" x14ac:dyDescent="0.25">
      <c r="A2583" s="51">
        <v>131491</v>
      </c>
      <c r="B2583" s="52" t="s">
        <v>7380</v>
      </c>
      <c r="C2583" s="52" t="s">
        <v>7381</v>
      </c>
      <c r="D2583" s="51">
        <v>8400</v>
      </c>
      <c r="E2583" s="52" t="s">
        <v>155</v>
      </c>
      <c r="F2583" s="52" t="s">
        <v>7382</v>
      </c>
      <c r="G2583" s="52" t="s">
        <v>7571</v>
      </c>
      <c r="H2583" s="52" t="s">
        <v>10845</v>
      </c>
      <c r="I2583" s="52" t="s">
        <v>14372</v>
      </c>
      <c r="J2583" s="51">
        <v>119834</v>
      </c>
      <c r="K2583" s="51">
        <v>2139</v>
      </c>
      <c r="L2583" s="52" t="s">
        <v>624</v>
      </c>
      <c r="M2583" s="51">
        <v>114058</v>
      </c>
      <c r="N2583" s="51">
        <v>114058</v>
      </c>
      <c r="O2583" s="52" t="s">
        <v>17038</v>
      </c>
    </row>
    <row r="2584" spans="1:15" ht="14.4" x14ac:dyDescent="0.25">
      <c r="A2584" s="51">
        <v>131508</v>
      </c>
      <c r="B2584" s="52" t="s">
        <v>7383</v>
      </c>
      <c r="C2584" s="52" t="s">
        <v>7384</v>
      </c>
      <c r="D2584" s="51">
        <v>8900</v>
      </c>
      <c r="E2584" s="52" t="s">
        <v>320</v>
      </c>
      <c r="F2584" s="52" t="s">
        <v>7385</v>
      </c>
      <c r="G2584" s="52" t="s">
        <v>7571</v>
      </c>
      <c r="H2584" s="52" t="s">
        <v>10846</v>
      </c>
      <c r="I2584" s="52" t="s">
        <v>14713</v>
      </c>
      <c r="J2584" s="51">
        <v>119925</v>
      </c>
      <c r="K2584" s="51">
        <v>48009</v>
      </c>
      <c r="L2584" s="52" t="s">
        <v>601</v>
      </c>
      <c r="M2584" s="51">
        <v>131607</v>
      </c>
      <c r="N2584" s="51">
        <v>0</v>
      </c>
      <c r="O2584" s="52" t="s">
        <v>17039</v>
      </c>
    </row>
    <row r="2585" spans="1:15" ht="14.4" x14ac:dyDescent="0.25">
      <c r="A2585" s="51">
        <v>131516</v>
      </c>
      <c r="B2585" s="52" t="s">
        <v>7386</v>
      </c>
      <c r="C2585" s="52" t="s">
        <v>7387</v>
      </c>
      <c r="D2585" s="51">
        <v>1130</v>
      </c>
      <c r="E2585" s="52" t="s">
        <v>1826</v>
      </c>
      <c r="F2585" s="52" t="s">
        <v>7388</v>
      </c>
      <c r="G2585" s="52" t="s">
        <v>7571</v>
      </c>
      <c r="H2585" s="52" t="s">
        <v>10847</v>
      </c>
      <c r="I2585" s="52" t="s">
        <v>14713</v>
      </c>
      <c r="J2585" s="51">
        <v>122127</v>
      </c>
      <c r="K2585" s="51">
        <v>106138</v>
      </c>
      <c r="L2585" s="52" t="s">
        <v>770</v>
      </c>
      <c r="M2585" s="51">
        <v>131581</v>
      </c>
      <c r="N2585" s="51">
        <v>0</v>
      </c>
      <c r="O2585" s="52" t="s">
        <v>17040</v>
      </c>
    </row>
    <row r="2586" spans="1:15" ht="14.4" x14ac:dyDescent="0.25">
      <c r="A2586" s="51">
        <v>131524</v>
      </c>
      <c r="B2586" s="52" t="s">
        <v>7389</v>
      </c>
      <c r="C2586" s="52" t="s">
        <v>7390</v>
      </c>
      <c r="D2586" s="51">
        <v>1180</v>
      </c>
      <c r="E2586" s="52" t="s">
        <v>437</v>
      </c>
      <c r="F2586" s="52" t="s">
        <v>7391</v>
      </c>
      <c r="G2586" s="52" t="s">
        <v>7571</v>
      </c>
      <c r="H2586" s="52" t="s">
        <v>10848</v>
      </c>
      <c r="I2586" s="52" t="s">
        <v>14372</v>
      </c>
      <c r="J2586" s="51">
        <v>122069</v>
      </c>
      <c r="K2586" s="51">
        <v>42</v>
      </c>
      <c r="L2586" s="52" t="s">
        <v>450</v>
      </c>
      <c r="M2586" s="51">
        <v>113878</v>
      </c>
      <c r="N2586" s="51">
        <v>113878</v>
      </c>
      <c r="O2586" s="52" t="s">
        <v>17041</v>
      </c>
    </row>
    <row r="2587" spans="1:15" ht="14.4" x14ac:dyDescent="0.25">
      <c r="A2587" s="51">
        <v>131532</v>
      </c>
      <c r="B2587" s="52" t="s">
        <v>7392</v>
      </c>
      <c r="C2587" s="52" t="s">
        <v>17042</v>
      </c>
      <c r="D2587" s="51">
        <v>1060</v>
      </c>
      <c r="E2587" s="52" t="s">
        <v>906</v>
      </c>
      <c r="F2587" s="52" t="s">
        <v>14180</v>
      </c>
      <c r="G2587" s="52" t="s">
        <v>7571</v>
      </c>
      <c r="H2587" s="52" t="s">
        <v>17043</v>
      </c>
      <c r="I2587" s="52" t="s">
        <v>14372</v>
      </c>
      <c r="J2587" s="51">
        <v>138842</v>
      </c>
      <c r="K2587" s="51">
        <v>129577</v>
      </c>
      <c r="L2587" s="52" t="s">
        <v>7270</v>
      </c>
      <c r="M2587" s="51">
        <v>113878</v>
      </c>
      <c r="N2587" s="51">
        <v>113878</v>
      </c>
      <c r="O2587" s="52" t="s">
        <v>17044</v>
      </c>
    </row>
    <row r="2588" spans="1:15" ht="14.4" x14ac:dyDescent="0.25">
      <c r="A2588" s="51">
        <v>131541</v>
      </c>
      <c r="B2588" s="52" t="s">
        <v>7393</v>
      </c>
      <c r="C2588" s="52" t="s">
        <v>7394</v>
      </c>
      <c r="D2588" s="51">
        <v>8500</v>
      </c>
      <c r="E2588" s="52" t="s">
        <v>276</v>
      </c>
      <c r="F2588" s="52" t="s">
        <v>7395</v>
      </c>
      <c r="G2588" s="52" t="s">
        <v>7571</v>
      </c>
      <c r="H2588" s="52" t="s">
        <v>10849</v>
      </c>
      <c r="I2588" s="52" t="s">
        <v>14713</v>
      </c>
      <c r="J2588" s="51">
        <v>121111</v>
      </c>
      <c r="K2588" s="51">
        <v>18762</v>
      </c>
      <c r="L2588" s="52" t="s">
        <v>67</v>
      </c>
      <c r="M2588" s="51">
        <v>132886</v>
      </c>
      <c r="N2588" s="51">
        <v>0</v>
      </c>
      <c r="O2588" s="52" t="s">
        <v>17045</v>
      </c>
    </row>
    <row r="2589" spans="1:15" ht="14.4" x14ac:dyDescent="0.25">
      <c r="A2589" s="51">
        <v>131557</v>
      </c>
      <c r="B2589" s="52" t="s">
        <v>7396</v>
      </c>
      <c r="C2589" s="52" t="s">
        <v>7397</v>
      </c>
      <c r="D2589" s="51">
        <v>1030</v>
      </c>
      <c r="E2589" s="52" t="s">
        <v>432</v>
      </c>
      <c r="F2589" s="52" t="s">
        <v>7398</v>
      </c>
      <c r="G2589" s="52" t="s">
        <v>7571</v>
      </c>
      <c r="H2589" s="52" t="s">
        <v>8051</v>
      </c>
      <c r="I2589" s="52" t="s">
        <v>14713</v>
      </c>
      <c r="J2589" s="51">
        <v>0</v>
      </c>
      <c r="K2589" s="51"/>
      <c r="L2589" s="52" t="s">
        <v>7571</v>
      </c>
      <c r="M2589" s="51">
        <v>131599</v>
      </c>
      <c r="N2589" s="51">
        <v>0</v>
      </c>
      <c r="O2589" s="52" t="s">
        <v>17046</v>
      </c>
    </row>
    <row r="2590" spans="1:15" ht="14.4" x14ac:dyDescent="0.25">
      <c r="A2590" s="51">
        <v>131573</v>
      </c>
      <c r="B2590" s="52" t="s">
        <v>17047</v>
      </c>
      <c r="C2590" s="52" t="s">
        <v>7399</v>
      </c>
      <c r="D2590" s="51">
        <v>1640</v>
      </c>
      <c r="E2590" s="52" t="s">
        <v>2040</v>
      </c>
      <c r="F2590" s="52" t="s">
        <v>7400</v>
      </c>
      <c r="G2590" s="52" t="s">
        <v>7571</v>
      </c>
      <c r="H2590" s="52" t="s">
        <v>10850</v>
      </c>
      <c r="I2590" s="52" t="s">
        <v>14713</v>
      </c>
      <c r="J2590" s="51">
        <v>139071</v>
      </c>
      <c r="K2590" s="51">
        <v>117887</v>
      </c>
      <c r="L2590" s="52" t="s">
        <v>22053</v>
      </c>
      <c r="M2590" s="51">
        <v>55137</v>
      </c>
      <c r="N2590" s="51">
        <v>0</v>
      </c>
      <c r="O2590" s="52" t="s">
        <v>17048</v>
      </c>
    </row>
    <row r="2591" spans="1:15" ht="28.8" x14ac:dyDescent="0.25">
      <c r="A2591" s="51">
        <v>131615</v>
      </c>
      <c r="B2591" s="52" t="s">
        <v>7401</v>
      </c>
      <c r="C2591" s="52" t="s">
        <v>7402</v>
      </c>
      <c r="D2591" s="51">
        <v>8790</v>
      </c>
      <c r="E2591" s="52" t="s">
        <v>268</v>
      </c>
      <c r="F2591" s="52" t="s">
        <v>7403</v>
      </c>
      <c r="G2591" s="52" t="s">
        <v>7571</v>
      </c>
      <c r="H2591" s="52" t="s">
        <v>10851</v>
      </c>
      <c r="I2591" s="52" t="s">
        <v>14713</v>
      </c>
      <c r="J2591" s="51">
        <v>125591</v>
      </c>
      <c r="K2591" s="51">
        <v>117556</v>
      </c>
      <c r="L2591" s="52" t="s">
        <v>497</v>
      </c>
      <c r="M2591" s="51">
        <v>131144</v>
      </c>
      <c r="N2591" s="51">
        <v>0</v>
      </c>
      <c r="O2591" s="52" t="s">
        <v>17049</v>
      </c>
    </row>
    <row r="2592" spans="1:15" ht="14.4" x14ac:dyDescent="0.25">
      <c r="A2592" s="51">
        <v>131797</v>
      </c>
      <c r="B2592" s="52" t="s">
        <v>7404</v>
      </c>
      <c r="C2592" s="52" t="s">
        <v>7405</v>
      </c>
      <c r="D2592" s="51">
        <v>1500</v>
      </c>
      <c r="E2592" s="52" t="s">
        <v>445</v>
      </c>
      <c r="F2592" s="52" t="s">
        <v>7406</v>
      </c>
      <c r="G2592" s="52" t="s">
        <v>7571</v>
      </c>
      <c r="H2592" s="52" t="s">
        <v>10853</v>
      </c>
      <c r="I2592" s="52" t="s">
        <v>14713</v>
      </c>
      <c r="J2592" s="51">
        <v>125591</v>
      </c>
      <c r="K2592" s="51">
        <v>117556</v>
      </c>
      <c r="L2592" s="52" t="s">
        <v>497</v>
      </c>
      <c r="M2592" s="51">
        <v>132084</v>
      </c>
      <c r="N2592" s="51">
        <v>0</v>
      </c>
      <c r="O2592" s="52" t="s">
        <v>17050</v>
      </c>
    </row>
    <row r="2593" spans="1:15" ht="28.8" x14ac:dyDescent="0.25">
      <c r="A2593" s="51">
        <v>131896</v>
      </c>
      <c r="B2593" s="52" t="s">
        <v>7407</v>
      </c>
      <c r="C2593" s="52" t="s">
        <v>7408</v>
      </c>
      <c r="D2593" s="51">
        <v>3118</v>
      </c>
      <c r="E2593" s="52" t="s">
        <v>7409</v>
      </c>
      <c r="F2593" s="52" t="s">
        <v>14181</v>
      </c>
      <c r="G2593" s="52" t="s">
        <v>7571</v>
      </c>
      <c r="H2593" s="52" t="s">
        <v>10854</v>
      </c>
      <c r="I2593" s="52" t="s">
        <v>14715</v>
      </c>
      <c r="J2593" s="51">
        <v>120162</v>
      </c>
      <c r="K2593" s="51">
        <v>12708</v>
      </c>
      <c r="L2593" s="52" t="s">
        <v>3551</v>
      </c>
      <c r="M2593" s="51">
        <v>961326</v>
      </c>
      <c r="N2593" s="51">
        <v>0</v>
      </c>
      <c r="O2593" s="52" t="s">
        <v>17051</v>
      </c>
    </row>
    <row r="2594" spans="1:15" ht="14.4" x14ac:dyDescent="0.25">
      <c r="A2594" s="51">
        <v>131904</v>
      </c>
      <c r="B2594" s="52" t="s">
        <v>7410</v>
      </c>
      <c r="C2594" s="52" t="s">
        <v>7411</v>
      </c>
      <c r="D2594" s="51">
        <v>8680</v>
      </c>
      <c r="E2594" s="52" t="s">
        <v>212</v>
      </c>
      <c r="F2594" s="52" t="s">
        <v>4480</v>
      </c>
      <c r="G2594" s="52" t="s">
        <v>7571</v>
      </c>
      <c r="H2594" s="52" t="s">
        <v>8095</v>
      </c>
      <c r="I2594" s="52" t="s">
        <v>14713</v>
      </c>
      <c r="J2594" s="51">
        <v>120279</v>
      </c>
      <c r="K2594" s="51">
        <v>17277</v>
      </c>
      <c r="L2594" s="52" t="s">
        <v>678</v>
      </c>
      <c r="M2594" s="51">
        <v>966391</v>
      </c>
      <c r="N2594" s="51">
        <v>0</v>
      </c>
      <c r="O2594" s="52" t="s">
        <v>17052</v>
      </c>
    </row>
    <row r="2595" spans="1:15" ht="14.4" x14ac:dyDescent="0.25">
      <c r="A2595" s="51">
        <v>131912</v>
      </c>
      <c r="B2595" s="52" t="s">
        <v>7412</v>
      </c>
      <c r="C2595" s="52" t="s">
        <v>7413</v>
      </c>
      <c r="D2595" s="51">
        <v>8647</v>
      </c>
      <c r="E2595" s="52" t="s">
        <v>7414</v>
      </c>
      <c r="F2595" s="52" t="s">
        <v>7415</v>
      </c>
      <c r="G2595" s="52" t="s">
        <v>7571</v>
      </c>
      <c r="H2595" s="52" t="s">
        <v>10855</v>
      </c>
      <c r="I2595" s="52" t="s">
        <v>14713</v>
      </c>
      <c r="J2595" s="51">
        <v>119453</v>
      </c>
      <c r="K2595">
        <v>17401</v>
      </c>
      <c r="L2595" s="52" t="s">
        <v>726</v>
      </c>
      <c r="M2595" s="51">
        <v>975061</v>
      </c>
      <c r="N2595" s="51">
        <v>0</v>
      </c>
      <c r="O2595" s="52" t="s">
        <v>17053</v>
      </c>
    </row>
    <row r="2596" spans="1:15" ht="14.4" x14ac:dyDescent="0.25">
      <c r="A2596" s="51">
        <v>131921</v>
      </c>
      <c r="B2596" s="52" t="s">
        <v>7416</v>
      </c>
      <c r="C2596" s="52" t="s">
        <v>7417</v>
      </c>
      <c r="D2596" s="51">
        <v>9550</v>
      </c>
      <c r="E2596" s="52" t="s">
        <v>7418</v>
      </c>
      <c r="F2596" s="52" t="s">
        <v>7419</v>
      </c>
      <c r="G2596" s="52" t="s">
        <v>7571</v>
      </c>
      <c r="H2596" s="52" t="s">
        <v>10856</v>
      </c>
      <c r="I2596" s="52" t="s">
        <v>14713</v>
      </c>
      <c r="J2596" s="51">
        <v>138751</v>
      </c>
      <c r="K2596" s="51">
        <v>23945</v>
      </c>
      <c r="L2596" s="52" t="s">
        <v>846</v>
      </c>
      <c r="M2596" s="51">
        <v>137166</v>
      </c>
      <c r="N2596" s="51">
        <v>0</v>
      </c>
      <c r="O2596" s="52" t="s">
        <v>17054</v>
      </c>
    </row>
    <row r="2597" spans="1:15" ht="14.4" x14ac:dyDescent="0.25">
      <c r="A2597" s="51">
        <v>131938</v>
      </c>
      <c r="B2597" s="52" t="s">
        <v>14182</v>
      </c>
      <c r="C2597" s="52" t="s">
        <v>7420</v>
      </c>
      <c r="D2597" s="51">
        <v>2590</v>
      </c>
      <c r="E2597" s="52" t="s">
        <v>3042</v>
      </c>
      <c r="F2597" s="52" t="s">
        <v>7421</v>
      </c>
      <c r="G2597" s="52" t="s">
        <v>7571</v>
      </c>
      <c r="H2597" s="52" t="s">
        <v>14183</v>
      </c>
      <c r="I2597" s="52" t="s">
        <v>14372</v>
      </c>
      <c r="J2597" s="51">
        <v>120543</v>
      </c>
      <c r="K2597" s="51">
        <v>844</v>
      </c>
      <c r="L2597" s="52" t="s">
        <v>13846</v>
      </c>
      <c r="M2597" s="51">
        <v>113861</v>
      </c>
      <c r="N2597" s="51">
        <v>113861</v>
      </c>
      <c r="O2597" s="52" t="s">
        <v>17055</v>
      </c>
    </row>
    <row r="2598" spans="1:15" ht="14.4" x14ac:dyDescent="0.25">
      <c r="A2598" s="51">
        <v>131946</v>
      </c>
      <c r="B2598" s="52" t="s">
        <v>7422</v>
      </c>
      <c r="C2598" s="52" t="s">
        <v>7423</v>
      </c>
      <c r="D2598" s="51">
        <v>9120</v>
      </c>
      <c r="E2598" s="52" t="s">
        <v>348</v>
      </c>
      <c r="F2598" s="52" t="s">
        <v>7424</v>
      </c>
      <c r="G2598" s="52" t="s">
        <v>7571</v>
      </c>
      <c r="H2598" s="52" t="s">
        <v>10857</v>
      </c>
      <c r="I2598" s="52" t="s">
        <v>14372</v>
      </c>
      <c r="J2598" s="51">
        <v>121384</v>
      </c>
      <c r="K2598" s="51">
        <v>115907</v>
      </c>
      <c r="L2598" s="52" t="s">
        <v>373</v>
      </c>
      <c r="M2598" s="51">
        <v>113969</v>
      </c>
      <c r="N2598" s="51">
        <v>113969</v>
      </c>
      <c r="O2598" s="52" t="s">
        <v>17056</v>
      </c>
    </row>
    <row r="2599" spans="1:15" ht="14.4" x14ac:dyDescent="0.25">
      <c r="A2599" s="51">
        <v>131953</v>
      </c>
      <c r="B2599" s="52" t="s">
        <v>7425</v>
      </c>
      <c r="C2599" s="52" t="s">
        <v>7426</v>
      </c>
      <c r="D2599" s="51">
        <v>9850</v>
      </c>
      <c r="E2599" s="52" t="s">
        <v>41</v>
      </c>
      <c r="F2599" s="52" t="s">
        <v>7427</v>
      </c>
      <c r="G2599" s="52" t="s">
        <v>7571</v>
      </c>
      <c r="H2599" s="52" t="s">
        <v>10858</v>
      </c>
      <c r="I2599" s="52" t="s">
        <v>14715</v>
      </c>
      <c r="J2599" s="51">
        <v>119991</v>
      </c>
      <c r="K2599" s="51">
        <v>24646</v>
      </c>
      <c r="L2599" s="52" t="s">
        <v>73</v>
      </c>
      <c r="M2599" s="51">
        <v>137703</v>
      </c>
      <c r="N2599" s="51">
        <v>0</v>
      </c>
      <c r="O2599" s="52" t="s">
        <v>17057</v>
      </c>
    </row>
    <row r="2600" spans="1:15" ht="28.8" x14ac:dyDescent="0.25">
      <c r="A2600" s="51">
        <v>131961</v>
      </c>
      <c r="B2600" s="52" t="s">
        <v>14184</v>
      </c>
      <c r="C2600" s="52" t="s">
        <v>7428</v>
      </c>
      <c r="D2600" s="51">
        <v>9000</v>
      </c>
      <c r="E2600" s="52" t="s">
        <v>299</v>
      </c>
      <c r="F2600" s="52" t="s">
        <v>7429</v>
      </c>
      <c r="G2600" s="52" t="s">
        <v>7571</v>
      </c>
      <c r="H2600" s="52" t="s">
        <v>10859</v>
      </c>
      <c r="I2600" s="52" t="s">
        <v>14715</v>
      </c>
      <c r="J2600" s="51">
        <v>121798</v>
      </c>
      <c r="K2600" s="51">
        <v>20941</v>
      </c>
      <c r="L2600" s="52" t="s">
        <v>811</v>
      </c>
      <c r="M2600" s="51">
        <v>975789</v>
      </c>
      <c r="N2600" s="51">
        <v>0</v>
      </c>
      <c r="O2600" s="52" t="s">
        <v>17058</v>
      </c>
    </row>
    <row r="2601" spans="1:15" ht="14.4" x14ac:dyDescent="0.25">
      <c r="A2601" s="51">
        <v>131979</v>
      </c>
      <c r="B2601" s="52" t="s">
        <v>7430</v>
      </c>
      <c r="C2601" s="52" t="s">
        <v>7431</v>
      </c>
      <c r="D2601" s="51">
        <v>9000</v>
      </c>
      <c r="E2601" s="52" t="s">
        <v>299</v>
      </c>
      <c r="F2601" s="52" t="s">
        <v>7432</v>
      </c>
      <c r="G2601" s="52" t="s">
        <v>7571</v>
      </c>
      <c r="H2601" s="52" t="s">
        <v>10860</v>
      </c>
      <c r="I2601" s="52" t="s">
        <v>14715</v>
      </c>
      <c r="J2601" s="51">
        <v>121798</v>
      </c>
      <c r="K2601" s="51">
        <v>20941</v>
      </c>
      <c r="L2601" s="52" t="s">
        <v>811</v>
      </c>
      <c r="M2601" s="51">
        <v>975789</v>
      </c>
      <c r="N2601" s="51">
        <v>0</v>
      </c>
      <c r="O2601" s="52" t="s">
        <v>17059</v>
      </c>
    </row>
    <row r="2602" spans="1:15" ht="14.4" x14ac:dyDescent="0.25">
      <c r="A2602" s="51">
        <v>131987</v>
      </c>
      <c r="B2602" s="52" t="s">
        <v>7433</v>
      </c>
      <c r="C2602" s="52" t="s">
        <v>7434</v>
      </c>
      <c r="D2602" s="51">
        <v>9831</v>
      </c>
      <c r="E2602" s="52" t="s">
        <v>5717</v>
      </c>
      <c r="F2602" s="52" t="s">
        <v>7435</v>
      </c>
      <c r="G2602" s="52" t="s">
        <v>7571</v>
      </c>
      <c r="H2602" s="52" t="s">
        <v>10861</v>
      </c>
      <c r="I2602" s="52" t="s">
        <v>14715</v>
      </c>
      <c r="J2602" s="51">
        <v>119991</v>
      </c>
      <c r="K2602" s="51">
        <v>24646</v>
      </c>
      <c r="L2602" s="52" t="s">
        <v>73</v>
      </c>
      <c r="M2602" s="51">
        <v>976217</v>
      </c>
      <c r="N2602" s="51">
        <v>0</v>
      </c>
      <c r="O2602" s="52" t="s">
        <v>17060</v>
      </c>
    </row>
    <row r="2603" spans="1:15" ht="14.4" x14ac:dyDescent="0.25">
      <c r="A2603" s="51">
        <v>132043</v>
      </c>
      <c r="B2603" s="52" t="s">
        <v>7436</v>
      </c>
      <c r="C2603" s="52" t="s">
        <v>7437</v>
      </c>
      <c r="D2603" s="51">
        <v>3511</v>
      </c>
      <c r="E2603" s="52" t="s">
        <v>7438</v>
      </c>
      <c r="F2603" s="52" t="s">
        <v>7439</v>
      </c>
      <c r="G2603" s="52" t="s">
        <v>7571</v>
      </c>
      <c r="H2603" s="52" t="s">
        <v>10862</v>
      </c>
      <c r="I2603" s="52" t="s">
        <v>14713</v>
      </c>
      <c r="J2603" s="51">
        <v>118885</v>
      </c>
      <c r="K2603" s="51">
        <v>104513</v>
      </c>
      <c r="L2603" s="52" t="s">
        <v>784</v>
      </c>
      <c r="M2603" s="51">
        <v>965061</v>
      </c>
      <c r="N2603" s="51">
        <v>0</v>
      </c>
      <c r="O2603" s="52" t="s">
        <v>15524</v>
      </c>
    </row>
    <row r="2604" spans="1:15" ht="14.4" x14ac:dyDescent="0.25">
      <c r="A2604" s="51">
        <v>132076</v>
      </c>
      <c r="B2604" s="52" t="s">
        <v>7440</v>
      </c>
      <c r="C2604" s="52" t="s">
        <v>10863</v>
      </c>
      <c r="D2604" s="51">
        <v>2200</v>
      </c>
      <c r="E2604" s="52" t="s">
        <v>453</v>
      </c>
      <c r="F2604" s="52" t="s">
        <v>7441</v>
      </c>
      <c r="G2604" s="52" t="s">
        <v>7571</v>
      </c>
      <c r="H2604" s="52" t="s">
        <v>22214</v>
      </c>
      <c r="I2604" s="52" t="s">
        <v>14713</v>
      </c>
      <c r="J2604" s="51">
        <v>139105</v>
      </c>
      <c r="K2604" s="51">
        <v>124339</v>
      </c>
      <c r="L2604" s="52" t="s">
        <v>7034</v>
      </c>
      <c r="M2604" s="51">
        <v>122416</v>
      </c>
      <c r="N2604" s="51">
        <v>0</v>
      </c>
      <c r="O2604" s="52" t="s">
        <v>22215</v>
      </c>
    </row>
    <row r="2605" spans="1:15" ht="14.4" x14ac:dyDescent="0.25">
      <c r="A2605" s="51">
        <v>132233</v>
      </c>
      <c r="B2605" s="52" t="s">
        <v>7442</v>
      </c>
      <c r="C2605" s="52" t="s">
        <v>7443</v>
      </c>
      <c r="D2605" s="51">
        <v>9255</v>
      </c>
      <c r="E2605" s="52" t="s">
        <v>1612</v>
      </c>
      <c r="F2605" s="52" t="s">
        <v>7444</v>
      </c>
      <c r="G2605" s="52" t="s">
        <v>7571</v>
      </c>
      <c r="H2605" s="52" t="s">
        <v>10865</v>
      </c>
      <c r="I2605" s="52" t="s">
        <v>14715</v>
      </c>
      <c r="J2605" s="51">
        <v>121921</v>
      </c>
      <c r="K2605" s="51">
        <v>5785</v>
      </c>
      <c r="L2605" s="52" t="s">
        <v>646</v>
      </c>
      <c r="M2605" s="51">
        <v>975995</v>
      </c>
      <c r="N2605" s="51">
        <v>0</v>
      </c>
      <c r="O2605" s="52" t="s">
        <v>17061</v>
      </c>
    </row>
    <row r="2606" spans="1:15" ht="14.4" x14ac:dyDescent="0.25">
      <c r="A2606" s="51">
        <v>132241</v>
      </c>
      <c r="B2606" s="52" t="s">
        <v>10866</v>
      </c>
      <c r="C2606" s="52" t="s">
        <v>7445</v>
      </c>
      <c r="D2606" s="51">
        <v>3400</v>
      </c>
      <c r="E2606" s="52" t="s">
        <v>7446</v>
      </c>
      <c r="F2606" s="52" t="s">
        <v>7447</v>
      </c>
      <c r="G2606" s="52" t="s">
        <v>7571</v>
      </c>
      <c r="H2606" s="52" t="s">
        <v>10867</v>
      </c>
      <c r="I2606" s="52" t="s">
        <v>14372</v>
      </c>
      <c r="J2606" s="51">
        <v>120841</v>
      </c>
      <c r="K2606" s="51">
        <v>13433</v>
      </c>
      <c r="L2606" s="52" t="s">
        <v>801</v>
      </c>
      <c r="M2606" s="51">
        <v>113902</v>
      </c>
      <c r="N2606" s="51">
        <v>113902</v>
      </c>
      <c r="O2606" s="52" t="s">
        <v>17062</v>
      </c>
    </row>
    <row r="2607" spans="1:15" ht="14.4" x14ac:dyDescent="0.25">
      <c r="A2607" s="51">
        <v>132258</v>
      </c>
      <c r="B2607" s="52" t="s">
        <v>7448</v>
      </c>
      <c r="C2607" s="52" t="s">
        <v>7449</v>
      </c>
      <c r="D2607" s="51">
        <v>9470</v>
      </c>
      <c r="E2607" s="52" t="s">
        <v>509</v>
      </c>
      <c r="F2607" s="52" t="s">
        <v>7450</v>
      </c>
      <c r="G2607" s="52" t="s">
        <v>7571</v>
      </c>
      <c r="H2607" s="52" t="s">
        <v>10868</v>
      </c>
      <c r="I2607" s="52" t="s">
        <v>14372</v>
      </c>
      <c r="J2607" s="51">
        <v>121012</v>
      </c>
      <c r="K2607" s="51">
        <v>299</v>
      </c>
      <c r="L2607" s="52" t="s">
        <v>334</v>
      </c>
      <c r="M2607" s="51">
        <v>113985</v>
      </c>
      <c r="N2607" s="51">
        <v>113985</v>
      </c>
      <c r="O2607" s="52" t="s">
        <v>17063</v>
      </c>
    </row>
    <row r="2608" spans="1:15" ht="14.4" x14ac:dyDescent="0.25">
      <c r="A2608" s="51">
        <v>132266</v>
      </c>
      <c r="B2608" s="52" t="s">
        <v>7451</v>
      </c>
      <c r="C2608" s="52" t="s">
        <v>7452</v>
      </c>
      <c r="D2608" s="51">
        <v>2100</v>
      </c>
      <c r="E2608" s="52" t="s">
        <v>423</v>
      </c>
      <c r="F2608" s="52" t="s">
        <v>7453</v>
      </c>
      <c r="G2608" s="52" t="s">
        <v>7571</v>
      </c>
      <c r="H2608" s="52" t="s">
        <v>10869</v>
      </c>
      <c r="I2608" s="52" t="s">
        <v>14715</v>
      </c>
      <c r="J2608" s="51">
        <v>119677</v>
      </c>
      <c r="K2608" s="51">
        <v>6511</v>
      </c>
      <c r="L2608" s="52" t="s">
        <v>833</v>
      </c>
      <c r="M2608" s="51">
        <v>128728</v>
      </c>
      <c r="N2608" s="51">
        <v>0</v>
      </c>
      <c r="O2608" s="52" t="s">
        <v>17064</v>
      </c>
    </row>
    <row r="2609" spans="1:15" ht="14.4" x14ac:dyDescent="0.25">
      <c r="A2609" s="51">
        <v>132274</v>
      </c>
      <c r="B2609" s="52" t="s">
        <v>7454</v>
      </c>
      <c r="C2609" s="52" t="s">
        <v>7455</v>
      </c>
      <c r="D2609" s="51">
        <v>3920</v>
      </c>
      <c r="E2609" s="52" t="s">
        <v>85</v>
      </c>
      <c r="F2609" s="52" t="s">
        <v>7456</v>
      </c>
      <c r="G2609" s="52" t="s">
        <v>7571</v>
      </c>
      <c r="H2609" s="52" t="s">
        <v>10870</v>
      </c>
      <c r="I2609" s="52" t="s">
        <v>14372</v>
      </c>
      <c r="J2609" s="51">
        <v>118828</v>
      </c>
      <c r="K2609" s="51">
        <v>1479</v>
      </c>
      <c r="L2609" s="52" t="s">
        <v>1279</v>
      </c>
      <c r="M2609" s="51">
        <v>113944</v>
      </c>
      <c r="N2609" s="51">
        <v>113944</v>
      </c>
      <c r="O2609" s="52" t="s">
        <v>17065</v>
      </c>
    </row>
    <row r="2610" spans="1:15" ht="14.4" x14ac:dyDescent="0.25">
      <c r="A2610" s="51">
        <v>132282</v>
      </c>
      <c r="B2610" s="52" t="s">
        <v>7457</v>
      </c>
      <c r="C2610" s="52" t="s">
        <v>7458</v>
      </c>
      <c r="D2610" s="51">
        <v>2000</v>
      </c>
      <c r="E2610" s="52" t="s">
        <v>534</v>
      </c>
      <c r="F2610" s="52" t="s">
        <v>7459</v>
      </c>
      <c r="G2610" s="52" t="s">
        <v>7571</v>
      </c>
      <c r="H2610" s="52" t="s">
        <v>10871</v>
      </c>
      <c r="I2610" s="52" t="s">
        <v>14715</v>
      </c>
      <c r="J2610" s="51">
        <v>119768</v>
      </c>
      <c r="K2610" s="51">
        <v>6643</v>
      </c>
      <c r="L2610" s="52" t="s">
        <v>837</v>
      </c>
      <c r="M2610" s="51">
        <v>128728</v>
      </c>
      <c r="N2610" s="51">
        <v>0</v>
      </c>
      <c r="O2610" s="52" t="s">
        <v>17066</v>
      </c>
    </row>
    <row r="2611" spans="1:15" ht="14.4" x14ac:dyDescent="0.25">
      <c r="A2611" s="51">
        <v>132291</v>
      </c>
      <c r="B2611" s="52" t="s">
        <v>7460</v>
      </c>
      <c r="C2611" s="52" t="s">
        <v>7461</v>
      </c>
      <c r="D2611" s="51">
        <v>3970</v>
      </c>
      <c r="E2611" s="52" t="s">
        <v>657</v>
      </c>
      <c r="F2611" s="52" t="s">
        <v>7462</v>
      </c>
      <c r="G2611" s="52" t="s">
        <v>7571</v>
      </c>
      <c r="H2611" s="52" t="s">
        <v>10872</v>
      </c>
      <c r="I2611" s="52" t="s">
        <v>14372</v>
      </c>
      <c r="J2611" s="51">
        <v>118828</v>
      </c>
      <c r="K2611" s="51">
        <v>1479</v>
      </c>
      <c r="L2611" s="52" t="s">
        <v>1279</v>
      </c>
      <c r="M2611" s="51">
        <v>113944</v>
      </c>
      <c r="N2611" s="51">
        <v>113944</v>
      </c>
      <c r="O2611" s="52" t="s">
        <v>17067</v>
      </c>
    </row>
    <row r="2612" spans="1:15" ht="28.8" x14ac:dyDescent="0.25">
      <c r="A2612" s="51">
        <v>132308</v>
      </c>
      <c r="B2612" s="52" t="s">
        <v>3998</v>
      </c>
      <c r="C2612" s="52" t="s">
        <v>7463</v>
      </c>
      <c r="D2612" s="51">
        <v>3010</v>
      </c>
      <c r="E2612" s="52" t="s">
        <v>1216</v>
      </c>
      <c r="F2612" s="52" t="s">
        <v>7464</v>
      </c>
      <c r="G2612" s="52" t="s">
        <v>7571</v>
      </c>
      <c r="H2612" s="52" t="s">
        <v>10873</v>
      </c>
      <c r="I2612" s="52" t="s">
        <v>14713</v>
      </c>
      <c r="J2612" s="51">
        <v>138974</v>
      </c>
      <c r="K2612" s="51">
        <v>60988</v>
      </c>
      <c r="L2612" s="52" t="s">
        <v>540</v>
      </c>
      <c r="M2612" s="51">
        <v>964627</v>
      </c>
      <c r="N2612" s="51">
        <v>0</v>
      </c>
      <c r="O2612" s="52" t="s">
        <v>17068</v>
      </c>
    </row>
    <row r="2613" spans="1:15" ht="14.4" x14ac:dyDescent="0.25">
      <c r="A2613" s="51">
        <v>132316</v>
      </c>
      <c r="B2613" s="52" t="s">
        <v>7465</v>
      </c>
      <c r="C2613" s="52" t="s">
        <v>7466</v>
      </c>
      <c r="D2613" s="51">
        <v>8000</v>
      </c>
      <c r="E2613" s="52" t="s">
        <v>273</v>
      </c>
      <c r="F2613" s="52" t="s">
        <v>7467</v>
      </c>
      <c r="G2613" s="52" t="s">
        <v>7571</v>
      </c>
      <c r="H2613" s="52" t="s">
        <v>10874</v>
      </c>
      <c r="I2613" s="52" t="s">
        <v>14372</v>
      </c>
      <c r="J2613" s="51">
        <v>120634</v>
      </c>
      <c r="K2613" s="51">
        <v>113621</v>
      </c>
      <c r="L2613" s="52" t="s">
        <v>6835</v>
      </c>
      <c r="M2613" s="51">
        <v>114041</v>
      </c>
      <c r="N2613" s="51">
        <v>114041</v>
      </c>
      <c r="O2613" s="52" t="s">
        <v>17069</v>
      </c>
    </row>
    <row r="2614" spans="1:15" ht="14.4" x14ac:dyDescent="0.25">
      <c r="A2614" s="51">
        <v>132324</v>
      </c>
      <c r="B2614" s="52" t="s">
        <v>7468</v>
      </c>
      <c r="C2614" s="52" t="s">
        <v>7469</v>
      </c>
      <c r="D2614" s="51">
        <v>2060</v>
      </c>
      <c r="E2614" s="52" t="s">
        <v>534</v>
      </c>
      <c r="F2614" s="52" t="s">
        <v>7470</v>
      </c>
      <c r="G2614" s="52" t="s">
        <v>7571</v>
      </c>
      <c r="H2614" s="52" t="s">
        <v>10875</v>
      </c>
      <c r="I2614" s="52" t="s">
        <v>14372</v>
      </c>
      <c r="J2614" s="51">
        <v>121831</v>
      </c>
      <c r="K2614" s="51">
        <v>129643</v>
      </c>
      <c r="L2614" s="52" t="s">
        <v>870</v>
      </c>
      <c r="M2614" s="51">
        <v>113803</v>
      </c>
      <c r="N2614" s="51">
        <v>113803</v>
      </c>
      <c r="O2614" s="52" t="s">
        <v>17070</v>
      </c>
    </row>
    <row r="2615" spans="1:15" ht="14.4" x14ac:dyDescent="0.25">
      <c r="A2615" s="51">
        <v>132332</v>
      </c>
      <c r="B2615" s="52" t="s">
        <v>7471</v>
      </c>
      <c r="C2615" s="52" t="s">
        <v>7472</v>
      </c>
      <c r="D2615" s="51">
        <v>2960</v>
      </c>
      <c r="E2615" s="52" t="s">
        <v>2599</v>
      </c>
      <c r="F2615" s="52" t="s">
        <v>7473</v>
      </c>
      <c r="G2615" s="52" t="s">
        <v>7571</v>
      </c>
      <c r="H2615" s="52" t="s">
        <v>10876</v>
      </c>
      <c r="I2615" s="52" t="s">
        <v>14372</v>
      </c>
      <c r="J2615" s="51">
        <v>121723</v>
      </c>
      <c r="K2615" s="51">
        <v>448</v>
      </c>
      <c r="L2615" s="52" t="s">
        <v>1005</v>
      </c>
      <c r="M2615" s="51">
        <v>113803</v>
      </c>
      <c r="N2615" s="51">
        <v>113803</v>
      </c>
      <c r="O2615" s="52" t="s">
        <v>17071</v>
      </c>
    </row>
    <row r="2616" spans="1:15" ht="14.4" x14ac:dyDescent="0.25">
      <c r="A2616" s="51">
        <v>132365</v>
      </c>
      <c r="B2616" s="52" t="s">
        <v>696</v>
      </c>
      <c r="C2616" s="52" t="s">
        <v>7474</v>
      </c>
      <c r="D2616" s="51">
        <v>1180</v>
      </c>
      <c r="E2616" s="52" t="s">
        <v>437</v>
      </c>
      <c r="F2616" s="52" t="s">
        <v>7475</v>
      </c>
      <c r="G2616" s="52" t="s">
        <v>7571</v>
      </c>
      <c r="H2616" s="52" t="s">
        <v>10877</v>
      </c>
      <c r="I2616" s="52" t="s">
        <v>14713</v>
      </c>
      <c r="J2616" s="51">
        <v>121962</v>
      </c>
      <c r="K2616" s="51">
        <v>4465</v>
      </c>
      <c r="L2616" s="52" t="s">
        <v>22051</v>
      </c>
      <c r="M2616" s="51">
        <v>962258</v>
      </c>
      <c r="N2616" s="51">
        <v>0</v>
      </c>
      <c r="O2616" s="52" t="s">
        <v>17072</v>
      </c>
    </row>
    <row r="2617" spans="1:15" ht="14.4" x14ac:dyDescent="0.25">
      <c r="A2617" s="51">
        <v>132621</v>
      </c>
      <c r="B2617" s="52" t="s">
        <v>7476</v>
      </c>
      <c r="C2617" s="52" t="s">
        <v>7477</v>
      </c>
      <c r="D2617" s="51">
        <v>2660</v>
      </c>
      <c r="E2617" s="52" t="s">
        <v>383</v>
      </c>
      <c r="F2617" s="52" t="s">
        <v>7478</v>
      </c>
      <c r="G2617" s="52" t="s">
        <v>7571</v>
      </c>
      <c r="H2617" s="52" t="s">
        <v>10878</v>
      </c>
      <c r="I2617" s="52" t="s">
        <v>14713</v>
      </c>
      <c r="J2617" s="51">
        <v>0</v>
      </c>
      <c r="K2617" s="51"/>
      <c r="L2617" s="52" t="s">
        <v>7571</v>
      </c>
      <c r="M2617" s="51">
        <v>132101</v>
      </c>
      <c r="N2617" s="51">
        <v>0</v>
      </c>
      <c r="O2617" s="52" t="s">
        <v>17073</v>
      </c>
    </row>
    <row r="2618" spans="1:15" ht="14.4" x14ac:dyDescent="0.25">
      <c r="A2618" s="51">
        <v>132829</v>
      </c>
      <c r="B2618" s="52" t="s">
        <v>7479</v>
      </c>
      <c r="C2618" s="52" t="s">
        <v>7480</v>
      </c>
      <c r="D2618" s="51">
        <v>1070</v>
      </c>
      <c r="E2618" s="52" t="s">
        <v>133</v>
      </c>
      <c r="F2618" s="52" t="s">
        <v>7481</v>
      </c>
      <c r="G2618" s="52" t="s">
        <v>7571</v>
      </c>
      <c r="H2618" s="52" t="s">
        <v>22216</v>
      </c>
      <c r="I2618" s="52" t="s">
        <v>14715</v>
      </c>
      <c r="J2618" s="51">
        <v>120329</v>
      </c>
      <c r="K2618" s="51">
        <v>3962</v>
      </c>
      <c r="L2618" s="52" t="s">
        <v>555</v>
      </c>
      <c r="M2618" s="51">
        <v>960153</v>
      </c>
      <c r="N2618" s="51">
        <v>0</v>
      </c>
      <c r="O2618" s="52" t="s">
        <v>17074</v>
      </c>
    </row>
    <row r="2619" spans="1:15" ht="14.4" x14ac:dyDescent="0.25">
      <c r="A2619" s="51">
        <v>132837</v>
      </c>
      <c r="B2619" s="52" t="s">
        <v>7482</v>
      </c>
      <c r="C2619" s="52" t="s">
        <v>7483</v>
      </c>
      <c r="D2619" s="51">
        <v>1030</v>
      </c>
      <c r="E2619" s="52" t="s">
        <v>432</v>
      </c>
      <c r="F2619" s="52" t="s">
        <v>7484</v>
      </c>
      <c r="G2619" s="52" t="s">
        <v>7571</v>
      </c>
      <c r="H2619" s="52" t="s">
        <v>10879</v>
      </c>
      <c r="I2619" s="52" t="s">
        <v>14715</v>
      </c>
      <c r="J2619" s="51">
        <v>119693</v>
      </c>
      <c r="K2619" s="51">
        <v>111914</v>
      </c>
      <c r="L2619" s="52" t="s">
        <v>598</v>
      </c>
      <c r="M2619" s="51">
        <v>129353</v>
      </c>
      <c r="N2619" s="51">
        <v>0</v>
      </c>
      <c r="O2619" s="52" t="s">
        <v>17075</v>
      </c>
    </row>
    <row r="2620" spans="1:15" ht="14.4" x14ac:dyDescent="0.25">
      <c r="A2620" s="51">
        <v>133371</v>
      </c>
      <c r="B2620" s="52" t="s">
        <v>10881</v>
      </c>
      <c r="C2620" s="52" t="s">
        <v>10882</v>
      </c>
      <c r="D2620" s="51">
        <v>1081</v>
      </c>
      <c r="E2620" s="52" t="s">
        <v>779</v>
      </c>
      <c r="F2620" s="52" t="s">
        <v>14185</v>
      </c>
      <c r="G2620" s="52" t="s">
        <v>7571</v>
      </c>
      <c r="H2620" s="52" t="s">
        <v>10883</v>
      </c>
      <c r="I2620" s="52" t="s">
        <v>14372</v>
      </c>
      <c r="J2620" s="51">
        <v>129049</v>
      </c>
      <c r="K2620" s="51">
        <v>109</v>
      </c>
      <c r="L2620" s="52" t="s">
        <v>515</v>
      </c>
      <c r="M2620" s="51">
        <v>113878</v>
      </c>
      <c r="N2620" s="51">
        <v>113878</v>
      </c>
      <c r="O2620" s="52" t="s">
        <v>17076</v>
      </c>
    </row>
    <row r="2621" spans="1:15" ht="14.4" x14ac:dyDescent="0.25">
      <c r="A2621" s="51">
        <v>133397</v>
      </c>
      <c r="B2621" s="52" t="s">
        <v>7489</v>
      </c>
      <c r="C2621" s="52" t="s">
        <v>7490</v>
      </c>
      <c r="D2621" s="51">
        <v>1760</v>
      </c>
      <c r="E2621" s="52" t="s">
        <v>248</v>
      </c>
      <c r="F2621" s="52" t="s">
        <v>7491</v>
      </c>
      <c r="G2621" s="52" t="s">
        <v>7571</v>
      </c>
      <c r="H2621" s="52" t="s">
        <v>10884</v>
      </c>
      <c r="I2621" s="52" t="s">
        <v>14715</v>
      </c>
      <c r="J2621" s="51">
        <v>120196</v>
      </c>
      <c r="K2621" s="51">
        <v>5314</v>
      </c>
      <c r="L2621" s="52" t="s">
        <v>9138</v>
      </c>
      <c r="M2621" s="51">
        <v>960393</v>
      </c>
      <c r="N2621" s="51">
        <v>0</v>
      </c>
      <c r="O2621" s="52" t="s">
        <v>17077</v>
      </c>
    </row>
    <row r="2622" spans="1:15" ht="14.4" x14ac:dyDescent="0.25">
      <c r="A2622" s="51">
        <v>133405</v>
      </c>
      <c r="B2622" s="52" t="s">
        <v>828</v>
      </c>
      <c r="C2622" s="52" t="s">
        <v>7492</v>
      </c>
      <c r="D2622" s="51">
        <v>1120</v>
      </c>
      <c r="E2622" s="52" t="s">
        <v>829</v>
      </c>
      <c r="F2622" s="52" t="s">
        <v>830</v>
      </c>
      <c r="G2622" s="52" t="s">
        <v>7571</v>
      </c>
      <c r="H2622" s="52" t="s">
        <v>10885</v>
      </c>
      <c r="I2622" s="52" t="s">
        <v>14713</v>
      </c>
      <c r="J2622" s="51">
        <v>119214</v>
      </c>
      <c r="K2622" s="51">
        <v>3707</v>
      </c>
      <c r="L2622" s="52" t="s">
        <v>22038</v>
      </c>
      <c r="M2622" s="51">
        <v>963314</v>
      </c>
      <c r="N2622" s="51">
        <v>0</v>
      </c>
      <c r="O2622" s="52" t="s">
        <v>17078</v>
      </c>
    </row>
    <row r="2623" spans="1:15" ht="14.4" x14ac:dyDescent="0.25">
      <c r="A2623" s="51">
        <v>133413</v>
      </c>
      <c r="B2623" s="52" t="s">
        <v>7493</v>
      </c>
      <c r="C2623" s="52" t="s">
        <v>7494</v>
      </c>
      <c r="D2623" s="51">
        <v>3040</v>
      </c>
      <c r="E2623" s="52" t="s">
        <v>7495</v>
      </c>
      <c r="F2623" s="52" t="s">
        <v>7496</v>
      </c>
      <c r="G2623" s="52" t="s">
        <v>7571</v>
      </c>
      <c r="H2623" s="52" t="s">
        <v>10886</v>
      </c>
      <c r="I2623" s="52" t="s">
        <v>14715</v>
      </c>
      <c r="J2623" s="51">
        <v>120733</v>
      </c>
      <c r="K2623">
        <v>5801</v>
      </c>
      <c r="L2623" s="52" t="s">
        <v>2239</v>
      </c>
      <c r="M2623" s="51">
        <v>961268</v>
      </c>
      <c r="N2623" s="51">
        <v>0</v>
      </c>
      <c r="O2623" s="52" t="s">
        <v>17079</v>
      </c>
    </row>
    <row r="2624" spans="1:15" ht="14.4" x14ac:dyDescent="0.25">
      <c r="A2624" s="51">
        <v>133421</v>
      </c>
      <c r="B2624" s="52" t="s">
        <v>14186</v>
      </c>
      <c r="C2624" s="52" t="s">
        <v>8700</v>
      </c>
      <c r="D2624" s="51">
        <v>3582</v>
      </c>
      <c r="E2624" s="52" t="s">
        <v>1277</v>
      </c>
      <c r="F2624" s="52" t="s">
        <v>17080</v>
      </c>
      <c r="G2624" s="52" t="s">
        <v>7571</v>
      </c>
      <c r="H2624" s="52" t="s">
        <v>14187</v>
      </c>
      <c r="I2624" s="52" t="s">
        <v>14372</v>
      </c>
      <c r="J2624" s="51">
        <v>118828</v>
      </c>
      <c r="K2624" s="51">
        <v>1479</v>
      </c>
      <c r="L2624" s="52" t="s">
        <v>1279</v>
      </c>
      <c r="M2624" s="51">
        <v>113944</v>
      </c>
      <c r="N2624" s="51">
        <v>113944</v>
      </c>
      <c r="O2624" s="52" t="s">
        <v>17081</v>
      </c>
    </row>
    <row r="2625" spans="1:15" ht="14.4" x14ac:dyDescent="0.25">
      <c r="A2625" s="51">
        <v>133447</v>
      </c>
      <c r="B2625" s="52" t="s">
        <v>7499</v>
      </c>
      <c r="C2625" s="52" t="s">
        <v>7500</v>
      </c>
      <c r="D2625" s="51">
        <v>2930</v>
      </c>
      <c r="E2625" s="52" t="s">
        <v>207</v>
      </c>
      <c r="F2625" s="52" t="s">
        <v>7501</v>
      </c>
      <c r="G2625" s="52" t="s">
        <v>7571</v>
      </c>
      <c r="H2625" s="52" t="s">
        <v>10887</v>
      </c>
      <c r="I2625" s="52" t="s">
        <v>14372</v>
      </c>
      <c r="J2625" s="51">
        <v>122093</v>
      </c>
      <c r="K2625" s="51">
        <v>497</v>
      </c>
      <c r="L2625" s="52" t="s">
        <v>814</v>
      </c>
      <c r="M2625" s="51">
        <v>113829</v>
      </c>
      <c r="N2625" s="51">
        <v>113829</v>
      </c>
      <c r="O2625" s="52" t="s">
        <v>17082</v>
      </c>
    </row>
    <row r="2626" spans="1:15" ht="14.4" x14ac:dyDescent="0.25">
      <c r="A2626" s="51">
        <v>133454</v>
      </c>
      <c r="B2626" s="52" t="s">
        <v>7502</v>
      </c>
      <c r="C2626" s="52" t="s">
        <v>7503</v>
      </c>
      <c r="D2626" s="51">
        <v>2900</v>
      </c>
      <c r="E2626" s="52" t="s">
        <v>385</v>
      </c>
      <c r="F2626" s="52" t="s">
        <v>7504</v>
      </c>
      <c r="G2626" s="52" t="s">
        <v>7571</v>
      </c>
      <c r="H2626" s="52" t="s">
        <v>10888</v>
      </c>
      <c r="I2626" s="52" t="s">
        <v>14372</v>
      </c>
      <c r="J2626" s="51">
        <v>122093</v>
      </c>
      <c r="K2626" s="51">
        <v>497</v>
      </c>
      <c r="L2626" s="52" t="s">
        <v>814</v>
      </c>
      <c r="M2626" s="51">
        <v>113829</v>
      </c>
      <c r="N2626" s="51">
        <v>113829</v>
      </c>
      <c r="O2626" s="52" t="s">
        <v>17083</v>
      </c>
    </row>
    <row r="2627" spans="1:15" ht="14.4" x14ac:dyDescent="0.25">
      <c r="A2627" s="51">
        <v>133462</v>
      </c>
      <c r="B2627" s="52" t="s">
        <v>7505</v>
      </c>
      <c r="C2627" s="52" t="s">
        <v>7506</v>
      </c>
      <c r="D2627" s="51">
        <v>2812</v>
      </c>
      <c r="E2627" s="52" t="s">
        <v>3420</v>
      </c>
      <c r="F2627" s="52" t="s">
        <v>7507</v>
      </c>
      <c r="G2627" s="52" t="s">
        <v>7571</v>
      </c>
      <c r="H2627" s="52" t="s">
        <v>10889</v>
      </c>
      <c r="I2627" s="52" t="s">
        <v>14372</v>
      </c>
      <c r="J2627" s="51">
        <v>122119</v>
      </c>
      <c r="K2627" s="51">
        <v>1099</v>
      </c>
      <c r="L2627" s="52" t="s">
        <v>769</v>
      </c>
      <c r="M2627" s="51">
        <v>113845</v>
      </c>
      <c r="N2627" s="51">
        <v>113845</v>
      </c>
      <c r="O2627" s="52" t="s">
        <v>17084</v>
      </c>
    </row>
    <row r="2628" spans="1:15" ht="14.4" x14ac:dyDescent="0.25">
      <c r="A2628" s="51">
        <v>133471</v>
      </c>
      <c r="B2628" s="52" t="s">
        <v>7508</v>
      </c>
      <c r="C2628" s="52" t="s">
        <v>10890</v>
      </c>
      <c r="D2628" s="51">
        <v>2018</v>
      </c>
      <c r="E2628" s="52" t="s">
        <v>534</v>
      </c>
      <c r="F2628" s="52" t="s">
        <v>7509</v>
      </c>
      <c r="G2628" s="52" t="s">
        <v>7571</v>
      </c>
      <c r="H2628" s="52" t="s">
        <v>10891</v>
      </c>
      <c r="I2628" s="52" t="s">
        <v>14713</v>
      </c>
      <c r="J2628" s="51">
        <v>119925</v>
      </c>
      <c r="K2628" s="51">
        <v>48009</v>
      </c>
      <c r="L2628" s="52" t="s">
        <v>601</v>
      </c>
      <c r="M2628" s="51">
        <v>963652</v>
      </c>
      <c r="N2628" s="51">
        <v>0</v>
      </c>
      <c r="O2628" s="52" t="s">
        <v>17085</v>
      </c>
    </row>
    <row r="2629" spans="1:15" ht="14.4" x14ac:dyDescent="0.25">
      <c r="A2629" s="51">
        <v>133496</v>
      </c>
      <c r="B2629" s="52" t="s">
        <v>7510</v>
      </c>
      <c r="C2629" s="52" t="s">
        <v>7511</v>
      </c>
      <c r="D2629" s="51">
        <v>3300</v>
      </c>
      <c r="E2629" s="52" t="s">
        <v>311</v>
      </c>
      <c r="F2629" s="52" t="s">
        <v>7512</v>
      </c>
      <c r="G2629" s="52" t="s">
        <v>7571</v>
      </c>
      <c r="H2629" s="52" t="s">
        <v>10892</v>
      </c>
      <c r="I2629" s="52" t="s">
        <v>14713</v>
      </c>
      <c r="J2629" s="51">
        <v>0</v>
      </c>
      <c r="K2629" s="51"/>
      <c r="L2629" s="52" t="s">
        <v>7571</v>
      </c>
      <c r="M2629" s="51">
        <v>133488</v>
      </c>
      <c r="N2629" s="51">
        <v>0</v>
      </c>
      <c r="O2629" s="52" t="s">
        <v>17086</v>
      </c>
    </row>
    <row r="2630" spans="1:15" ht="14.4" x14ac:dyDescent="0.25">
      <c r="A2630" s="51">
        <v>133521</v>
      </c>
      <c r="B2630" s="52" t="s">
        <v>7440</v>
      </c>
      <c r="C2630" s="52" t="s">
        <v>10893</v>
      </c>
      <c r="D2630" s="51">
        <v>3970</v>
      </c>
      <c r="E2630" s="52" t="s">
        <v>657</v>
      </c>
      <c r="F2630" s="52" t="s">
        <v>10894</v>
      </c>
      <c r="G2630" s="52" t="s">
        <v>7571</v>
      </c>
      <c r="H2630" s="52" t="s">
        <v>10895</v>
      </c>
      <c r="I2630" s="52" t="s">
        <v>14713</v>
      </c>
      <c r="J2630" s="51">
        <v>139105</v>
      </c>
      <c r="K2630" s="51">
        <v>124339</v>
      </c>
      <c r="L2630" s="52" t="s">
        <v>7034</v>
      </c>
      <c r="M2630" s="51">
        <v>122416</v>
      </c>
      <c r="N2630" s="51">
        <v>0</v>
      </c>
      <c r="O2630" s="52" t="s">
        <v>17087</v>
      </c>
    </row>
    <row r="2631" spans="1:15" ht="14.4" x14ac:dyDescent="0.25">
      <c r="A2631" s="51">
        <v>133595</v>
      </c>
      <c r="B2631" s="52" t="s">
        <v>7513</v>
      </c>
      <c r="C2631" s="52" t="s">
        <v>7514</v>
      </c>
      <c r="D2631" s="51">
        <v>2060</v>
      </c>
      <c r="E2631" s="52" t="s">
        <v>534</v>
      </c>
      <c r="F2631" s="52" t="s">
        <v>7515</v>
      </c>
      <c r="G2631" s="52" t="s">
        <v>7571</v>
      </c>
      <c r="H2631" s="52" t="s">
        <v>10896</v>
      </c>
      <c r="I2631" s="52" t="s">
        <v>14715</v>
      </c>
      <c r="J2631" s="51">
        <v>119677</v>
      </c>
      <c r="K2631" s="51">
        <v>6511</v>
      </c>
      <c r="L2631" s="52" t="s">
        <v>833</v>
      </c>
      <c r="M2631" s="51">
        <v>128728</v>
      </c>
      <c r="N2631" s="51">
        <v>0</v>
      </c>
      <c r="O2631" s="52" t="s">
        <v>17088</v>
      </c>
    </row>
    <row r="2632" spans="1:15" ht="14.4" x14ac:dyDescent="0.25">
      <c r="A2632" s="51">
        <v>133603</v>
      </c>
      <c r="B2632" s="52" t="s">
        <v>7516</v>
      </c>
      <c r="C2632" s="52" t="s">
        <v>7517</v>
      </c>
      <c r="D2632" s="51">
        <v>2100</v>
      </c>
      <c r="E2632" s="52" t="s">
        <v>423</v>
      </c>
      <c r="F2632" s="52" t="s">
        <v>7518</v>
      </c>
      <c r="G2632" s="52" t="s">
        <v>7571</v>
      </c>
      <c r="H2632" s="52" t="s">
        <v>10897</v>
      </c>
      <c r="I2632" s="52" t="s">
        <v>14715</v>
      </c>
      <c r="J2632" s="51">
        <v>119701</v>
      </c>
      <c r="K2632" s="51">
        <v>133603</v>
      </c>
      <c r="L2632" s="52" t="s">
        <v>7516</v>
      </c>
      <c r="M2632" s="51">
        <v>128728</v>
      </c>
      <c r="N2632" s="51">
        <v>0</v>
      </c>
      <c r="O2632" s="52" t="s">
        <v>17089</v>
      </c>
    </row>
    <row r="2633" spans="1:15" ht="28.8" x14ac:dyDescent="0.25">
      <c r="A2633" s="51">
        <v>137133</v>
      </c>
      <c r="B2633" s="52" t="s">
        <v>7519</v>
      </c>
      <c r="C2633" s="52" t="s">
        <v>17090</v>
      </c>
      <c r="D2633" s="51">
        <v>8000</v>
      </c>
      <c r="E2633" s="52" t="s">
        <v>273</v>
      </c>
      <c r="F2633" s="52" t="s">
        <v>7520</v>
      </c>
      <c r="G2633" s="52" t="s">
        <v>7571</v>
      </c>
      <c r="H2633" s="52" t="s">
        <v>10898</v>
      </c>
      <c r="I2633" s="52" t="s">
        <v>14713</v>
      </c>
      <c r="J2633" s="51">
        <v>0</v>
      </c>
      <c r="K2633" s="51"/>
      <c r="L2633" s="52" t="s">
        <v>7571</v>
      </c>
      <c r="M2633" s="51">
        <v>137125</v>
      </c>
      <c r="N2633" s="51">
        <v>0</v>
      </c>
      <c r="O2633" s="52" t="s">
        <v>17091</v>
      </c>
    </row>
    <row r="2634" spans="1:15" ht="14.4" x14ac:dyDescent="0.25">
      <c r="A2634" s="51">
        <v>137463</v>
      </c>
      <c r="B2634" s="52" t="s">
        <v>673</v>
      </c>
      <c r="C2634" s="52" t="s">
        <v>7521</v>
      </c>
      <c r="D2634" s="51">
        <v>3272</v>
      </c>
      <c r="E2634" s="52" t="s">
        <v>7522</v>
      </c>
      <c r="F2634" s="52" t="s">
        <v>7523</v>
      </c>
      <c r="G2634" s="52" t="s">
        <v>7571</v>
      </c>
      <c r="H2634" s="52" t="s">
        <v>10899</v>
      </c>
      <c r="I2634" s="52" t="s">
        <v>14713</v>
      </c>
      <c r="J2634" s="51">
        <v>121954</v>
      </c>
      <c r="K2634" s="51">
        <v>11941</v>
      </c>
      <c r="L2634" s="52" t="s">
        <v>873</v>
      </c>
      <c r="M2634" s="51">
        <v>973719</v>
      </c>
      <c r="N2634" s="51">
        <v>0</v>
      </c>
      <c r="O2634" s="52" t="s">
        <v>17092</v>
      </c>
    </row>
    <row r="2635" spans="1:15" ht="14.4" x14ac:dyDescent="0.25">
      <c r="A2635" s="51">
        <v>137471</v>
      </c>
      <c r="B2635" s="52" t="s">
        <v>14188</v>
      </c>
      <c r="C2635" s="52" t="s">
        <v>7524</v>
      </c>
      <c r="D2635" s="51">
        <v>9688</v>
      </c>
      <c r="E2635" s="52" t="s">
        <v>1675</v>
      </c>
      <c r="F2635" s="52" t="s">
        <v>7525</v>
      </c>
      <c r="G2635" s="52" t="s">
        <v>7571</v>
      </c>
      <c r="H2635" s="52" t="s">
        <v>10900</v>
      </c>
      <c r="I2635" s="52" t="s">
        <v>14713</v>
      </c>
      <c r="J2635" s="51">
        <v>121004</v>
      </c>
      <c r="K2635">
        <v>24117</v>
      </c>
      <c r="L2635" s="52" t="s">
        <v>22156</v>
      </c>
      <c r="M2635" s="51">
        <v>969361</v>
      </c>
      <c r="N2635" s="51">
        <v>0</v>
      </c>
      <c r="O2635" s="52" t="s">
        <v>17093</v>
      </c>
    </row>
    <row r="2636" spans="1:15" ht="14.4" x14ac:dyDescent="0.25">
      <c r="A2636" s="51">
        <v>137489</v>
      </c>
      <c r="B2636" s="52" t="s">
        <v>7526</v>
      </c>
      <c r="C2636" s="52" t="s">
        <v>7527</v>
      </c>
      <c r="D2636" s="51">
        <v>8480</v>
      </c>
      <c r="E2636" s="52" t="s">
        <v>274</v>
      </c>
      <c r="F2636" s="52" t="s">
        <v>7528</v>
      </c>
      <c r="G2636" s="52" t="s">
        <v>7571</v>
      </c>
      <c r="H2636" s="52" t="s">
        <v>9924</v>
      </c>
      <c r="I2636" s="52" t="s">
        <v>14715</v>
      </c>
      <c r="J2636" s="51">
        <v>121582</v>
      </c>
      <c r="K2636" s="51">
        <v>17186</v>
      </c>
      <c r="L2636" s="52" t="s">
        <v>575</v>
      </c>
      <c r="M2636" s="51">
        <v>975433</v>
      </c>
      <c r="N2636" s="51">
        <v>0</v>
      </c>
      <c r="O2636" s="52" t="s">
        <v>22217</v>
      </c>
    </row>
    <row r="2637" spans="1:15" ht="14.4" x14ac:dyDescent="0.25">
      <c r="A2637" s="51">
        <v>137497</v>
      </c>
      <c r="B2637" s="52" t="s">
        <v>7529</v>
      </c>
      <c r="C2637" s="52" t="s">
        <v>7530</v>
      </c>
      <c r="D2637" s="51">
        <v>8500</v>
      </c>
      <c r="E2637" s="52" t="s">
        <v>276</v>
      </c>
      <c r="F2637" s="52" t="s">
        <v>7531</v>
      </c>
      <c r="G2637" s="52" t="s">
        <v>7571</v>
      </c>
      <c r="H2637" s="52" t="s">
        <v>10901</v>
      </c>
      <c r="I2637" s="52" t="s">
        <v>14713</v>
      </c>
      <c r="J2637" s="51">
        <v>120824</v>
      </c>
      <c r="K2637" s="51">
        <v>18705</v>
      </c>
      <c r="L2637" s="52" t="s">
        <v>563</v>
      </c>
      <c r="M2637" s="51">
        <v>115717</v>
      </c>
      <c r="N2637" s="51">
        <v>0</v>
      </c>
      <c r="O2637" s="52" t="s">
        <v>17094</v>
      </c>
    </row>
    <row r="2638" spans="1:15" ht="14.4" x14ac:dyDescent="0.25">
      <c r="A2638" s="51">
        <v>137505</v>
      </c>
      <c r="B2638" s="52" t="s">
        <v>7532</v>
      </c>
      <c r="C2638" s="52" t="s">
        <v>7533</v>
      </c>
      <c r="D2638" s="51">
        <v>8500</v>
      </c>
      <c r="E2638" s="52" t="s">
        <v>276</v>
      </c>
      <c r="F2638" s="52" t="s">
        <v>7534</v>
      </c>
      <c r="G2638" s="52" t="s">
        <v>7571</v>
      </c>
      <c r="H2638" s="52" t="s">
        <v>10902</v>
      </c>
      <c r="I2638" s="52" t="s">
        <v>14372</v>
      </c>
      <c r="J2638" s="51">
        <v>120873</v>
      </c>
      <c r="K2638" s="51">
        <v>2311</v>
      </c>
      <c r="L2638" s="52" t="s">
        <v>1459</v>
      </c>
      <c r="M2638" s="51">
        <v>114082</v>
      </c>
      <c r="N2638" s="51">
        <v>114082</v>
      </c>
      <c r="O2638" s="52" t="s">
        <v>17095</v>
      </c>
    </row>
    <row r="2639" spans="1:15" ht="14.4" x14ac:dyDescent="0.25">
      <c r="A2639" s="51">
        <v>137521</v>
      </c>
      <c r="B2639" s="52" t="s">
        <v>7535</v>
      </c>
      <c r="C2639" s="52" t="s">
        <v>7536</v>
      </c>
      <c r="D2639" s="51">
        <v>9600</v>
      </c>
      <c r="E2639" s="52" t="s">
        <v>341</v>
      </c>
      <c r="F2639" s="52" t="s">
        <v>17096</v>
      </c>
      <c r="G2639" s="52" t="s">
        <v>7571</v>
      </c>
      <c r="H2639" s="52" t="s">
        <v>10903</v>
      </c>
      <c r="I2639" s="52" t="s">
        <v>14713</v>
      </c>
      <c r="J2639" s="51">
        <v>119925</v>
      </c>
      <c r="K2639">
        <v>48009</v>
      </c>
      <c r="L2639" s="52" t="s">
        <v>601</v>
      </c>
      <c r="M2639" s="51">
        <v>137752</v>
      </c>
      <c r="N2639" s="51">
        <v>0</v>
      </c>
      <c r="O2639" s="52" t="s">
        <v>17097</v>
      </c>
    </row>
    <row r="2640" spans="1:15" ht="28.8" x14ac:dyDescent="0.25">
      <c r="A2640" s="51">
        <v>137539</v>
      </c>
      <c r="B2640" s="52" t="s">
        <v>10904</v>
      </c>
      <c r="C2640" s="52" t="s">
        <v>7537</v>
      </c>
      <c r="D2640" s="51">
        <v>8600</v>
      </c>
      <c r="E2640" s="52" t="s">
        <v>7538</v>
      </c>
      <c r="F2640" s="52" t="s">
        <v>10905</v>
      </c>
      <c r="G2640" s="52" t="s">
        <v>7571</v>
      </c>
      <c r="H2640" s="52" t="s">
        <v>10906</v>
      </c>
      <c r="I2640" s="52" t="s">
        <v>14715</v>
      </c>
      <c r="J2640" s="51">
        <v>119172</v>
      </c>
      <c r="K2640" s="51">
        <v>17756</v>
      </c>
      <c r="L2640" s="52" t="s">
        <v>73</v>
      </c>
      <c r="M2640" s="51">
        <v>975375</v>
      </c>
      <c r="N2640" s="51">
        <v>0</v>
      </c>
      <c r="O2640" s="52" t="s">
        <v>17098</v>
      </c>
    </row>
    <row r="2641" spans="1:15" ht="14.4" x14ac:dyDescent="0.25">
      <c r="A2641" s="51">
        <v>137554</v>
      </c>
      <c r="B2641" s="52" t="s">
        <v>7539</v>
      </c>
      <c r="C2641" s="52" t="s">
        <v>7540</v>
      </c>
      <c r="D2641" s="51">
        <v>9420</v>
      </c>
      <c r="E2641" s="52" t="s">
        <v>7541</v>
      </c>
      <c r="F2641" s="52" t="s">
        <v>7542</v>
      </c>
      <c r="G2641" s="52" t="s">
        <v>7571</v>
      </c>
      <c r="H2641" s="52" t="s">
        <v>14189</v>
      </c>
      <c r="I2641" s="52" t="s">
        <v>14372</v>
      </c>
      <c r="J2641" s="51">
        <v>121012</v>
      </c>
      <c r="K2641" s="51">
        <v>299</v>
      </c>
      <c r="L2641" s="52" t="s">
        <v>334</v>
      </c>
      <c r="M2641" s="51">
        <v>113985</v>
      </c>
      <c r="N2641" s="51">
        <v>113985</v>
      </c>
      <c r="O2641" s="52" t="s">
        <v>17099</v>
      </c>
    </row>
    <row r="2642" spans="1:15" ht="14.4" x14ac:dyDescent="0.25">
      <c r="A2642" s="51">
        <v>137562</v>
      </c>
      <c r="B2642" s="52" t="s">
        <v>7543</v>
      </c>
      <c r="C2642" s="52" t="s">
        <v>7544</v>
      </c>
      <c r="D2642" s="51">
        <v>2650</v>
      </c>
      <c r="E2642" s="52" t="s">
        <v>416</v>
      </c>
      <c r="F2642" s="52" t="s">
        <v>7545</v>
      </c>
      <c r="G2642" s="52" t="s">
        <v>7571</v>
      </c>
      <c r="H2642" s="52" t="s">
        <v>10907</v>
      </c>
      <c r="I2642" s="52" t="s">
        <v>14713</v>
      </c>
      <c r="J2642" s="51">
        <v>121707</v>
      </c>
      <c r="K2642" s="51">
        <v>9803</v>
      </c>
      <c r="L2642" s="52" t="s">
        <v>2969</v>
      </c>
      <c r="M2642" s="51">
        <v>103192</v>
      </c>
      <c r="N2642" s="51">
        <v>0</v>
      </c>
      <c r="O2642" s="52" t="s">
        <v>17100</v>
      </c>
    </row>
    <row r="2643" spans="1:15" ht="14.4" x14ac:dyDescent="0.25">
      <c r="A2643" s="51">
        <v>137588</v>
      </c>
      <c r="B2643" s="52" t="s">
        <v>14190</v>
      </c>
      <c r="C2643" s="52" t="s">
        <v>7546</v>
      </c>
      <c r="D2643" s="51">
        <v>9000</v>
      </c>
      <c r="E2643" s="52" t="s">
        <v>299</v>
      </c>
      <c r="F2643" s="52" t="s">
        <v>7547</v>
      </c>
      <c r="G2643" s="52" t="s">
        <v>7571</v>
      </c>
      <c r="H2643" s="52" t="s">
        <v>10908</v>
      </c>
      <c r="I2643" s="52" t="s">
        <v>14715</v>
      </c>
      <c r="J2643" s="51">
        <v>121798</v>
      </c>
      <c r="K2643" s="51">
        <v>20941</v>
      </c>
      <c r="L2643" s="52" t="s">
        <v>811</v>
      </c>
      <c r="M2643" s="51">
        <v>975789</v>
      </c>
      <c r="N2643" s="51">
        <v>0</v>
      </c>
      <c r="O2643" s="52" t="s">
        <v>17101</v>
      </c>
    </row>
    <row r="2644" spans="1:15" ht="14.4" x14ac:dyDescent="0.25">
      <c r="A2644" s="51">
        <v>137604</v>
      </c>
      <c r="B2644" s="52" t="s">
        <v>7548</v>
      </c>
      <c r="C2644" s="52" t="s">
        <v>7549</v>
      </c>
      <c r="D2644" s="51">
        <v>9200</v>
      </c>
      <c r="E2644" s="52" t="s">
        <v>637</v>
      </c>
      <c r="F2644" s="52" t="s">
        <v>1562</v>
      </c>
      <c r="G2644" s="52" t="s">
        <v>7571</v>
      </c>
      <c r="H2644" s="52" t="s">
        <v>14191</v>
      </c>
      <c r="I2644" s="52" t="s">
        <v>14372</v>
      </c>
      <c r="J2644" s="51">
        <v>121251</v>
      </c>
      <c r="K2644" s="51">
        <v>2758</v>
      </c>
      <c r="L2644" s="52" t="s">
        <v>1563</v>
      </c>
      <c r="M2644" s="51">
        <v>113977</v>
      </c>
      <c r="N2644" s="51">
        <v>113977</v>
      </c>
      <c r="O2644" s="52" t="s">
        <v>17102</v>
      </c>
    </row>
    <row r="2645" spans="1:15" ht="14.4" x14ac:dyDescent="0.25">
      <c r="A2645" s="51">
        <v>137612</v>
      </c>
      <c r="B2645" s="52" t="s">
        <v>10909</v>
      </c>
      <c r="C2645" s="52" t="s">
        <v>14192</v>
      </c>
      <c r="D2645" s="51">
        <v>2640</v>
      </c>
      <c r="E2645" s="52" t="s">
        <v>1099</v>
      </c>
      <c r="F2645" s="52" t="s">
        <v>7550</v>
      </c>
      <c r="G2645" s="52" t="s">
        <v>7571</v>
      </c>
      <c r="H2645" s="52" t="s">
        <v>8870</v>
      </c>
      <c r="I2645" s="52" t="s">
        <v>14372</v>
      </c>
      <c r="J2645" s="51">
        <v>120543</v>
      </c>
      <c r="K2645" s="51">
        <v>844</v>
      </c>
      <c r="L2645" s="52" t="s">
        <v>13846</v>
      </c>
      <c r="M2645" s="51">
        <v>113861</v>
      </c>
      <c r="N2645" s="51">
        <v>113861</v>
      </c>
      <c r="O2645" s="52" t="s">
        <v>14450</v>
      </c>
    </row>
    <row r="2646" spans="1:15" ht="14.4" x14ac:dyDescent="0.25">
      <c r="A2646" s="51">
        <v>137621</v>
      </c>
      <c r="B2646" s="52" t="s">
        <v>14193</v>
      </c>
      <c r="C2646" s="52" t="s">
        <v>7551</v>
      </c>
      <c r="D2646" s="51">
        <v>2650</v>
      </c>
      <c r="E2646" s="52" t="s">
        <v>416</v>
      </c>
      <c r="F2646" s="52" t="s">
        <v>14194</v>
      </c>
      <c r="G2646" s="52" t="s">
        <v>7571</v>
      </c>
      <c r="H2646" s="52" t="s">
        <v>10910</v>
      </c>
      <c r="I2646" s="52" t="s">
        <v>14372</v>
      </c>
      <c r="J2646" s="51">
        <v>120543</v>
      </c>
      <c r="K2646" s="51">
        <v>844</v>
      </c>
      <c r="L2646" s="52" t="s">
        <v>13846</v>
      </c>
      <c r="M2646" s="51">
        <v>113861</v>
      </c>
      <c r="N2646" s="51">
        <v>113861</v>
      </c>
      <c r="O2646" s="52" t="s">
        <v>17103</v>
      </c>
    </row>
    <row r="2647" spans="1:15" ht="14.4" x14ac:dyDescent="0.25">
      <c r="A2647" s="51">
        <v>137638</v>
      </c>
      <c r="B2647" s="52" t="s">
        <v>4983</v>
      </c>
      <c r="C2647" s="52" t="s">
        <v>7552</v>
      </c>
      <c r="D2647" s="51">
        <v>2640</v>
      </c>
      <c r="E2647" s="52" t="s">
        <v>1099</v>
      </c>
      <c r="F2647" s="52" t="s">
        <v>7553</v>
      </c>
      <c r="G2647" s="52" t="s">
        <v>7571</v>
      </c>
      <c r="H2647" s="52" t="s">
        <v>10911</v>
      </c>
      <c r="I2647" s="52" t="s">
        <v>14713</v>
      </c>
      <c r="J2647" s="51">
        <v>125591</v>
      </c>
      <c r="K2647" s="51">
        <v>117556</v>
      </c>
      <c r="L2647" s="52" t="s">
        <v>497</v>
      </c>
      <c r="M2647" s="51">
        <v>112961</v>
      </c>
      <c r="N2647" s="51">
        <v>0</v>
      </c>
      <c r="O2647" s="52" t="s">
        <v>17104</v>
      </c>
    </row>
    <row r="2648" spans="1:15" ht="14.4" x14ac:dyDescent="0.25">
      <c r="A2648" s="51">
        <v>137653</v>
      </c>
      <c r="B2648" s="52" t="s">
        <v>7554</v>
      </c>
      <c r="C2648" s="52" t="s">
        <v>7555</v>
      </c>
      <c r="D2648" s="51">
        <v>3080</v>
      </c>
      <c r="E2648" s="52" t="s">
        <v>246</v>
      </c>
      <c r="F2648" s="52" t="s">
        <v>7556</v>
      </c>
      <c r="G2648" s="52" t="s">
        <v>7571</v>
      </c>
      <c r="H2648" s="52" t="s">
        <v>17105</v>
      </c>
      <c r="I2648" s="52" t="s">
        <v>14713</v>
      </c>
      <c r="J2648" s="51">
        <v>119925</v>
      </c>
      <c r="K2648" s="51">
        <v>48009</v>
      </c>
      <c r="L2648" s="52" t="s">
        <v>601</v>
      </c>
      <c r="M2648" s="51">
        <v>137315</v>
      </c>
      <c r="N2648" s="51">
        <v>0</v>
      </c>
      <c r="O2648" s="52" t="s">
        <v>17106</v>
      </c>
    </row>
    <row r="2649" spans="1:15" ht="14.4" x14ac:dyDescent="0.25">
      <c r="A2649" s="51">
        <v>137679</v>
      </c>
      <c r="B2649" s="52" t="s">
        <v>7557</v>
      </c>
      <c r="C2649" s="52" t="s">
        <v>7558</v>
      </c>
      <c r="D2649" s="51">
        <v>1742</v>
      </c>
      <c r="E2649" s="52" t="s">
        <v>462</v>
      </c>
      <c r="F2649" s="52" t="s">
        <v>7559</v>
      </c>
      <c r="G2649" s="52" t="s">
        <v>7571</v>
      </c>
      <c r="H2649" s="52" t="s">
        <v>8315</v>
      </c>
      <c r="I2649" s="52" t="s">
        <v>14713</v>
      </c>
      <c r="J2649" s="51">
        <v>122192</v>
      </c>
      <c r="K2649" s="51">
        <v>5249</v>
      </c>
      <c r="L2649" s="52" t="s">
        <v>877</v>
      </c>
      <c r="M2649" s="51">
        <v>963314</v>
      </c>
      <c r="N2649" s="51">
        <v>0</v>
      </c>
      <c r="O2649" s="52" t="s">
        <v>17107</v>
      </c>
    </row>
    <row r="2650" spans="1:15" ht="14.4" x14ac:dyDescent="0.25">
      <c r="A2650" s="51">
        <v>137761</v>
      </c>
      <c r="B2650" s="52" t="s">
        <v>7560</v>
      </c>
      <c r="C2650" s="52" t="s">
        <v>7561</v>
      </c>
      <c r="D2650" s="51">
        <v>1731</v>
      </c>
      <c r="E2650" s="52" t="s">
        <v>465</v>
      </c>
      <c r="F2650" s="52" t="s">
        <v>7562</v>
      </c>
      <c r="G2650" s="52" t="s">
        <v>7571</v>
      </c>
      <c r="H2650" s="52" t="s">
        <v>10912</v>
      </c>
      <c r="I2650" s="52" t="s">
        <v>14372</v>
      </c>
      <c r="J2650" s="51">
        <v>119206</v>
      </c>
      <c r="K2650" s="51">
        <v>208</v>
      </c>
      <c r="L2650" s="52" t="s">
        <v>827</v>
      </c>
      <c r="M2650" s="51">
        <v>113886</v>
      </c>
      <c r="N2650" s="51">
        <v>113886</v>
      </c>
      <c r="O2650" s="52" t="s">
        <v>17108</v>
      </c>
    </row>
    <row r="2651" spans="1:15" ht="14.4" x14ac:dyDescent="0.25">
      <c r="A2651" s="51">
        <v>137794</v>
      </c>
      <c r="B2651" s="52" t="s">
        <v>7563</v>
      </c>
      <c r="C2651" s="52" t="s">
        <v>7564</v>
      </c>
      <c r="D2651" s="51">
        <v>1020</v>
      </c>
      <c r="E2651" s="52" t="s">
        <v>132</v>
      </c>
      <c r="F2651" s="52" t="s">
        <v>7565</v>
      </c>
      <c r="G2651" s="52" t="s">
        <v>7571</v>
      </c>
      <c r="H2651" s="52" t="s">
        <v>10913</v>
      </c>
      <c r="I2651" s="52" t="s">
        <v>14713</v>
      </c>
      <c r="J2651" s="51">
        <v>122002</v>
      </c>
      <c r="K2651" s="51">
        <v>4259</v>
      </c>
      <c r="L2651" s="52" t="s">
        <v>22042</v>
      </c>
      <c r="M2651" s="51">
        <v>117952</v>
      </c>
      <c r="N2651" s="51">
        <v>0</v>
      </c>
      <c r="O2651" s="52" t="s">
        <v>17109</v>
      </c>
    </row>
    <row r="2652" spans="1:15" ht="14.4" x14ac:dyDescent="0.25">
      <c r="A2652" s="51">
        <v>137802</v>
      </c>
      <c r="B2652" s="52" t="s">
        <v>10914</v>
      </c>
      <c r="C2652" s="52" t="s">
        <v>10915</v>
      </c>
      <c r="D2652" s="51">
        <v>9620</v>
      </c>
      <c r="E2652" s="52" t="s">
        <v>289</v>
      </c>
      <c r="F2652" s="52" t="s">
        <v>5566</v>
      </c>
      <c r="G2652" s="52" t="s">
        <v>7571</v>
      </c>
      <c r="H2652" s="52" t="s">
        <v>10916</v>
      </c>
      <c r="I2652" s="52" t="s">
        <v>14715</v>
      </c>
      <c r="J2652" s="51">
        <v>125583</v>
      </c>
      <c r="K2652" s="51">
        <v>23689</v>
      </c>
      <c r="L2652" s="52" t="s">
        <v>73</v>
      </c>
      <c r="M2652" s="51">
        <v>976101</v>
      </c>
      <c r="N2652" s="51">
        <v>0</v>
      </c>
      <c r="O2652" s="52" t="s">
        <v>17110</v>
      </c>
    </row>
    <row r="2653" spans="1:15" ht="14.4" x14ac:dyDescent="0.25">
      <c r="A2653" s="51">
        <v>137811</v>
      </c>
      <c r="B2653" s="52" t="s">
        <v>14195</v>
      </c>
      <c r="C2653" s="52" t="s">
        <v>7566</v>
      </c>
      <c r="D2653" s="51">
        <v>8700</v>
      </c>
      <c r="E2653" s="52" t="s">
        <v>7567</v>
      </c>
      <c r="F2653" s="52" t="s">
        <v>7568</v>
      </c>
      <c r="G2653" s="52" t="s">
        <v>7571</v>
      </c>
      <c r="H2653" s="52" t="s">
        <v>10917</v>
      </c>
      <c r="I2653" s="52" t="s">
        <v>14372</v>
      </c>
      <c r="J2653" s="51">
        <v>129031</v>
      </c>
      <c r="K2653" s="51">
        <v>118596</v>
      </c>
      <c r="L2653" s="52" t="s">
        <v>476</v>
      </c>
      <c r="M2653" s="51">
        <v>114033</v>
      </c>
      <c r="N2653" s="51">
        <v>114033</v>
      </c>
      <c r="O2653" s="52" t="s">
        <v>22218</v>
      </c>
    </row>
    <row r="2654" spans="1:15" ht="28.8" x14ac:dyDescent="0.25">
      <c r="A2654" s="51">
        <v>138347</v>
      </c>
      <c r="B2654" s="52" t="s">
        <v>14196</v>
      </c>
      <c r="C2654" s="52" t="s">
        <v>4302</v>
      </c>
      <c r="D2654" s="51">
        <v>2450</v>
      </c>
      <c r="E2654" s="52" t="s">
        <v>409</v>
      </c>
      <c r="F2654" s="52" t="s">
        <v>14197</v>
      </c>
      <c r="G2654" s="52" t="s">
        <v>7571</v>
      </c>
      <c r="H2654" s="52" t="s">
        <v>14198</v>
      </c>
      <c r="I2654" s="52" t="s">
        <v>14713</v>
      </c>
      <c r="J2654" s="51">
        <v>119651</v>
      </c>
      <c r="K2654" s="51">
        <v>9191</v>
      </c>
      <c r="L2654" s="52" t="s">
        <v>671</v>
      </c>
      <c r="M2654" s="51">
        <v>105023</v>
      </c>
      <c r="N2654" s="51">
        <v>0</v>
      </c>
      <c r="O2654" s="52" t="s">
        <v>16939</v>
      </c>
    </row>
    <row r="2655" spans="1:15" ht="28.8" x14ac:dyDescent="0.25">
      <c r="A2655" s="51">
        <v>138371</v>
      </c>
      <c r="B2655" s="52" t="s">
        <v>14199</v>
      </c>
      <c r="C2655" s="52" t="s">
        <v>14200</v>
      </c>
      <c r="D2655" s="51">
        <v>8830</v>
      </c>
      <c r="E2655" s="52" t="s">
        <v>4000</v>
      </c>
      <c r="F2655" s="52" t="s">
        <v>17111</v>
      </c>
      <c r="G2655" s="52" t="s">
        <v>7571</v>
      </c>
      <c r="H2655" s="52" t="s">
        <v>17112</v>
      </c>
      <c r="I2655" s="52" t="s">
        <v>14713</v>
      </c>
      <c r="J2655" s="51">
        <v>119917</v>
      </c>
      <c r="K2655" s="51">
        <v>17368</v>
      </c>
      <c r="L2655" s="52" t="s">
        <v>67</v>
      </c>
      <c r="M2655" s="51">
        <v>966473</v>
      </c>
      <c r="N2655" s="51">
        <v>0</v>
      </c>
      <c r="O2655" s="52" t="s">
        <v>16015</v>
      </c>
    </row>
    <row r="2656" spans="1:15" ht="14.4" x14ac:dyDescent="0.25">
      <c r="A2656" s="51">
        <v>138388</v>
      </c>
      <c r="B2656" s="52" t="s">
        <v>17113</v>
      </c>
      <c r="C2656" s="52" t="s">
        <v>14201</v>
      </c>
      <c r="D2656" s="51">
        <v>9880</v>
      </c>
      <c r="E2656" s="52" t="s">
        <v>376</v>
      </c>
      <c r="F2656" s="52" t="s">
        <v>14202</v>
      </c>
      <c r="G2656" s="52" t="s">
        <v>7571</v>
      </c>
      <c r="H2656" s="52" t="s">
        <v>14203</v>
      </c>
      <c r="I2656" s="52" t="s">
        <v>14713</v>
      </c>
      <c r="J2656" s="51">
        <v>121401</v>
      </c>
      <c r="K2656" s="51">
        <v>24745</v>
      </c>
      <c r="L2656" s="52" t="s">
        <v>22159</v>
      </c>
      <c r="M2656" s="51">
        <v>969576</v>
      </c>
      <c r="N2656" s="51">
        <v>0</v>
      </c>
      <c r="O2656" s="52" t="s">
        <v>17114</v>
      </c>
    </row>
    <row r="2657" spans="1:15" ht="14.4" x14ac:dyDescent="0.25">
      <c r="A2657" s="51">
        <v>138396</v>
      </c>
      <c r="B2657" s="52" t="s">
        <v>14204</v>
      </c>
      <c r="C2657" s="52" t="s">
        <v>7497</v>
      </c>
      <c r="D2657" s="51">
        <v>3920</v>
      </c>
      <c r="E2657" s="52" t="s">
        <v>85</v>
      </c>
      <c r="F2657" s="52" t="s">
        <v>7498</v>
      </c>
      <c r="G2657" s="52" t="s">
        <v>7571</v>
      </c>
      <c r="H2657" s="52" t="s">
        <v>17115</v>
      </c>
      <c r="I2657" s="52" t="s">
        <v>14372</v>
      </c>
      <c r="J2657" s="51">
        <v>118828</v>
      </c>
      <c r="K2657" s="51">
        <v>1479</v>
      </c>
      <c r="L2657" s="52" t="s">
        <v>1279</v>
      </c>
      <c r="M2657" s="51">
        <v>113944</v>
      </c>
      <c r="N2657" s="51">
        <v>113944</v>
      </c>
      <c r="O2657" s="52" t="s">
        <v>17116</v>
      </c>
    </row>
    <row r="2658" spans="1:15" ht="14.4" x14ac:dyDescent="0.25">
      <c r="A2658" s="51">
        <v>138404</v>
      </c>
      <c r="B2658" s="52" t="s">
        <v>14205</v>
      </c>
      <c r="C2658" s="52" t="s">
        <v>14206</v>
      </c>
      <c r="D2658" s="51">
        <v>8800</v>
      </c>
      <c r="E2658" s="52" t="s">
        <v>266</v>
      </c>
      <c r="F2658" s="52" t="s">
        <v>14207</v>
      </c>
      <c r="G2658" s="52" t="s">
        <v>7571</v>
      </c>
      <c r="H2658" s="52" t="s">
        <v>14208</v>
      </c>
      <c r="I2658" s="52" t="s">
        <v>14372</v>
      </c>
      <c r="J2658" s="51">
        <v>120881</v>
      </c>
      <c r="K2658" s="51">
        <v>2519</v>
      </c>
      <c r="L2658" s="52" t="s">
        <v>318</v>
      </c>
      <c r="M2658" s="51">
        <v>114082</v>
      </c>
      <c r="N2658" s="51">
        <v>114082</v>
      </c>
      <c r="O2658" s="52" t="s">
        <v>17117</v>
      </c>
    </row>
    <row r="2659" spans="1:15" ht="28.8" x14ac:dyDescent="0.25">
      <c r="A2659" s="51">
        <v>138412</v>
      </c>
      <c r="B2659" s="52" t="s">
        <v>22219</v>
      </c>
      <c r="C2659" s="52" t="s">
        <v>14209</v>
      </c>
      <c r="D2659" s="51">
        <v>3850</v>
      </c>
      <c r="E2659" s="52" t="s">
        <v>4175</v>
      </c>
      <c r="F2659" s="52" t="s">
        <v>17118</v>
      </c>
      <c r="G2659" s="52" t="s">
        <v>7571</v>
      </c>
      <c r="H2659" s="52" t="s">
        <v>17119</v>
      </c>
      <c r="I2659" s="52" t="s">
        <v>14372</v>
      </c>
      <c r="J2659" s="51">
        <v>138966</v>
      </c>
      <c r="K2659" s="51">
        <v>125625</v>
      </c>
      <c r="L2659" s="52" t="s">
        <v>7055</v>
      </c>
      <c r="M2659" s="51">
        <v>113928</v>
      </c>
      <c r="N2659" s="51">
        <v>113928</v>
      </c>
      <c r="O2659" s="52" t="s">
        <v>22220</v>
      </c>
    </row>
    <row r="2660" spans="1:15" ht="14.4" x14ac:dyDescent="0.25">
      <c r="A2660" s="51">
        <v>138421</v>
      </c>
      <c r="B2660" s="52" t="s">
        <v>14210</v>
      </c>
      <c r="C2660" s="52" t="s">
        <v>14211</v>
      </c>
      <c r="D2660" s="51">
        <v>3650</v>
      </c>
      <c r="E2660" s="52" t="s">
        <v>10</v>
      </c>
      <c r="F2660" s="52" t="s">
        <v>14212</v>
      </c>
      <c r="G2660" s="52" t="s">
        <v>7571</v>
      </c>
      <c r="H2660" s="52" t="s">
        <v>17120</v>
      </c>
      <c r="I2660" s="52" t="s">
        <v>14372</v>
      </c>
      <c r="J2660" s="51">
        <v>139089</v>
      </c>
      <c r="K2660" s="51">
        <v>1561</v>
      </c>
      <c r="L2660" s="52" t="s">
        <v>878</v>
      </c>
      <c r="M2660" s="51">
        <v>113936</v>
      </c>
      <c r="N2660" s="51">
        <v>113936</v>
      </c>
      <c r="O2660" s="52" t="s">
        <v>17121</v>
      </c>
    </row>
    <row r="2661" spans="1:15" ht="14.4" x14ac:dyDescent="0.25">
      <c r="A2661" s="51">
        <v>138438</v>
      </c>
      <c r="B2661" s="52" t="s">
        <v>14213</v>
      </c>
      <c r="C2661" s="52" t="s">
        <v>14214</v>
      </c>
      <c r="D2661" s="51">
        <v>3150</v>
      </c>
      <c r="E2661" s="52" t="s">
        <v>5</v>
      </c>
      <c r="F2661" s="52" t="s">
        <v>14215</v>
      </c>
      <c r="G2661" s="52" t="s">
        <v>7571</v>
      </c>
      <c r="H2661" s="52" t="s">
        <v>17122</v>
      </c>
      <c r="I2661" s="52" t="s">
        <v>14713</v>
      </c>
      <c r="J2661" s="51">
        <v>125591</v>
      </c>
      <c r="K2661" s="51">
        <v>117556</v>
      </c>
      <c r="L2661" s="52" t="s">
        <v>497</v>
      </c>
      <c r="M2661" s="51">
        <v>968156</v>
      </c>
      <c r="N2661" s="51">
        <v>0</v>
      </c>
      <c r="O2661" s="52" t="s">
        <v>17123</v>
      </c>
    </row>
    <row r="2662" spans="1:15" ht="14.4" x14ac:dyDescent="0.25">
      <c r="A2662" s="51">
        <v>138446</v>
      </c>
      <c r="B2662" s="52" t="s">
        <v>5532</v>
      </c>
      <c r="C2662" s="52" t="s">
        <v>5533</v>
      </c>
      <c r="D2662" s="51">
        <v>9420</v>
      </c>
      <c r="E2662" s="52" t="s">
        <v>7541</v>
      </c>
      <c r="F2662" s="52" t="s">
        <v>5534</v>
      </c>
      <c r="G2662" s="52" t="s">
        <v>7571</v>
      </c>
      <c r="H2662" s="52" t="s">
        <v>14216</v>
      </c>
      <c r="I2662" s="52" t="s">
        <v>14713</v>
      </c>
      <c r="J2662" s="51">
        <v>138735</v>
      </c>
      <c r="K2662" s="51">
        <v>22764</v>
      </c>
      <c r="L2662" s="52" t="s">
        <v>5404</v>
      </c>
      <c r="M2662" s="51">
        <v>968751</v>
      </c>
      <c r="N2662" s="51">
        <v>0</v>
      </c>
      <c r="O2662" s="52" t="s">
        <v>17124</v>
      </c>
    </row>
    <row r="2663" spans="1:15" ht="14.4" x14ac:dyDescent="0.25">
      <c r="A2663" s="51">
        <v>138453</v>
      </c>
      <c r="B2663" s="52" t="s">
        <v>14217</v>
      </c>
      <c r="C2663" s="52" t="s">
        <v>14218</v>
      </c>
      <c r="D2663" s="51">
        <v>1080</v>
      </c>
      <c r="E2663" s="52" t="s">
        <v>146</v>
      </c>
      <c r="F2663" s="52" t="s">
        <v>17125</v>
      </c>
      <c r="G2663" s="52" t="s">
        <v>7571</v>
      </c>
      <c r="H2663" s="52" t="s">
        <v>17126</v>
      </c>
      <c r="I2663" s="52" t="s">
        <v>14372</v>
      </c>
      <c r="J2663" s="51">
        <v>138842</v>
      </c>
      <c r="K2663" s="51">
        <v>129577</v>
      </c>
      <c r="L2663" s="52" t="s">
        <v>7270</v>
      </c>
      <c r="M2663" s="51">
        <v>113878</v>
      </c>
      <c r="N2663" s="51">
        <v>113878</v>
      </c>
      <c r="O2663" s="52" t="s">
        <v>17127</v>
      </c>
    </row>
    <row r="2664" spans="1:15" ht="28.8" x14ac:dyDescent="0.25">
      <c r="A2664" s="51">
        <v>138461</v>
      </c>
      <c r="B2664" s="52" t="s">
        <v>14219</v>
      </c>
      <c r="C2664" s="52" t="s">
        <v>14220</v>
      </c>
      <c r="D2664" s="51">
        <v>3010</v>
      </c>
      <c r="E2664" s="52" t="s">
        <v>1216</v>
      </c>
      <c r="F2664" s="52" t="s">
        <v>22221</v>
      </c>
      <c r="G2664" s="52" t="s">
        <v>7571</v>
      </c>
      <c r="H2664" s="52" t="s">
        <v>14221</v>
      </c>
      <c r="I2664" s="52" t="s">
        <v>14713</v>
      </c>
      <c r="J2664" s="51">
        <v>0</v>
      </c>
      <c r="K2664" s="51"/>
      <c r="L2664" s="52" t="s">
        <v>7571</v>
      </c>
      <c r="M2664" s="51">
        <v>137323</v>
      </c>
      <c r="N2664" s="51">
        <v>0</v>
      </c>
      <c r="O2664" s="52" t="s">
        <v>17128</v>
      </c>
    </row>
    <row r="2665" spans="1:15" ht="14.4" x14ac:dyDescent="0.25">
      <c r="A2665" s="51">
        <v>138479</v>
      </c>
      <c r="B2665" s="52" t="s">
        <v>14222</v>
      </c>
      <c r="C2665" s="52" t="s">
        <v>17129</v>
      </c>
      <c r="D2665" s="51">
        <v>9800</v>
      </c>
      <c r="E2665" s="52" t="s">
        <v>41</v>
      </c>
      <c r="F2665" s="52" t="s">
        <v>14223</v>
      </c>
      <c r="G2665" s="52" t="s">
        <v>7571</v>
      </c>
      <c r="H2665" s="52" t="s">
        <v>17130</v>
      </c>
      <c r="I2665" s="52" t="s">
        <v>14713</v>
      </c>
      <c r="J2665" s="51">
        <v>125591</v>
      </c>
      <c r="K2665" s="51">
        <v>117556</v>
      </c>
      <c r="L2665" s="52" t="s">
        <v>497</v>
      </c>
      <c r="M2665" s="51">
        <v>968156</v>
      </c>
      <c r="N2665" s="51">
        <v>0</v>
      </c>
      <c r="O2665" s="52" t="s">
        <v>17131</v>
      </c>
    </row>
    <row r="2666" spans="1:15" ht="14.4" x14ac:dyDescent="0.25">
      <c r="A2666" s="51">
        <v>138487</v>
      </c>
      <c r="B2666" s="52" t="s">
        <v>14224</v>
      </c>
      <c r="C2666" s="52" t="s">
        <v>14225</v>
      </c>
      <c r="D2666" s="51">
        <v>9200</v>
      </c>
      <c r="E2666" s="52" t="s">
        <v>637</v>
      </c>
      <c r="F2666" s="52" t="s">
        <v>14226</v>
      </c>
      <c r="G2666" s="52" t="s">
        <v>7571</v>
      </c>
      <c r="H2666" s="52" t="s">
        <v>14057</v>
      </c>
      <c r="I2666" s="52" t="s">
        <v>14713</v>
      </c>
      <c r="J2666" s="51">
        <v>120501</v>
      </c>
      <c r="K2666" s="51">
        <v>22988</v>
      </c>
      <c r="L2666" s="52" t="s">
        <v>10248</v>
      </c>
      <c r="M2666" s="51">
        <v>968842</v>
      </c>
      <c r="N2666" s="51">
        <v>0</v>
      </c>
      <c r="O2666" s="52" t="s">
        <v>17132</v>
      </c>
    </row>
    <row r="2667" spans="1:15" ht="14.4" x14ac:dyDescent="0.25">
      <c r="A2667" s="51">
        <v>138495</v>
      </c>
      <c r="B2667" s="52" t="s">
        <v>22222</v>
      </c>
      <c r="C2667" s="52" t="s">
        <v>1168</v>
      </c>
      <c r="D2667" s="51">
        <v>2820</v>
      </c>
      <c r="E2667" s="52" t="s">
        <v>1169</v>
      </c>
      <c r="F2667" s="52" t="s">
        <v>17133</v>
      </c>
      <c r="G2667" s="52" t="s">
        <v>7571</v>
      </c>
      <c r="H2667" s="52" t="s">
        <v>8895</v>
      </c>
      <c r="I2667" s="52" t="s">
        <v>14372</v>
      </c>
      <c r="J2667" s="51">
        <v>122119</v>
      </c>
      <c r="K2667" s="51">
        <v>1099</v>
      </c>
      <c r="L2667" s="52" t="s">
        <v>769</v>
      </c>
      <c r="M2667" s="51">
        <v>113845</v>
      </c>
      <c r="N2667" s="51">
        <v>113845</v>
      </c>
      <c r="O2667" s="52" t="s">
        <v>17134</v>
      </c>
    </row>
    <row r="2668" spans="1:15" ht="14.4" x14ac:dyDescent="0.25">
      <c r="A2668" s="51">
        <v>138503</v>
      </c>
      <c r="B2668" s="52" t="s">
        <v>14227</v>
      </c>
      <c r="C2668" s="52" t="s">
        <v>14228</v>
      </c>
      <c r="D2668" s="51">
        <v>9040</v>
      </c>
      <c r="E2668" s="52" t="s">
        <v>337</v>
      </c>
      <c r="F2668" s="52" t="s">
        <v>14229</v>
      </c>
      <c r="G2668" s="52" t="s">
        <v>7571</v>
      </c>
      <c r="H2668" s="52" t="s">
        <v>14230</v>
      </c>
      <c r="I2668" s="52" t="s">
        <v>14715</v>
      </c>
      <c r="J2668" s="51">
        <v>121798</v>
      </c>
      <c r="K2668" s="51">
        <v>20941</v>
      </c>
      <c r="L2668" s="52" t="s">
        <v>811</v>
      </c>
      <c r="M2668" s="51">
        <v>975789</v>
      </c>
      <c r="N2668" s="51">
        <v>0</v>
      </c>
      <c r="O2668" s="52" t="s">
        <v>17135</v>
      </c>
    </row>
    <row r="2669" spans="1:15" ht="14.4" x14ac:dyDescent="0.25">
      <c r="A2669" s="51">
        <v>138511</v>
      </c>
      <c r="B2669" s="52" t="s">
        <v>14231</v>
      </c>
      <c r="C2669" s="52" t="s">
        <v>1589</v>
      </c>
      <c r="D2669" s="51">
        <v>9270</v>
      </c>
      <c r="E2669" s="52" t="s">
        <v>5386</v>
      </c>
      <c r="F2669" s="52" t="s">
        <v>1591</v>
      </c>
      <c r="G2669" s="52" t="s">
        <v>7571</v>
      </c>
      <c r="H2669" s="52" t="s">
        <v>14232</v>
      </c>
      <c r="I2669" s="52" t="s">
        <v>14372</v>
      </c>
      <c r="J2669" s="51">
        <v>121251</v>
      </c>
      <c r="K2669" s="51">
        <v>2758</v>
      </c>
      <c r="L2669" s="52" t="s">
        <v>1563</v>
      </c>
      <c r="M2669" s="51">
        <v>113977</v>
      </c>
      <c r="N2669" s="51">
        <v>113977</v>
      </c>
      <c r="O2669" s="52" t="s">
        <v>14638</v>
      </c>
    </row>
    <row r="2670" spans="1:15" ht="14.4" x14ac:dyDescent="0.25">
      <c r="A2670" s="51">
        <v>138529</v>
      </c>
      <c r="B2670" s="52" t="s">
        <v>14233</v>
      </c>
      <c r="C2670" s="52" t="s">
        <v>14234</v>
      </c>
      <c r="D2670" s="51">
        <v>9690</v>
      </c>
      <c r="E2670" s="52" t="s">
        <v>5605</v>
      </c>
      <c r="F2670" s="52" t="s">
        <v>17136</v>
      </c>
      <c r="G2670" s="52" t="s">
        <v>7571</v>
      </c>
      <c r="H2670" s="52" t="s">
        <v>17137</v>
      </c>
      <c r="I2670" s="52" t="s">
        <v>14715</v>
      </c>
      <c r="J2670" s="51">
        <v>121475</v>
      </c>
      <c r="K2670">
        <v>24372</v>
      </c>
      <c r="L2670" s="52" t="s">
        <v>73</v>
      </c>
      <c r="M2670" s="51">
        <v>976134</v>
      </c>
      <c r="N2670" s="51">
        <v>0</v>
      </c>
      <c r="O2670" s="52" t="s">
        <v>17138</v>
      </c>
    </row>
    <row r="2671" spans="1:15" ht="14.4" x14ac:dyDescent="0.25">
      <c r="A2671" s="51">
        <v>138537</v>
      </c>
      <c r="B2671" s="52" t="s">
        <v>22223</v>
      </c>
      <c r="C2671" s="52" t="s">
        <v>14235</v>
      </c>
      <c r="D2671" s="51">
        <v>2381</v>
      </c>
      <c r="E2671" s="52" t="s">
        <v>2818</v>
      </c>
      <c r="F2671" s="52" t="s">
        <v>6554</v>
      </c>
      <c r="G2671" s="52" t="s">
        <v>7571</v>
      </c>
      <c r="H2671" s="52" t="s">
        <v>14127</v>
      </c>
      <c r="I2671" s="52" t="s">
        <v>14713</v>
      </c>
      <c r="J2671" s="51">
        <v>121781</v>
      </c>
      <c r="K2671" s="51">
        <v>8961</v>
      </c>
      <c r="L2671" s="52" t="s">
        <v>7410</v>
      </c>
      <c r="M2671" s="51">
        <v>56291</v>
      </c>
      <c r="N2671" s="51">
        <v>0</v>
      </c>
      <c r="O2671" s="52" t="s">
        <v>17139</v>
      </c>
    </row>
    <row r="2672" spans="1:15" ht="28.8" x14ac:dyDescent="0.25">
      <c r="A2672" s="51">
        <v>138545</v>
      </c>
      <c r="B2672" s="52" t="s">
        <v>14236</v>
      </c>
      <c r="C2672" s="52" t="s">
        <v>14237</v>
      </c>
      <c r="D2672" s="51">
        <v>2440</v>
      </c>
      <c r="E2672" s="52" t="s">
        <v>122</v>
      </c>
      <c r="F2672" s="52" t="s">
        <v>14238</v>
      </c>
      <c r="G2672" s="52" t="s">
        <v>7571</v>
      </c>
      <c r="H2672" s="52" t="s">
        <v>17140</v>
      </c>
      <c r="I2672" s="52" t="s">
        <v>14713</v>
      </c>
      <c r="J2672" s="51">
        <v>119651</v>
      </c>
      <c r="K2672" s="51">
        <v>9191</v>
      </c>
      <c r="L2672" s="52" t="s">
        <v>671</v>
      </c>
      <c r="M2672" s="51">
        <v>105023</v>
      </c>
      <c r="N2672" s="51">
        <v>0</v>
      </c>
      <c r="O2672" s="52" t="s">
        <v>16668</v>
      </c>
    </row>
    <row r="2673" spans="1:15" ht="14.4" x14ac:dyDescent="0.25">
      <c r="A2673" s="51">
        <v>138552</v>
      </c>
      <c r="B2673" s="52" t="s">
        <v>14239</v>
      </c>
      <c r="C2673" s="52" t="s">
        <v>14240</v>
      </c>
      <c r="D2673" s="51">
        <v>9820</v>
      </c>
      <c r="E2673" s="52" t="s">
        <v>366</v>
      </c>
      <c r="F2673" s="52" t="s">
        <v>14241</v>
      </c>
      <c r="G2673" s="52" t="s">
        <v>7571</v>
      </c>
      <c r="H2673" s="52" t="s">
        <v>10217</v>
      </c>
      <c r="I2673" s="52" t="s">
        <v>14715</v>
      </c>
      <c r="J2673" s="51">
        <v>119487</v>
      </c>
      <c r="K2673" s="51">
        <v>24349</v>
      </c>
      <c r="L2673" s="52" t="s">
        <v>5657</v>
      </c>
      <c r="M2673" s="51">
        <v>975904</v>
      </c>
      <c r="N2673" s="51">
        <v>0</v>
      </c>
      <c r="O2673" s="52" t="s">
        <v>17141</v>
      </c>
    </row>
    <row r="2674" spans="1:15" ht="14.4" x14ac:dyDescent="0.25">
      <c r="A2674" s="51">
        <v>138561</v>
      </c>
      <c r="B2674" s="52" t="s">
        <v>14242</v>
      </c>
      <c r="C2674" s="52" t="s">
        <v>14243</v>
      </c>
      <c r="D2674" s="51">
        <v>9810</v>
      </c>
      <c r="E2674" s="52" t="s">
        <v>1683</v>
      </c>
      <c r="F2674" s="52" t="s">
        <v>14244</v>
      </c>
      <c r="G2674" s="52" t="s">
        <v>7571</v>
      </c>
      <c r="H2674" s="52" t="s">
        <v>17142</v>
      </c>
      <c r="I2674" s="52" t="s">
        <v>14715</v>
      </c>
      <c r="J2674" s="51">
        <v>121475</v>
      </c>
      <c r="K2674" s="51">
        <v>24372</v>
      </c>
      <c r="L2674" s="52" t="s">
        <v>73</v>
      </c>
      <c r="M2674" s="51">
        <v>976159</v>
      </c>
      <c r="N2674" s="51">
        <v>0</v>
      </c>
      <c r="O2674" s="52" t="s">
        <v>17135</v>
      </c>
    </row>
    <row r="2675" spans="1:15" ht="14.4" x14ac:dyDescent="0.25">
      <c r="A2675" s="51">
        <v>138578</v>
      </c>
      <c r="B2675" s="52" t="s">
        <v>14245</v>
      </c>
      <c r="C2675" s="52" t="s">
        <v>14246</v>
      </c>
      <c r="D2675" s="51">
        <v>9600</v>
      </c>
      <c r="E2675" s="52" t="s">
        <v>341</v>
      </c>
      <c r="F2675" s="52" t="s">
        <v>17143</v>
      </c>
      <c r="G2675" s="52" t="s">
        <v>7571</v>
      </c>
      <c r="H2675" s="52" t="s">
        <v>17144</v>
      </c>
      <c r="I2675" s="52" t="s">
        <v>14713</v>
      </c>
      <c r="J2675" s="51">
        <v>125591</v>
      </c>
      <c r="K2675" s="51">
        <v>117556</v>
      </c>
      <c r="L2675" s="52" t="s">
        <v>497</v>
      </c>
      <c r="M2675" s="51">
        <v>968156</v>
      </c>
      <c r="N2675" s="51">
        <v>0</v>
      </c>
      <c r="O2675" s="52" t="s">
        <v>17145</v>
      </c>
    </row>
    <row r="2676" spans="1:15" ht="14.4" x14ac:dyDescent="0.25">
      <c r="A2676" s="51">
        <v>138586</v>
      </c>
      <c r="B2676" s="52" t="s">
        <v>14247</v>
      </c>
      <c r="C2676" s="52" t="s">
        <v>14248</v>
      </c>
      <c r="D2676" s="51">
        <v>9112</v>
      </c>
      <c r="E2676" s="52" t="s">
        <v>5304</v>
      </c>
      <c r="F2676" s="52" t="s">
        <v>14249</v>
      </c>
      <c r="G2676" s="52" t="s">
        <v>7571</v>
      </c>
      <c r="H2676" s="52" t="s">
        <v>17146</v>
      </c>
      <c r="I2676" s="52" t="s">
        <v>14713</v>
      </c>
      <c r="J2676" s="51">
        <v>120956</v>
      </c>
      <c r="K2676" s="51">
        <v>10975</v>
      </c>
      <c r="L2676" s="52" t="s">
        <v>67</v>
      </c>
      <c r="M2676" s="51">
        <v>104653</v>
      </c>
      <c r="N2676" s="51">
        <v>0</v>
      </c>
      <c r="O2676" s="52" t="s">
        <v>17147</v>
      </c>
    </row>
    <row r="2677" spans="1:15" ht="14.4" x14ac:dyDescent="0.25">
      <c r="A2677" s="51">
        <v>138594</v>
      </c>
      <c r="B2677" s="52" t="s">
        <v>8973</v>
      </c>
      <c r="C2677" s="52" t="s">
        <v>1561</v>
      </c>
      <c r="D2677" s="51">
        <v>9240</v>
      </c>
      <c r="E2677" s="52" t="s">
        <v>138</v>
      </c>
      <c r="F2677" s="52" t="s">
        <v>14250</v>
      </c>
      <c r="G2677" s="52" t="s">
        <v>7571</v>
      </c>
      <c r="H2677" s="52" t="s">
        <v>17148</v>
      </c>
      <c r="I2677" s="52" t="s">
        <v>14372</v>
      </c>
      <c r="J2677" s="51">
        <v>121251</v>
      </c>
      <c r="K2677" s="51">
        <v>2758</v>
      </c>
      <c r="L2677" s="52" t="s">
        <v>1563</v>
      </c>
      <c r="M2677" s="51">
        <v>113977</v>
      </c>
      <c r="N2677" s="51">
        <v>113977</v>
      </c>
      <c r="O2677" s="52" t="s">
        <v>17149</v>
      </c>
    </row>
    <row r="2678" spans="1:15" ht="14.4" x14ac:dyDescent="0.25">
      <c r="A2678" s="51">
        <v>138602</v>
      </c>
      <c r="B2678" s="52" t="s">
        <v>14251</v>
      </c>
      <c r="C2678" s="52" t="s">
        <v>14252</v>
      </c>
      <c r="D2678" s="51">
        <v>2100</v>
      </c>
      <c r="E2678" s="52" t="s">
        <v>423</v>
      </c>
      <c r="F2678" s="52" t="s">
        <v>14253</v>
      </c>
      <c r="G2678" s="52" t="s">
        <v>7571</v>
      </c>
      <c r="H2678" s="52" t="s">
        <v>17150</v>
      </c>
      <c r="I2678" s="52" t="s">
        <v>14713</v>
      </c>
      <c r="J2678" s="51">
        <v>121764</v>
      </c>
      <c r="K2678" s="51">
        <v>7344</v>
      </c>
      <c r="L2678" s="52" t="s">
        <v>755</v>
      </c>
      <c r="M2678" s="51">
        <v>963091</v>
      </c>
      <c r="N2678" s="51">
        <v>0</v>
      </c>
      <c r="O2678" s="52" t="s">
        <v>17151</v>
      </c>
    </row>
    <row r="2679" spans="1:15" ht="14.4" x14ac:dyDescent="0.25">
      <c r="A2679" s="51">
        <v>138611</v>
      </c>
      <c r="B2679" s="52" t="s">
        <v>14254</v>
      </c>
      <c r="C2679" s="52" t="s">
        <v>14255</v>
      </c>
      <c r="D2679" s="51">
        <v>9900</v>
      </c>
      <c r="E2679" s="52" t="s">
        <v>343</v>
      </c>
      <c r="F2679" s="52" t="s">
        <v>14256</v>
      </c>
      <c r="G2679" s="52" t="s">
        <v>7571</v>
      </c>
      <c r="H2679" s="52" t="s">
        <v>14257</v>
      </c>
      <c r="I2679" s="52" t="s">
        <v>14713</v>
      </c>
      <c r="J2679" s="51">
        <v>0</v>
      </c>
      <c r="K2679" s="51"/>
      <c r="L2679" s="52" t="s">
        <v>7571</v>
      </c>
      <c r="M2679" s="51">
        <v>138181</v>
      </c>
      <c r="N2679" s="51">
        <v>0</v>
      </c>
      <c r="O2679" s="52" t="s">
        <v>17152</v>
      </c>
    </row>
    <row r="2680" spans="1:15" ht="14.4" x14ac:dyDescent="0.25">
      <c r="A2680" s="51">
        <v>138628</v>
      </c>
      <c r="B2680" s="52" t="s">
        <v>5300</v>
      </c>
      <c r="C2680" s="52" t="s">
        <v>5301</v>
      </c>
      <c r="D2680" s="51">
        <v>9111</v>
      </c>
      <c r="E2680" s="52" t="s">
        <v>3271</v>
      </c>
      <c r="F2680" s="52" t="s">
        <v>5302</v>
      </c>
      <c r="G2680" s="52" t="s">
        <v>7571</v>
      </c>
      <c r="H2680" s="52" t="s">
        <v>10200</v>
      </c>
      <c r="I2680" s="52" t="s">
        <v>14713</v>
      </c>
      <c r="J2680" s="51">
        <v>120956</v>
      </c>
      <c r="K2680" s="51">
        <v>10975</v>
      </c>
      <c r="L2680" s="52" t="s">
        <v>67</v>
      </c>
      <c r="M2680" s="51">
        <v>970781</v>
      </c>
      <c r="N2680" s="51">
        <v>0</v>
      </c>
      <c r="O2680" s="52" t="s">
        <v>17153</v>
      </c>
    </row>
    <row r="2681" spans="1:15" ht="14.4" x14ac:dyDescent="0.25">
      <c r="A2681" s="51">
        <v>138644</v>
      </c>
      <c r="B2681" s="52" t="s">
        <v>14258</v>
      </c>
      <c r="C2681" s="52" t="s">
        <v>14259</v>
      </c>
      <c r="D2681" s="51">
        <v>8000</v>
      </c>
      <c r="E2681" s="52" t="s">
        <v>273</v>
      </c>
      <c r="F2681" s="52" t="s">
        <v>17154</v>
      </c>
      <c r="G2681" s="52" t="s">
        <v>7571</v>
      </c>
      <c r="H2681" s="52" t="s">
        <v>14260</v>
      </c>
      <c r="I2681" s="52" t="s">
        <v>14372</v>
      </c>
      <c r="J2681" s="51">
        <v>120634</v>
      </c>
      <c r="K2681" s="51">
        <v>113621</v>
      </c>
      <c r="L2681" s="52" t="s">
        <v>6835</v>
      </c>
      <c r="M2681" s="51">
        <v>114041</v>
      </c>
      <c r="N2681" s="51">
        <v>114041</v>
      </c>
      <c r="O2681" s="52" t="s">
        <v>17155</v>
      </c>
    </row>
    <row r="2682" spans="1:15" ht="28.8" x14ac:dyDescent="0.25">
      <c r="A2682" s="51">
        <v>138651</v>
      </c>
      <c r="B2682" s="52" t="s">
        <v>14261</v>
      </c>
      <c r="C2682" s="52" t="s">
        <v>14262</v>
      </c>
      <c r="D2682" s="51">
        <v>9800</v>
      </c>
      <c r="E2682" s="52" t="s">
        <v>41</v>
      </c>
      <c r="F2682" s="52" t="s">
        <v>14263</v>
      </c>
      <c r="G2682" s="52" t="s">
        <v>7571</v>
      </c>
      <c r="H2682" s="52" t="s">
        <v>17156</v>
      </c>
      <c r="I2682" s="52" t="s">
        <v>14713</v>
      </c>
      <c r="J2682" s="51">
        <v>0</v>
      </c>
      <c r="K2682" s="51"/>
      <c r="L2682" s="52" t="s">
        <v>7571</v>
      </c>
      <c r="M2682" s="51">
        <v>138636</v>
      </c>
      <c r="N2682" s="51">
        <v>0</v>
      </c>
      <c r="O2682" s="52" t="s">
        <v>17157</v>
      </c>
    </row>
    <row r="2683" spans="1:15" ht="14.4" x14ac:dyDescent="0.25">
      <c r="A2683" s="51">
        <v>138685</v>
      </c>
      <c r="B2683" s="52" t="s">
        <v>14264</v>
      </c>
      <c r="C2683" s="52" t="s">
        <v>5535</v>
      </c>
      <c r="D2683" s="51">
        <v>9550</v>
      </c>
      <c r="E2683" s="52" t="s">
        <v>346</v>
      </c>
      <c r="F2683" s="52" t="s">
        <v>38</v>
      </c>
      <c r="G2683" s="52" t="s">
        <v>7571</v>
      </c>
      <c r="H2683" s="52" t="s">
        <v>14265</v>
      </c>
      <c r="I2683" s="52" t="s">
        <v>14715</v>
      </c>
      <c r="J2683" s="51">
        <v>125583</v>
      </c>
      <c r="K2683" s="51">
        <v>23689</v>
      </c>
      <c r="L2683" s="52" t="s">
        <v>73</v>
      </c>
      <c r="M2683" s="51">
        <v>976076</v>
      </c>
      <c r="N2683" s="51">
        <v>0</v>
      </c>
      <c r="O2683" s="52" t="s">
        <v>17158</v>
      </c>
    </row>
    <row r="2684" spans="1:15" ht="14.4" x14ac:dyDescent="0.25">
      <c r="A2684" s="51">
        <v>138693</v>
      </c>
      <c r="B2684" s="52" t="s">
        <v>14266</v>
      </c>
      <c r="C2684" s="52" t="s">
        <v>4406</v>
      </c>
      <c r="D2684" s="51">
        <v>8650</v>
      </c>
      <c r="E2684" s="52" t="s">
        <v>4407</v>
      </c>
      <c r="F2684" s="52" t="s">
        <v>4408</v>
      </c>
      <c r="G2684" s="52" t="s">
        <v>7571</v>
      </c>
      <c r="H2684" s="52" t="s">
        <v>13995</v>
      </c>
      <c r="I2684" s="52" t="s">
        <v>14713</v>
      </c>
      <c r="J2684" s="51">
        <v>119453</v>
      </c>
      <c r="K2684" s="51">
        <v>17401</v>
      </c>
      <c r="L2684" s="52" t="s">
        <v>726</v>
      </c>
      <c r="M2684" s="51">
        <v>975061</v>
      </c>
      <c r="N2684" s="51">
        <v>0</v>
      </c>
      <c r="O2684" s="52" t="s">
        <v>15783</v>
      </c>
    </row>
    <row r="2685" spans="1:15" ht="14.4" x14ac:dyDescent="0.25">
      <c r="A2685" s="51">
        <v>138719</v>
      </c>
      <c r="B2685" s="52" t="s">
        <v>7487</v>
      </c>
      <c r="C2685" s="52" t="s">
        <v>7488</v>
      </c>
      <c r="D2685" s="51">
        <v>3910</v>
      </c>
      <c r="E2685" s="52" t="s">
        <v>840</v>
      </c>
      <c r="F2685" s="52" t="s">
        <v>14267</v>
      </c>
      <c r="G2685" s="52" t="s">
        <v>7571</v>
      </c>
      <c r="H2685" s="52" t="s">
        <v>10880</v>
      </c>
      <c r="I2685" s="52" t="s">
        <v>14713</v>
      </c>
      <c r="J2685" s="51">
        <v>0</v>
      </c>
      <c r="L2685" s="52" t="s">
        <v>7571</v>
      </c>
      <c r="M2685" s="51">
        <v>132902</v>
      </c>
      <c r="N2685" s="51">
        <v>0</v>
      </c>
      <c r="O2685" s="52" t="s">
        <v>17159</v>
      </c>
    </row>
    <row r="2686" spans="1:15" ht="28.8" x14ac:dyDescent="0.25">
      <c r="A2686" s="51">
        <v>138909</v>
      </c>
      <c r="B2686" s="52" t="s">
        <v>14268</v>
      </c>
      <c r="C2686" s="52" t="s">
        <v>14269</v>
      </c>
      <c r="D2686" s="51">
        <v>3511</v>
      </c>
      <c r="E2686" s="52" t="s">
        <v>205</v>
      </c>
      <c r="F2686" s="52" t="s">
        <v>14270</v>
      </c>
      <c r="G2686" s="52" t="s">
        <v>7571</v>
      </c>
      <c r="H2686" s="52" t="s">
        <v>14271</v>
      </c>
      <c r="I2686" s="52" t="s">
        <v>14713</v>
      </c>
      <c r="J2686" s="51">
        <v>0</v>
      </c>
      <c r="K2686" s="51"/>
      <c r="L2686" s="52" t="s">
        <v>7571</v>
      </c>
      <c r="M2686" s="51">
        <v>138297</v>
      </c>
      <c r="N2686" s="51">
        <v>0</v>
      </c>
      <c r="O2686" s="52" t="s">
        <v>17160</v>
      </c>
    </row>
    <row r="2687" spans="1:15" ht="28.8" x14ac:dyDescent="0.25">
      <c r="A2687" s="51">
        <v>139113</v>
      </c>
      <c r="B2687" s="52" t="s">
        <v>7485</v>
      </c>
      <c r="C2687" s="52" t="s">
        <v>7486</v>
      </c>
      <c r="D2687" s="51">
        <v>8830</v>
      </c>
      <c r="E2687" s="52" t="s">
        <v>4000</v>
      </c>
      <c r="F2687" s="52" t="s">
        <v>17161</v>
      </c>
      <c r="G2687" s="52" t="s">
        <v>7571</v>
      </c>
      <c r="H2687" s="52" t="s">
        <v>14272</v>
      </c>
      <c r="I2687" s="52" t="s">
        <v>14713</v>
      </c>
      <c r="J2687" s="51">
        <v>125591</v>
      </c>
      <c r="K2687" s="51">
        <v>117556</v>
      </c>
      <c r="L2687" s="52" t="s">
        <v>497</v>
      </c>
      <c r="M2687" s="51">
        <v>132861</v>
      </c>
      <c r="N2687" s="51">
        <v>0</v>
      </c>
      <c r="O2687" s="52" t="s">
        <v>22224</v>
      </c>
    </row>
    <row r="2688" spans="1:15" ht="14.4" x14ac:dyDescent="0.25">
      <c r="A2688" s="51">
        <v>139121</v>
      </c>
      <c r="B2688" s="52" t="s">
        <v>14273</v>
      </c>
      <c r="C2688" s="52" t="s">
        <v>17162</v>
      </c>
      <c r="D2688" s="51">
        <v>8500</v>
      </c>
      <c r="E2688" s="52" t="s">
        <v>276</v>
      </c>
      <c r="F2688" s="52" t="s">
        <v>14274</v>
      </c>
      <c r="G2688" s="52" t="s">
        <v>7571</v>
      </c>
      <c r="H2688" s="52" t="s">
        <v>10852</v>
      </c>
      <c r="I2688" s="52" t="s">
        <v>14372</v>
      </c>
      <c r="J2688" s="51">
        <v>120873</v>
      </c>
      <c r="K2688">
        <v>2311</v>
      </c>
      <c r="L2688" s="52" t="s">
        <v>1459</v>
      </c>
      <c r="M2688" s="51">
        <v>114082</v>
      </c>
      <c r="N2688" s="51">
        <v>114082</v>
      </c>
      <c r="O2688" s="52" t="s">
        <v>17163</v>
      </c>
    </row>
    <row r="2689" spans="1:15" ht="14.4" x14ac:dyDescent="0.25">
      <c r="A2689" s="51">
        <v>139154</v>
      </c>
      <c r="B2689" s="52" t="s">
        <v>14275</v>
      </c>
      <c r="C2689" s="52" t="s">
        <v>14276</v>
      </c>
      <c r="D2689" s="51">
        <v>2018</v>
      </c>
      <c r="E2689" s="52" t="s">
        <v>534</v>
      </c>
      <c r="F2689" s="52" t="s">
        <v>5862</v>
      </c>
      <c r="G2689" s="52" t="s">
        <v>7571</v>
      </c>
      <c r="H2689" s="52" t="s">
        <v>10376</v>
      </c>
      <c r="I2689" s="52" t="s">
        <v>14713</v>
      </c>
      <c r="J2689" s="51">
        <v>138768</v>
      </c>
      <c r="K2689" s="51">
        <v>25445</v>
      </c>
      <c r="L2689" s="52" t="s">
        <v>5854</v>
      </c>
      <c r="M2689" s="51">
        <v>972265</v>
      </c>
      <c r="N2689" s="51">
        <v>0</v>
      </c>
      <c r="O2689" s="52" t="s">
        <v>17164</v>
      </c>
    </row>
    <row r="2690" spans="1:15" ht="14.4" x14ac:dyDescent="0.25">
      <c r="A2690" s="51">
        <v>143511</v>
      </c>
      <c r="B2690" s="52" t="s">
        <v>22225</v>
      </c>
      <c r="C2690" s="52" t="s">
        <v>22226</v>
      </c>
      <c r="D2690" s="51">
        <v>8750</v>
      </c>
      <c r="E2690" s="52" t="s">
        <v>225</v>
      </c>
      <c r="F2690" s="52" t="s">
        <v>22227</v>
      </c>
      <c r="G2690" s="52" t="s">
        <v>7571</v>
      </c>
      <c r="H2690" s="52" t="s">
        <v>22228</v>
      </c>
      <c r="I2690" s="52" t="s">
        <v>14713</v>
      </c>
      <c r="J2690" s="51">
        <v>119941</v>
      </c>
      <c r="K2690" s="51">
        <v>17152</v>
      </c>
      <c r="L2690" s="52" t="s">
        <v>548</v>
      </c>
      <c r="M2690" s="51">
        <v>974071</v>
      </c>
      <c r="N2690" s="51">
        <v>0</v>
      </c>
      <c r="O2690" s="52" t="s">
        <v>22229</v>
      </c>
    </row>
    <row r="2691" spans="1:15" ht="14.4" x14ac:dyDescent="0.25">
      <c r="A2691" s="51">
        <v>143529</v>
      </c>
      <c r="B2691" s="52" t="s">
        <v>22230</v>
      </c>
      <c r="C2691" s="52" t="s">
        <v>22231</v>
      </c>
      <c r="D2691" s="51">
        <v>1800</v>
      </c>
      <c r="E2691" s="52" t="s">
        <v>457</v>
      </c>
      <c r="F2691" s="52" t="s">
        <v>7853</v>
      </c>
      <c r="G2691" s="52" t="s">
        <v>7571</v>
      </c>
      <c r="H2691" s="52" t="s">
        <v>22232</v>
      </c>
      <c r="I2691" s="52" t="s">
        <v>14372</v>
      </c>
      <c r="J2691" s="51">
        <v>121947</v>
      </c>
      <c r="K2691">
        <v>129056</v>
      </c>
      <c r="L2691" s="52" t="s">
        <v>713</v>
      </c>
      <c r="M2691" s="51">
        <v>113894</v>
      </c>
      <c r="N2691" s="51">
        <v>113894</v>
      </c>
      <c r="O2691" s="52" t="s">
        <v>17135</v>
      </c>
    </row>
    <row r="2692" spans="1:15" ht="14.4" x14ac:dyDescent="0.25">
      <c r="A2692" s="51">
        <v>143537</v>
      </c>
      <c r="B2692" s="52" t="s">
        <v>1057</v>
      </c>
      <c r="C2692" s="52" t="s">
        <v>22233</v>
      </c>
      <c r="D2692" s="51">
        <v>1780</v>
      </c>
      <c r="E2692" s="52" t="s">
        <v>131</v>
      </c>
      <c r="F2692" s="52" t="s">
        <v>22234</v>
      </c>
      <c r="G2692" s="52" t="s">
        <v>7571</v>
      </c>
      <c r="H2692" s="52" t="s">
        <v>22235</v>
      </c>
      <c r="I2692" s="52" t="s">
        <v>14372</v>
      </c>
      <c r="J2692" s="51">
        <v>119206</v>
      </c>
      <c r="K2692" s="51">
        <v>208</v>
      </c>
      <c r="L2692" s="52" t="s">
        <v>827</v>
      </c>
      <c r="M2692" s="51">
        <v>113886</v>
      </c>
      <c r="N2692" s="51">
        <v>113886</v>
      </c>
      <c r="O2692" s="52" t="s">
        <v>22236</v>
      </c>
    </row>
    <row r="2693" spans="1:15" ht="14.4" x14ac:dyDescent="0.25">
      <c r="A2693" s="51">
        <v>143545</v>
      </c>
      <c r="B2693" s="52" t="s">
        <v>22237</v>
      </c>
      <c r="C2693" s="52" t="s">
        <v>7046</v>
      </c>
      <c r="D2693" s="51">
        <v>9140</v>
      </c>
      <c r="E2693" s="52" t="s">
        <v>374</v>
      </c>
      <c r="F2693" s="52" t="s">
        <v>22238</v>
      </c>
      <c r="G2693" s="52" t="s">
        <v>7571</v>
      </c>
      <c r="H2693" s="52" t="s">
        <v>10772</v>
      </c>
      <c r="I2693" s="52" t="s">
        <v>14372</v>
      </c>
      <c r="J2693" s="51">
        <v>121384</v>
      </c>
      <c r="K2693">
        <v>115907</v>
      </c>
      <c r="L2693" s="52" t="s">
        <v>373</v>
      </c>
      <c r="M2693" s="51">
        <v>113969</v>
      </c>
      <c r="N2693" s="51">
        <v>113969</v>
      </c>
      <c r="O2693" s="52" t="s">
        <v>16944</v>
      </c>
    </row>
    <row r="2694" spans="1:15" ht="28.8" x14ac:dyDescent="0.25">
      <c r="A2694" s="51">
        <v>143552</v>
      </c>
      <c r="B2694" s="52" t="s">
        <v>617</v>
      </c>
      <c r="C2694" s="52" t="s">
        <v>2062</v>
      </c>
      <c r="D2694" s="51">
        <v>1674</v>
      </c>
      <c r="E2694" s="52" t="s">
        <v>144</v>
      </c>
      <c r="F2694" s="52" t="s">
        <v>22239</v>
      </c>
      <c r="G2694" s="52" t="s">
        <v>7571</v>
      </c>
      <c r="H2694" s="52" t="s">
        <v>22240</v>
      </c>
      <c r="I2694" s="52" t="s">
        <v>14713</v>
      </c>
      <c r="J2694" s="51">
        <v>139071</v>
      </c>
      <c r="K2694" s="51">
        <v>117887</v>
      </c>
      <c r="L2694" s="52" t="s">
        <v>22053</v>
      </c>
      <c r="M2694" s="51">
        <v>55137</v>
      </c>
      <c r="N2694" s="51">
        <v>0</v>
      </c>
      <c r="O2694" s="52" t="s">
        <v>22241</v>
      </c>
    </row>
    <row r="2695" spans="1:15" ht="14.4" x14ac:dyDescent="0.25">
      <c r="A2695" s="51">
        <v>143578</v>
      </c>
      <c r="B2695" s="52" t="s">
        <v>22242</v>
      </c>
      <c r="C2695" s="52" t="s">
        <v>22243</v>
      </c>
      <c r="D2695" s="51">
        <v>9120</v>
      </c>
      <c r="E2695" s="52" t="s">
        <v>1151</v>
      </c>
      <c r="F2695" s="52" t="s">
        <v>7424</v>
      </c>
      <c r="G2695" s="52" t="s">
        <v>7571</v>
      </c>
      <c r="H2695" s="52" t="s">
        <v>10857</v>
      </c>
      <c r="I2695" s="52" t="s">
        <v>14372</v>
      </c>
      <c r="J2695" s="51">
        <v>121384</v>
      </c>
      <c r="K2695" s="51">
        <v>115907</v>
      </c>
      <c r="L2695" s="52" t="s">
        <v>373</v>
      </c>
      <c r="M2695" s="51">
        <v>0</v>
      </c>
      <c r="N2695" s="51">
        <v>0</v>
      </c>
      <c r="O2695" s="52" t="s">
        <v>22244</v>
      </c>
    </row>
    <row r="2696" spans="1:15" ht="14.4" x14ac:dyDescent="0.25">
      <c r="A2696" s="51">
        <v>143586</v>
      </c>
      <c r="B2696" s="52" t="s">
        <v>22245</v>
      </c>
      <c r="C2696" s="52" t="s">
        <v>22246</v>
      </c>
      <c r="D2696" s="51">
        <v>9500</v>
      </c>
      <c r="E2696" s="52" t="s">
        <v>229</v>
      </c>
      <c r="F2696" s="52" t="s">
        <v>22247</v>
      </c>
      <c r="G2696" s="52" t="s">
        <v>7571</v>
      </c>
      <c r="H2696" s="52" t="s">
        <v>22212</v>
      </c>
      <c r="I2696" s="52" t="s">
        <v>14713</v>
      </c>
      <c r="J2696" s="51">
        <v>119974</v>
      </c>
      <c r="K2696" s="51">
        <v>23556</v>
      </c>
      <c r="L2696" s="52" t="s">
        <v>67</v>
      </c>
      <c r="M2696" s="51">
        <v>969071</v>
      </c>
      <c r="N2696" s="51">
        <v>0</v>
      </c>
      <c r="O2696" s="52" t="s">
        <v>17013</v>
      </c>
    </row>
    <row r="2697" spans="1:15" x14ac:dyDescent="0.25">
      <c r="A2697">
        <v>143594</v>
      </c>
      <c r="B2697" t="s">
        <v>22248</v>
      </c>
      <c r="C2697" t="s">
        <v>22249</v>
      </c>
      <c r="D2697">
        <v>2100</v>
      </c>
      <c r="E2697" t="s">
        <v>423</v>
      </c>
      <c r="F2697" t="s">
        <v>22250</v>
      </c>
      <c r="G2697" t="s">
        <v>7571</v>
      </c>
      <c r="H2697" t="s">
        <v>22251</v>
      </c>
      <c r="I2697" t="s">
        <v>14713</v>
      </c>
      <c r="J2697">
        <v>121764</v>
      </c>
      <c r="K2697">
        <v>7344</v>
      </c>
      <c r="L2697" t="s">
        <v>755</v>
      </c>
      <c r="M2697">
        <v>963091</v>
      </c>
      <c r="N2697">
        <v>0</v>
      </c>
      <c r="O2697" t="s">
        <v>22252</v>
      </c>
    </row>
    <row r="2698" spans="1:15" x14ac:dyDescent="0.25">
      <c r="A2698">
        <v>143602</v>
      </c>
      <c r="B2698" t="s">
        <v>22253</v>
      </c>
      <c r="C2698" t="s">
        <v>3046</v>
      </c>
      <c r="D2698">
        <v>2590</v>
      </c>
      <c r="E2698" t="s">
        <v>3042</v>
      </c>
      <c r="F2698" t="s">
        <v>3047</v>
      </c>
      <c r="G2698" t="s">
        <v>7571</v>
      </c>
      <c r="H2698" t="s">
        <v>9458</v>
      </c>
      <c r="I2698" t="s">
        <v>14715</v>
      </c>
      <c r="J2698">
        <v>121863</v>
      </c>
      <c r="K2698">
        <v>12849</v>
      </c>
      <c r="L2698" t="s">
        <v>599</v>
      </c>
      <c r="M2698">
        <v>961029</v>
      </c>
      <c r="N2698">
        <v>0</v>
      </c>
      <c r="O2698" t="s">
        <v>17135</v>
      </c>
    </row>
    <row r="2699" spans="1:15" x14ac:dyDescent="0.25">
      <c r="A2699">
        <v>143611</v>
      </c>
      <c r="B2699" t="s">
        <v>6958</v>
      </c>
      <c r="C2699" t="s">
        <v>6959</v>
      </c>
      <c r="D2699">
        <v>2801</v>
      </c>
      <c r="E2699" t="s">
        <v>6960</v>
      </c>
      <c r="F2699" t="s">
        <v>6961</v>
      </c>
      <c r="G2699" t="s">
        <v>7571</v>
      </c>
      <c r="H2699" t="s">
        <v>10718</v>
      </c>
      <c r="I2699" t="s">
        <v>14713</v>
      </c>
      <c r="J2699">
        <v>119933</v>
      </c>
      <c r="K2699">
        <v>11569</v>
      </c>
      <c r="L2699" t="s">
        <v>650</v>
      </c>
      <c r="M2699">
        <v>123539</v>
      </c>
      <c r="N2699">
        <v>0</v>
      </c>
      <c r="O2699" t="s">
        <v>17135</v>
      </c>
    </row>
    <row r="2700" spans="1:15" x14ac:dyDescent="0.25">
      <c r="A2700">
        <v>143636</v>
      </c>
      <c r="B2700" t="s">
        <v>22254</v>
      </c>
      <c r="C2700" t="s">
        <v>22255</v>
      </c>
      <c r="D2700">
        <v>2490</v>
      </c>
      <c r="E2700" t="s">
        <v>283</v>
      </c>
      <c r="F2700" t="s">
        <v>21970</v>
      </c>
      <c r="G2700" t="s">
        <v>7571</v>
      </c>
      <c r="H2700" t="s">
        <v>7571</v>
      </c>
      <c r="I2700" t="s">
        <v>14372</v>
      </c>
      <c r="J2700">
        <v>0</v>
      </c>
      <c r="L2700" t="s">
        <v>7571</v>
      </c>
      <c r="M2700">
        <v>143503</v>
      </c>
      <c r="N2700">
        <v>0</v>
      </c>
      <c r="O2700" t="s">
        <v>17087</v>
      </c>
    </row>
    <row r="2701" spans="1:15" x14ac:dyDescent="0.25">
      <c r="A2701">
        <v>143727</v>
      </c>
      <c r="B2701" t="s">
        <v>5967</v>
      </c>
      <c r="C2701" t="s">
        <v>22256</v>
      </c>
      <c r="D2701">
        <v>2600</v>
      </c>
      <c r="E2701" t="s">
        <v>414</v>
      </c>
      <c r="F2701" t="s">
        <v>22257</v>
      </c>
      <c r="G2701" t="s">
        <v>7571</v>
      </c>
      <c r="H2701" t="s">
        <v>7571</v>
      </c>
      <c r="I2701" t="s">
        <v>14713</v>
      </c>
      <c r="J2701">
        <v>121681</v>
      </c>
      <c r="K2701">
        <v>110569</v>
      </c>
      <c r="L2701" t="s">
        <v>644</v>
      </c>
      <c r="M2701">
        <v>130419</v>
      </c>
      <c r="N2701">
        <v>0</v>
      </c>
      <c r="O2701" t="s">
        <v>17135</v>
      </c>
    </row>
    <row r="2702" spans="1:15" x14ac:dyDescent="0.25">
      <c r="A2702">
        <v>143735</v>
      </c>
      <c r="B2702" t="s">
        <v>22258</v>
      </c>
      <c r="C2702" t="s">
        <v>7120</v>
      </c>
      <c r="D2702">
        <v>3200</v>
      </c>
      <c r="E2702" t="s">
        <v>1224</v>
      </c>
      <c r="F2702" t="s">
        <v>7121</v>
      </c>
      <c r="G2702" t="s">
        <v>7571</v>
      </c>
      <c r="H2702" t="s">
        <v>10765</v>
      </c>
      <c r="I2702" t="s">
        <v>14713</v>
      </c>
      <c r="J2702">
        <v>122127</v>
      </c>
      <c r="K2702">
        <v>106138</v>
      </c>
      <c r="L2702" t="s">
        <v>770</v>
      </c>
      <c r="M2702">
        <v>128264</v>
      </c>
      <c r="N2702">
        <v>0</v>
      </c>
      <c r="O2702" t="s">
        <v>22259</v>
      </c>
    </row>
    <row r="2703" spans="1:15" x14ac:dyDescent="0.25">
      <c r="A2703">
        <v>143743</v>
      </c>
      <c r="B2703" t="s">
        <v>1279</v>
      </c>
      <c r="C2703" t="s">
        <v>1280</v>
      </c>
      <c r="D2703">
        <v>3940</v>
      </c>
      <c r="E2703" t="s">
        <v>1281</v>
      </c>
      <c r="F2703" t="s">
        <v>1282</v>
      </c>
      <c r="G2703" t="s">
        <v>7571</v>
      </c>
      <c r="H2703" t="s">
        <v>7571</v>
      </c>
      <c r="I2703" t="s">
        <v>14372</v>
      </c>
      <c r="J2703">
        <v>118828</v>
      </c>
      <c r="K2703">
        <v>1479</v>
      </c>
      <c r="L2703" t="s">
        <v>1279</v>
      </c>
      <c r="M2703">
        <v>113944</v>
      </c>
      <c r="N2703">
        <v>113944</v>
      </c>
      <c r="O2703" t="s">
        <v>22260</v>
      </c>
    </row>
    <row r="2704" spans="1:15" x14ac:dyDescent="0.25">
      <c r="A2704">
        <v>143768</v>
      </c>
      <c r="B2704" t="s">
        <v>22261</v>
      </c>
      <c r="C2704" t="s">
        <v>21973</v>
      </c>
      <c r="D2704">
        <v>2440</v>
      </c>
      <c r="E2704" t="s">
        <v>122</v>
      </c>
      <c r="F2704" t="s">
        <v>21974</v>
      </c>
      <c r="G2704" t="s">
        <v>7571</v>
      </c>
      <c r="H2704" t="s">
        <v>21975</v>
      </c>
      <c r="I2704" t="s">
        <v>14713</v>
      </c>
      <c r="J2704">
        <v>119925</v>
      </c>
      <c r="K2704">
        <v>48009</v>
      </c>
      <c r="L2704" t="s">
        <v>601</v>
      </c>
      <c r="M2704">
        <v>143751</v>
      </c>
      <c r="N2704">
        <v>0</v>
      </c>
      <c r="O2704" t="s">
        <v>22262</v>
      </c>
    </row>
    <row r="2705" spans="1:15" x14ac:dyDescent="0.25">
      <c r="A2705">
        <v>143834</v>
      </c>
      <c r="B2705" t="s">
        <v>22263</v>
      </c>
      <c r="C2705" t="s">
        <v>22264</v>
      </c>
      <c r="D2705">
        <v>1030</v>
      </c>
      <c r="E2705" t="s">
        <v>432</v>
      </c>
      <c r="F2705" t="s">
        <v>22265</v>
      </c>
      <c r="G2705" t="s">
        <v>7571</v>
      </c>
      <c r="H2705" t="s">
        <v>7571</v>
      </c>
      <c r="I2705" t="s">
        <v>14713</v>
      </c>
      <c r="J2705">
        <v>122002</v>
      </c>
      <c r="K2705">
        <v>4259</v>
      </c>
      <c r="L2705" t="s">
        <v>22042</v>
      </c>
      <c r="M2705">
        <v>117952</v>
      </c>
      <c r="N2705">
        <v>0</v>
      </c>
      <c r="O2705" t="s">
        <v>22266</v>
      </c>
    </row>
    <row r="2706" spans="1:15" x14ac:dyDescent="0.25">
      <c r="A2706">
        <v>143867</v>
      </c>
      <c r="B2706" t="s">
        <v>22267</v>
      </c>
      <c r="C2706" t="s">
        <v>22268</v>
      </c>
      <c r="D2706">
        <v>8550</v>
      </c>
      <c r="E2706" t="s">
        <v>153</v>
      </c>
      <c r="F2706" t="s">
        <v>22269</v>
      </c>
      <c r="G2706" t="s">
        <v>7571</v>
      </c>
      <c r="H2706" t="s">
        <v>16695</v>
      </c>
      <c r="I2706" t="s">
        <v>14715</v>
      </c>
      <c r="J2706">
        <v>119371</v>
      </c>
      <c r="K2706">
        <v>18887</v>
      </c>
      <c r="L2706" t="s">
        <v>152</v>
      </c>
      <c r="M2706">
        <v>975557</v>
      </c>
      <c r="N2706">
        <v>0</v>
      </c>
      <c r="O2706" t="s">
        <v>22270</v>
      </c>
    </row>
    <row r="2707" spans="1:15" x14ac:dyDescent="0.25">
      <c r="A2707">
        <v>143875</v>
      </c>
      <c r="B2707" t="s">
        <v>22271</v>
      </c>
      <c r="C2707" t="s">
        <v>21981</v>
      </c>
      <c r="D2707">
        <v>3800</v>
      </c>
      <c r="E2707" t="s">
        <v>241</v>
      </c>
      <c r="F2707" t="s">
        <v>21982</v>
      </c>
      <c r="G2707" t="s">
        <v>7571</v>
      </c>
      <c r="H2707" t="s">
        <v>21983</v>
      </c>
      <c r="I2707" t="s">
        <v>14713</v>
      </c>
      <c r="J2707">
        <v>0</v>
      </c>
      <c r="L2707" t="s">
        <v>7571</v>
      </c>
      <c r="M2707">
        <v>143859</v>
      </c>
      <c r="N2707">
        <v>0</v>
      </c>
      <c r="O2707" t="s">
        <v>22272</v>
      </c>
    </row>
    <row r="2708" spans="1:15" x14ac:dyDescent="0.25">
      <c r="A2708">
        <v>143883</v>
      </c>
      <c r="B2708" t="s">
        <v>22273</v>
      </c>
      <c r="C2708" t="s">
        <v>22274</v>
      </c>
      <c r="D2708">
        <v>8570</v>
      </c>
      <c r="E2708" t="s">
        <v>270</v>
      </c>
      <c r="F2708" t="s">
        <v>22275</v>
      </c>
      <c r="G2708" t="s">
        <v>7571</v>
      </c>
      <c r="H2708" t="s">
        <v>10743</v>
      </c>
      <c r="I2708" t="s">
        <v>14713</v>
      </c>
      <c r="J2708">
        <v>122127</v>
      </c>
      <c r="K2708">
        <v>106138</v>
      </c>
      <c r="L2708" t="s">
        <v>770</v>
      </c>
      <c r="M2708">
        <v>118431</v>
      </c>
      <c r="N2708">
        <v>0</v>
      </c>
      <c r="O2708" t="s">
        <v>22276</v>
      </c>
    </row>
    <row r="2709" spans="1:15" x14ac:dyDescent="0.25">
      <c r="A2709">
        <v>27524</v>
      </c>
      <c r="B2709" t="s">
        <v>10995</v>
      </c>
      <c r="C2709" t="s">
        <v>10996</v>
      </c>
      <c r="D2709">
        <v>2000</v>
      </c>
      <c r="E2709" t="s">
        <v>534</v>
      </c>
      <c r="F2709" t="s">
        <v>10997</v>
      </c>
      <c r="G2709" t="s">
        <v>7571</v>
      </c>
      <c r="H2709" t="s">
        <v>10998</v>
      </c>
      <c r="I2709" t="s">
        <v>14715</v>
      </c>
      <c r="J2709">
        <v>130757</v>
      </c>
      <c r="K2709">
        <v>0</v>
      </c>
      <c r="L2709" t="s">
        <v>7571</v>
      </c>
      <c r="M2709">
        <v>128728</v>
      </c>
      <c r="N2709">
        <v>0</v>
      </c>
      <c r="O2709" t="s">
        <v>18992</v>
      </c>
    </row>
    <row r="2710" spans="1:15" x14ac:dyDescent="0.25">
      <c r="A2710">
        <v>27532</v>
      </c>
      <c r="B2710" t="s">
        <v>10995</v>
      </c>
      <c r="C2710" t="s">
        <v>1215</v>
      </c>
      <c r="D2710">
        <v>2060</v>
      </c>
      <c r="E2710" t="s">
        <v>534</v>
      </c>
      <c r="F2710" t="s">
        <v>10999</v>
      </c>
      <c r="G2710" t="s">
        <v>7571</v>
      </c>
      <c r="H2710" t="s">
        <v>11000</v>
      </c>
      <c r="I2710" t="s">
        <v>14715</v>
      </c>
      <c r="J2710">
        <v>130757</v>
      </c>
      <c r="K2710">
        <v>0</v>
      </c>
      <c r="L2710" t="s">
        <v>7571</v>
      </c>
      <c r="M2710">
        <v>128728</v>
      </c>
      <c r="N2710">
        <v>0</v>
      </c>
      <c r="O2710" t="s">
        <v>22277</v>
      </c>
    </row>
    <row r="2711" spans="1:15" x14ac:dyDescent="0.25">
      <c r="A2711">
        <v>27541</v>
      </c>
      <c r="B2711" t="s">
        <v>8108</v>
      </c>
      <c r="C2711" t="s">
        <v>8684</v>
      </c>
      <c r="D2711">
        <v>2000</v>
      </c>
      <c r="E2711" t="s">
        <v>534</v>
      </c>
      <c r="F2711" t="s">
        <v>8113</v>
      </c>
      <c r="G2711" t="s">
        <v>7571</v>
      </c>
      <c r="H2711" t="s">
        <v>8114</v>
      </c>
      <c r="I2711" t="s">
        <v>14713</v>
      </c>
      <c r="J2711">
        <v>0</v>
      </c>
      <c r="L2711" t="s">
        <v>7571</v>
      </c>
      <c r="M2711">
        <v>962936</v>
      </c>
      <c r="N2711">
        <v>0</v>
      </c>
      <c r="O2711" t="s">
        <v>18993</v>
      </c>
    </row>
    <row r="2712" spans="1:15" x14ac:dyDescent="0.25">
      <c r="A2712">
        <v>27557</v>
      </c>
      <c r="B2712" t="s">
        <v>22278</v>
      </c>
      <c r="C2712" t="s">
        <v>5886</v>
      </c>
      <c r="D2712">
        <v>2050</v>
      </c>
      <c r="E2712" t="s">
        <v>534</v>
      </c>
      <c r="F2712" t="s">
        <v>5887</v>
      </c>
      <c r="G2712" t="s">
        <v>7571</v>
      </c>
      <c r="H2712" t="s">
        <v>11001</v>
      </c>
      <c r="I2712" t="s">
        <v>14715</v>
      </c>
      <c r="J2712">
        <v>130757</v>
      </c>
      <c r="K2712">
        <v>0</v>
      </c>
      <c r="L2712" t="s">
        <v>7571</v>
      </c>
      <c r="M2712">
        <v>128728</v>
      </c>
      <c r="N2712">
        <v>0</v>
      </c>
      <c r="O2712" t="s">
        <v>22279</v>
      </c>
    </row>
    <row r="2713" spans="1:15" x14ac:dyDescent="0.25">
      <c r="A2713">
        <v>27565</v>
      </c>
      <c r="B2713" t="s">
        <v>11002</v>
      </c>
      <c r="C2713" t="s">
        <v>11003</v>
      </c>
      <c r="D2713">
        <v>2100</v>
      </c>
      <c r="E2713" t="s">
        <v>423</v>
      </c>
      <c r="F2713" t="s">
        <v>11004</v>
      </c>
      <c r="G2713" t="s">
        <v>7571</v>
      </c>
      <c r="H2713" t="s">
        <v>22280</v>
      </c>
      <c r="I2713" t="s">
        <v>14715</v>
      </c>
      <c r="J2713">
        <v>130757</v>
      </c>
      <c r="K2713">
        <v>0</v>
      </c>
      <c r="L2713" t="s">
        <v>7571</v>
      </c>
      <c r="M2713">
        <v>128728</v>
      </c>
      <c r="N2713">
        <v>0</v>
      </c>
      <c r="O2713" t="s">
        <v>18994</v>
      </c>
    </row>
    <row r="2714" spans="1:15" x14ac:dyDescent="0.25">
      <c r="A2714">
        <v>27573</v>
      </c>
      <c r="B2714" t="s">
        <v>8115</v>
      </c>
      <c r="C2714" t="s">
        <v>8685</v>
      </c>
      <c r="D2714">
        <v>2900</v>
      </c>
      <c r="E2714" t="s">
        <v>385</v>
      </c>
      <c r="F2714" t="s">
        <v>8116</v>
      </c>
      <c r="G2714" t="s">
        <v>7571</v>
      </c>
      <c r="H2714" t="s">
        <v>8117</v>
      </c>
      <c r="I2714" t="s">
        <v>14713</v>
      </c>
      <c r="J2714">
        <v>130732</v>
      </c>
      <c r="K2714">
        <v>109843</v>
      </c>
      <c r="L2714" t="s">
        <v>13086</v>
      </c>
      <c r="M2714">
        <v>972281</v>
      </c>
      <c r="N2714">
        <v>0</v>
      </c>
      <c r="O2714" t="s">
        <v>18995</v>
      </c>
    </row>
    <row r="2715" spans="1:15" x14ac:dyDescent="0.25">
      <c r="A2715">
        <v>27193</v>
      </c>
      <c r="B2715" t="s">
        <v>22281</v>
      </c>
      <c r="C2715" t="s">
        <v>1713</v>
      </c>
      <c r="D2715">
        <v>1120</v>
      </c>
      <c r="E2715" t="s">
        <v>829</v>
      </c>
      <c r="F2715" t="s">
        <v>1714</v>
      </c>
      <c r="G2715" t="s">
        <v>7571</v>
      </c>
      <c r="H2715" t="s">
        <v>10920</v>
      </c>
      <c r="I2715" t="s">
        <v>14372</v>
      </c>
      <c r="J2715">
        <v>111385</v>
      </c>
      <c r="K2715">
        <v>125922</v>
      </c>
      <c r="L2715" t="s">
        <v>13480</v>
      </c>
      <c r="M2715">
        <v>113878</v>
      </c>
      <c r="N2715">
        <v>113878</v>
      </c>
      <c r="O2715" t="s">
        <v>22282</v>
      </c>
    </row>
    <row r="2716" spans="1:15" x14ac:dyDescent="0.25">
      <c r="A2716">
        <v>27201</v>
      </c>
      <c r="B2716" t="s">
        <v>10921</v>
      </c>
      <c r="C2716" t="s">
        <v>10922</v>
      </c>
      <c r="D2716">
        <v>2970</v>
      </c>
      <c r="E2716" t="s">
        <v>1726</v>
      </c>
      <c r="F2716" t="s">
        <v>10923</v>
      </c>
      <c r="G2716" t="s">
        <v>7571</v>
      </c>
      <c r="H2716" t="s">
        <v>10924</v>
      </c>
      <c r="I2716" t="s">
        <v>14372</v>
      </c>
      <c r="J2716">
        <v>111724</v>
      </c>
      <c r="K2716">
        <v>46391</v>
      </c>
      <c r="L2716" t="s">
        <v>12825</v>
      </c>
      <c r="M2716">
        <v>113829</v>
      </c>
      <c r="N2716">
        <v>113829</v>
      </c>
      <c r="O2716" t="s">
        <v>18966</v>
      </c>
    </row>
    <row r="2717" spans="1:15" x14ac:dyDescent="0.25">
      <c r="A2717">
        <v>27219</v>
      </c>
      <c r="B2717" t="s">
        <v>10925</v>
      </c>
      <c r="C2717" t="s">
        <v>10926</v>
      </c>
      <c r="D2717">
        <v>2460</v>
      </c>
      <c r="E2717" t="s">
        <v>401</v>
      </c>
      <c r="F2717" t="s">
        <v>10927</v>
      </c>
      <c r="G2717" t="s">
        <v>7571</v>
      </c>
      <c r="H2717" t="s">
        <v>10928</v>
      </c>
      <c r="I2717" t="s">
        <v>14372</v>
      </c>
      <c r="J2717">
        <v>111641</v>
      </c>
      <c r="K2717">
        <v>40956</v>
      </c>
      <c r="L2717" t="s">
        <v>12409</v>
      </c>
      <c r="M2717">
        <v>113861</v>
      </c>
      <c r="N2717">
        <v>113861</v>
      </c>
      <c r="O2717" t="s">
        <v>18967</v>
      </c>
    </row>
    <row r="2718" spans="1:15" x14ac:dyDescent="0.25">
      <c r="A2718">
        <v>27227</v>
      </c>
      <c r="B2718" t="s">
        <v>10929</v>
      </c>
      <c r="C2718" t="s">
        <v>1732</v>
      </c>
      <c r="D2718">
        <v>2840</v>
      </c>
      <c r="E2718" t="s">
        <v>136</v>
      </c>
      <c r="F2718" t="s">
        <v>10930</v>
      </c>
      <c r="G2718" t="s">
        <v>7571</v>
      </c>
      <c r="H2718" t="s">
        <v>10931</v>
      </c>
      <c r="I2718" t="s">
        <v>14372</v>
      </c>
      <c r="J2718">
        <v>111666</v>
      </c>
      <c r="K2718">
        <v>41194</v>
      </c>
      <c r="L2718" t="s">
        <v>12440</v>
      </c>
      <c r="M2718">
        <v>113852</v>
      </c>
      <c r="N2718">
        <v>113852</v>
      </c>
      <c r="O2718" t="s">
        <v>18968</v>
      </c>
    </row>
    <row r="2719" spans="1:15" x14ac:dyDescent="0.25">
      <c r="A2719">
        <v>27235</v>
      </c>
      <c r="B2719" t="s">
        <v>10932</v>
      </c>
      <c r="C2719" t="s">
        <v>10933</v>
      </c>
      <c r="D2719">
        <v>9100</v>
      </c>
      <c r="E2719" t="s">
        <v>326</v>
      </c>
      <c r="F2719" t="s">
        <v>10934</v>
      </c>
      <c r="G2719" t="s">
        <v>7571</v>
      </c>
      <c r="H2719" t="s">
        <v>10935</v>
      </c>
      <c r="I2719" t="s">
        <v>14372</v>
      </c>
      <c r="J2719">
        <v>111435</v>
      </c>
      <c r="K2719">
        <v>40253</v>
      </c>
      <c r="L2719" t="s">
        <v>12317</v>
      </c>
      <c r="M2719">
        <v>113969</v>
      </c>
      <c r="N2719">
        <v>113969</v>
      </c>
      <c r="O2719" t="s">
        <v>22283</v>
      </c>
    </row>
    <row r="2720" spans="1:15" x14ac:dyDescent="0.25">
      <c r="A2720">
        <v>27243</v>
      </c>
      <c r="B2720" t="s">
        <v>10936</v>
      </c>
      <c r="C2720" t="s">
        <v>1738</v>
      </c>
      <c r="D2720">
        <v>3001</v>
      </c>
      <c r="E2720" t="s">
        <v>434</v>
      </c>
      <c r="F2720" t="s">
        <v>1739</v>
      </c>
      <c r="G2720" t="s">
        <v>7571</v>
      </c>
      <c r="H2720" t="s">
        <v>10937</v>
      </c>
      <c r="I2720" t="s">
        <v>14372</v>
      </c>
      <c r="J2720">
        <v>111427</v>
      </c>
      <c r="K2720">
        <v>116831</v>
      </c>
      <c r="L2720" t="s">
        <v>13242</v>
      </c>
      <c r="M2720">
        <v>113902</v>
      </c>
      <c r="N2720">
        <v>113902</v>
      </c>
      <c r="O2720" t="s">
        <v>18969</v>
      </c>
    </row>
    <row r="2721" spans="1:15" x14ac:dyDescent="0.25">
      <c r="A2721">
        <v>27251</v>
      </c>
      <c r="B2721" t="s">
        <v>10938</v>
      </c>
      <c r="C2721" t="s">
        <v>10939</v>
      </c>
      <c r="D2721">
        <v>3600</v>
      </c>
      <c r="E2721" t="s">
        <v>96</v>
      </c>
      <c r="F2721" t="s">
        <v>10940</v>
      </c>
      <c r="G2721" t="s">
        <v>7571</v>
      </c>
      <c r="H2721" t="s">
        <v>22284</v>
      </c>
      <c r="I2721" t="s">
        <v>14372</v>
      </c>
      <c r="J2721">
        <v>130741</v>
      </c>
      <c r="K2721">
        <v>44073</v>
      </c>
      <c r="L2721" t="s">
        <v>12759</v>
      </c>
      <c r="M2721">
        <v>113936</v>
      </c>
      <c r="N2721">
        <v>113936</v>
      </c>
      <c r="O2721" t="s">
        <v>22285</v>
      </c>
    </row>
    <row r="2722" spans="1:15" x14ac:dyDescent="0.25">
      <c r="A2722">
        <v>27268</v>
      </c>
      <c r="B2722" t="s">
        <v>8483</v>
      </c>
      <c r="C2722" t="s">
        <v>1753</v>
      </c>
      <c r="D2722">
        <v>3720</v>
      </c>
      <c r="E2722" t="s">
        <v>1754</v>
      </c>
      <c r="F2722" t="s">
        <v>8484</v>
      </c>
      <c r="G2722" t="s">
        <v>7571</v>
      </c>
      <c r="H2722" t="s">
        <v>8485</v>
      </c>
      <c r="I2722" t="s">
        <v>14372</v>
      </c>
      <c r="J2722">
        <v>112268</v>
      </c>
      <c r="K2722">
        <v>0</v>
      </c>
      <c r="L2722" t="s">
        <v>7571</v>
      </c>
      <c r="M2722">
        <v>113951</v>
      </c>
      <c r="N2722">
        <v>113951</v>
      </c>
      <c r="O2722" t="s">
        <v>22286</v>
      </c>
    </row>
    <row r="2723" spans="1:15" x14ac:dyDescent="0.25">
      <c r="A2723">
        <v>27276</v>
      </c>
      <c r="B2723" t="s">
        <v>10941</v>
      </c>
      <c r="C2723" t="s">
        <v>10942</v>
      </c>
      <c r="D2723">
        <v>3920</v>
      </c>
      <c r="E2723" t="s">
        <v>85</v>
      </c>
      <c r="F2723" t="s">
        <v>10943</v>
      </c>
      <c r="G2723" t="s">
        <v>7571</v>
      </c>
      <c r="H2723" t="s">
        <v>10944</v>
      </c>
      <c r="I2723" t="s">
        <v>14372</v>
      </c>
      <c r="J2723">
        <v>111872</v>
      </c>
      <c r="K2723">
        <v>44313</v>
      </c>
      <c r="L2723" t="s">
        <v>12784</v>
      </c>
      <c r="M2723">
        <v>113944</v>
      </c>
      <c r="N2723">
        <v>113944</v>
      </c>
      <c r="O2723" t="s">
        <v>18970</v>
      </c>
    </row>
    <row r="2724" spans="1:15" x14ac:dyDescent="0.25">
      <c r="A2724">
        <v>27284</v>
      </c>
      <c r="B2724" t="s">
        <v>10945</v>
      </c>
      <c r="C2724" t="s">
        <v>10946</v>
      </c>
      <c r="D2724">
        <v>8200</v>
      </c>
      <c r="E2724" t="s">
        <v>1401</v>
      </c>
      <c r="F2724" t="s">
        <v>10947</v>
      </c>
      <c r="G2724" t="s">
        <v>7571</v>
      </c>
      <c r="H2724" t="s">
        <v>10948</v>
      </c>
      <c r="I2724" t="s">
        <v>14372</v>
      </c>
      <c r="J2724">
        <v>112755</v>
      </c>
      <c r="K2724">
        <v>42201</v>
      </c>
      <c r="L2724" t="s">
        <v>12540</v>
      </c>
      <c r="M2724">
        <v>114041</v>
      </c>
      <c r="N2724">
        <v>114041</v>
      </c>
      <c r="O2724" t="s">
        <v>18971</v>
      </c>
    </row>
    <row r="2725" spans="1:15" x14ac:dyDescent="0.25">
      <c r="A2725">
        <v>27292</v>
      </c>
      <c r="B2725" t="s">
        <v>10949</v>
      </c>
      <c r="C2725" t="s">
        <v>10950</v>
      </c>
      <c r="D2725">
        <v>8400</v>
      </c>
      <c r="E2725" t="s">
        <v>155</v>
      </c>
      <c r="F2725" t="s">
        <v>10951</v>
      </c>
      <c r="G2725" t="s">
        <v>7571</v>
      </c>
      <c r="H2725" t="s">
        <v>22287</v>
      </c>
      <c r="I2725" t="s">
        <v>14372</v>
      </c>
      <c r="J2725">
        <v>112219</v>
      </c>
      <c r="K2725">
        <v>42622</v>
      </c>
      <c r="L2725" t="s">
        <v>12603</v>
      </c>
      <c r="M2725">
        <v>114058</v>
      </c>
      <c r="N2725">
        <v>114058</v>
      </c>
      <c r="O2725" t="s">
        <v>18972</v>
      </c>
    </row>
    <row r="2726" spans="1:15" x14ac:dyDescent="0.25">
      <c r="A2726">
        <v>27301</v>
      </c>
      <c r="B2726" t="s">
        <v>10952</v>
      </c>
      <c r="C2726" t="s">
        <v>10953</v>
      </c>
      <c r="D2726">
        <v>8510</v>
      </c>
      <c r="E2726" t="s">
        <v>339</v>
      </c>
      <c r="F2726" t="s">
        <v>10954</v>
      </c>
      <c r="G2726" t="s">
        <v>7571</v>
      </c>
      <c r="H2726" t="s">
        <v>10955</v>
      </c>
      <c r="I2726" t="s">
        <v>14372</v>
      </c>
      <c r="J2726">
        <v>111484</v>
      </c>
      <c r="K2726">
        <v>42465</v>
      </c>
      <c r="L2726" t="s">
        <v>12581</v>
      </c>
      <c r="M2726">
        <v>114082</v>
      </c>
      <c r="N2726">
        <v>114082</v>
      </c>
      <c r="O2726" t="s">
        <v>18973</v>
      </c>
    </row>
    <row r="2727" spans="1:15" x14ac:dyDescent="0.25">
      <c r="A2727">
        <v>27318</v>
      </c>
      <c r="B2727" t="s">
        <v>10956</v>
      </c>
      <c r="C2727" t="s">
        <v>1778</v>
      </c>
      <c r="D2727">
        <v>8800</v>
      </c>
      <c r="E2727" t="s">
        <v>1510</v>
      </c>
      <c r="F2727" t="s">
        <v>10957</v>
      </c>
      <c r="G2727" t="s">
        <v>7571</v>
      </c>
      <c r="H2727" t="s">
        <v>10958</v>
      </c>
      <c r="I2727" t="s">
        <v>14372</v>
      </c>
      <c r="J2727">
        <v>112391</v>
      </c>
      <c r="K2727">
        <v>42739</v>
      </c>
      <c r="L2727" t="s">
        <v>12612</v>
      </c>
      <c r="M2727">
        <v>114082</v>
      </c>
      <c r="N2727">
        <v>114082</v>
      </c>
      <c r="O2727" t="s">
        <v>18974</v>
      </c>
    </row>
    <row r="2728" spans="1:15" x14ac:dyDescent="0.25">
      <c r="A2728">
        <v>27326</v>
      </c>
      <c r="B2728" t="s">
        <v>10959</v>
      </c>
      <c r="C2728" t="s">
        <v>10960</v>
      </c>
      <c r="D2728">
        <v>9041</v>
      </c>
      <c r="E2728" t="s">
        <v>328</v>
      </c>
      <c r="F2728" t="s">
        <v>10961</v>
      </c>
      <c r="G2728" t="s">
        <v>7571</v>
      </c>
      <c r="H2728" t="s">
        <v>10962</v>
      </c>
      <c r="I2728" t="s">
        <v>14372</v>
      </c>
      <c r="J2728">
        <v>112771</v>
      </c>
      <c r="K2728">
        <v>115394</v>
      </c>
      <c r="L2728" t="s">
        <v>13223</v>
      </c>
      <c r="M2728">
        <v>114017</v>
      </c>
      <c r="N2728">
        <v>114017</v>
      </c>
      <c r="O2728" t="s">
        <v>18975</v>
      </c>
    </row>
    <row r="2729" spans="1:15" x14ac:dyDescent="0.25">
      <c r="A2729">
        <v>27334</v>
      </c>
      <c r="B2729" t="s">
        <v>10963</v>
      </c>
      <c r="C2729" t="s">
        <v>10964</v>
      </c>
      <c r="D2729">
        <v>9940</v>
      </c>
      <c r="E2729" t="s">
        <v>126</v>
      </c>
      <c r="F2729" t="s">
        <v>10965</v>
      </c>
      <c r="G2729" t="s">
        <v>7571</v>
      </c>
      <c r="H2729" t="s">
        <v>10966</v>
      </c>
      <c r="I2729" t="s">
        <v>14372</v>
      </c>
      <c r="J2729">
        <v>0</v>
      </c>
      <c r="L2729" t="s">
        <v>7571</v>
      </c>
      <c r="M2729">
        <v>114025</v>
      </c>
      <c r="N2729">
        <v>114025</v>
      </c>
      <c r="O2729" t="s">
        <v>18976</v>
      </c>
    </row>
    <row r="2730" spans="1:15" x14ac:dyDescent="0.25">
      <c r="A2730">
        <v>27342</v>
      </c>
      <c r="B2730" t="s">
        <v>10967</v>
      </c>
      <c r="C2730" t="s">
        <v>1790</v>
      </c>
      <c r="D2730">
        <v>9300</v>
      </c>
      <c r="E2730" t="s">
        <v>639</v>
      </c>
      <c r="F2730" t="s">
        <v>10968</v>
      </c>
      <c r="G2730" t="s">
        <v>7571</v>
      </c>
      <c r="H2730" t="s">
        <v>10969</v>
      </c>
      <c r="I2730" t="s">
        <v>14372</v>
      </c>
      <c r="J2730">
        <v>113555</v>
      </c>
      <c r="K2730">
        <v>42994</v>
      </c>
      <c r="L2730" t="s">
        <v>12644</v>
      </c>
      <c r="M2730">
        <v>113985</v>
      </c>
      <c r="N2730">
        <v>113985</v>
      </c>
      <c r="O2730" t="s">
        <v>18977</v>
      </c>
    </row>
    <row r="2731" spans="1:15" x14ac:dyDescent="0.25">
      <c r="A2731">
        <v>27359</v>
      </c>
      <c r="B2731" t="s">
        <v>10970</v>
      </c>
      <c r="C2731" t="s">
        <v>8635</v>
      </c>
      <c r="D2731">
        <v>1000</v>
      </c>
      <c r="E2731" t="s">
        <v>890</v>
      </c>
      <c r="F2731" t="s">
        <v>10971</v>
      </c>
      <c r="G2731" t="s">
        <v>7571</v>
      </c>
      <c r="H2731" t="s">
        <v>10972</v>
      </c>
      <c r="I2731" t="s">
        <v>16373</v>
      </c>
      <c r="J2731">
        <v>111385</v>
      </c>
      <c r="K2731">
        <v>125922</v>
      </c>
      <c r="L2731" t="s">
        <v>13480</v>
      </c>
      <c r="M2731">
        <v>103218</v>
      </c>
      <c r="N2731">
        <v>0</v>
      </c>
      <c r="O2731" t="s">
        <v>18978</v>
      </c>
    </row>
    <row r="2732" spans="1:15" x14ac:dyDescent="0.25">
      <c r="A2732">
        <v>27367</v>
      </c>
      <c r="B2732" t="s">
        <v>10973</v>
      </c>
      <c r="C2732" t="s">
        <v>5841</v>
      </c>
      <c r="D2732">
        <v>1602</v>
      </c>
      <c r="E2732" t="s">
        <v>2106</v>
      </c>
      <c r="F2732" t="s">
        <v>10974</v>
      </c>
      <c r="G2732" t="s">
        <v>7571</v>
      </c>
      <c r="H2732" t="s">
        <v>10975</v>
      </c>
      <c r="I2732" t="s">
        <v>14713</v>
      </c>
      <c r="J2732">
        <v>111393</v>
      </c>
      <c r="K2732">
        <v>32151</v>
      </c>
      <c r="L2732" t="s">
        <v>11499</v>
      </c>
      <c r="M2732">
        <v>117952</v>
      </c>
      <c r="N2732">
        <v>0</v>
      </c>
      <c r="O2732" t="s">
        <v>18979</v>
      </c>
    </row>
    <row r="2733" spans="1:15" x14ac:dyDescent="0.25">
      <c r="A2733">
        <v>27383</v>
      </c>
      <c r="B2733" t="s">
        <v>10976</v>
      </c>
      <c r="C2733" t="s">
        <v>5823</v>
      </c>
      <c r="D2733">
        <v>1082</v>
      </c>
      <c r="E2733" t="s">
        <v>916</v>
      </c>
      <c r="F2733" t="s">
        <v>22288</v>
      </c>
      <c r="G2733" t="s">
        <v>7571</v>
      </c>
      <c r="H2733" t="s">
        <v>8505</v>
      </c>
      <c r="I2733" t="s">
        <v>16373</v>
      </c>
      <c r="J2733">
        <v>111385</v>
      </c>
      <c r="K2733">
        <v>125922</v>
      </c>
      <c r="L2733" t="s">
        <v>13480</v>
      </c>
      <c r="M2733">
        <v>103218</v>
      </c>
      <c r="N2733">
        <v>0</v>
      </c>
      <c r="O2733" t="s">
        <v>18980</v>
      </c>
    </row>
    <row r="2734" spans="1:15" x14ac:dyDescent="0.25">
      <c r="A2734">
        <v>27391</v>
      </c>
      <c r="B2734" t="s">
        <v>7727</v>
      </c>
      <c r="C2734" t="s">
        <v>5826</v>
      </c>
      <c r="D2734">
        <v>1200</v>
      </c>
      <c r="E2734" t="s">
        <v>441</v>
      </c>
      <c r="F2734" t="s">
        <v>7728</v>
      </c>
      <c r="G2734" t="s">
        <v>7571</v>
      </c>
      <c r="H2734" t="s">
        <v>7729</v>
      </c>
      <c r="I2734" t="s">
        <v>14713</v>
      </c>
      <c r="J2734">
        <v>111393</v>
      </c>
      <c r="K2734">
        <v>32151</v>
      </c>
      <c r="L2734" t="s">
        <v>11499</v>
      </c>
      <c r="M2734">
        <v>968081</v>
      </c>
      <c r="N2734">
        <v>0</v>
      </c>
      <c r="O2734" t="s">
        <v>18981</v>
      </c>
    </row>
    <row r="2735" spans="1:15" x14ac:dyDescent="0.25">
      <c r="A2735">
        <v>27409</v>
      </c>
      <c r="B2735" t="s">
        <v>8141</v>
      </c>
      <c r="C2735" t="s">
        <v>1988</v>
      </c>
      <c r="D2735">
        <v>1500</v>
      </c>
      <c r="E2735" t="s">
        <v>445</v>
      </c>
      <c r="F2735" t="s">
        <v>10977</v>
      </c>
      <c r="G2735" t="s">
        <v>7571</v>
      </c>
      <c r="H2735" t="s">
        <v>10978</v>
      </c>
      <c r="I2735" t="s">
        <v>14713</v>
      </c>
      <c r="J2735">
        <v>111591</v>
      </c>
      <c r="K2735">
        <v>122879</v>
      </c>
      <c r="L2735" t="s">
        <v>13353</v>
      </c>
      <c r="M2735">
        <v>962217</v>
      </c>
      <c r="N2735">
        <v>0</v>
      </c>
      <c r="O2735" t="s">
        <v>18982</v>
      </c>
    </row>
    <row r="2736" spans="1:15" x14ac:dyDescent="0.25">
      <c r="A2736">
        <v>27425</v>
      </c>
      <c r="B2736" t="s">
        <v>10979</v>
      </c>
      <c r="C2736" t="s">
        <v>5843</v>
      </c>
      <c r="D2736">
        <v>1760</v>
      </c>
      <c r="E2736" t="s">
        <v>248</v>
      </c>
      <c r="F2736" t="s">
        <v>10980</v>
      </c>
      <c r="G2736" t="s">
        <v>7571</v>
      </c>
      <c r="H2736" t="s">
        <v>10981</v>
      </c>
      <c r="I2736" t="s">
        <v>14713</v>
      </c>
      <c r="J2736">
        <v>113481</v>
      </c>
      <c r="K2736">
        <v>37705</v>
      </c>
      <c r="L2736" t="s">
        <v>12096</v>
      </c>
      <c r="M2736">
        <v>972224</v>
      </c>
      <c r="N2736">
        <v>0</v>
      </c>
      <c r="O2736" t="s">
        <v>18983</v>
      </c>
    </row>
    <row r="2737" spans="1:15" x14ac:dyDescent="0.25">
      <c r="A2737">
        <v>27433</v>
      </c>
      <c r="B2737" t="s">
        <v>8466</v>
      </c>
      <c r="C2737" t="s">
        <v>8791</v>
      </c>
      <c r="D2737">
        <v>1800</v>
      </c>
      <c r="E2737" t="s">
        <v>457</v>
      </c>
      <c r="F2737" t="s">
        <v>8467</v>
      </c>
      <c r="G2737" t="s">
        <v>7571</v>
      </c>
      <c r="H2737" t="s">
        <v>8468</v>
      </c>
      <c r="I2737" t="s">
        <v>14715</v>
      </c>
      <c r="J2737">
        <v>138305</v>
      </c>
      <c r="K2737">
        <v>0</v>
      </c>
      <c r="L2737" t="s">
        <v>7571</v>
      </c>
      <c r="M2737">
        <v>960427</v>
      </c>
      <c r="N2737">
        <v>0</v>
      </c>
      <c r="O2737" t="s">
        <v>18984</v>
      </c>
    </row>
    <row r="2738" spans="1:15" x14ac:dyDescent="0.25">
      <c r="A2738">
        <v>27441</v>
      </c>
      <c r="B2738" t="s">
        <v>10982</v>
      </c>
      <c r="C2738" t="s">
        <v>10983</v>
      </c>
      <c r="D2738">
        <v>1745</v>
      </c>
      <c r="E2738" t="s">
        <v>310</v>
      </c>
      <c r="F2738" t="s">
        <v>10984</v>
      </c>
      <c r="G2738" t="s">
        <v>7571</v>
      </c>
      <c r="H2738" t="s">
        <v>10985</v>
      </c>
      <c r="I2738" t="s">
        <v>14713</v>
      </c>
      <c r="J2738">
        <v>112912</v>
      </c>
      <c r="K2738">
        <v>32061</v>
      </c>
      <c r="L2738" t="s">
        <v>11471</v>
      </c>
      <c r="M2738">
        <v>970434</v>
      </c>
      <c r="N2738">
        <v>0</v>
      </c>
      <c r="O2738" t="s">
        <v>18985</v>
      </c>
    </row>
    <row r="2739" spans="1:15" x14ac:dyDescent="0.25">
      <c r="A2739">
        <v>27458</v>
      </c>
      <c r="B2739" t="s">
        <v>10986</v>
      </c>
      <c r="C2739" t="s">
        <v>4925</v>
      </c>
      <c r="D2739">
        <v>1745</v>
      </c>
      <c r="E2739" t="s">
        <v>310</v>
      </c>
      <c r="F2739" t="s">
        <v>10987</v>
      </c>
      <c r="G2739" t="s">
        <v>7571</v>
      </c>
      <c r="H2739" t="s">
        <v>10988</v>
      </c>
      <c r="I2739" t="s">
        <v>14715</v>
      </c>
      <c r="J2739">
        <v>112912</v>
      </c>
      <c r="K2739">
        <v>32061</v>
      </c>
      <c r="L2739" t="s">
        <v>11471</v>
      </c>
      <c r="M2739">
        <v>960484</v>
      </c>
      <c r="N2739">
        <v>0</v>
      </c>
      <c r="O2739" t="s">
        <v>18986</v>
      </c>
    </row>
    <row r="2740" spans="1:15" x14ac:dyDescent="0.25">
      <c r="A2740">
        <v>27474</v>
      </c>
      <c r="B2740" t="s">
        <v>10989</v>
      </c>
      <c r="C2740" t="s">
        <v>10990</v>
      </c>
      <c r="D2740">
        <v>2018</v>
      </c>
      <c r="E2740" t="s">
        <v>534</v>
      </c>
      <c r="F2740" t="s">
        <v>5859</v>
      </c>
      <c r="G2740" t="s">
        <v>7571</v>
      </c>
      <c r="H2740" t="s">
        <v>10375</v>
      </c>
      <c r="I2740" t="s">
        <v>14713</v>
      </c>
      <c r="J2740">
        <v>125658</v>
      </c>
      <c r="K2740">
        <v>47316</v>
      </c>
      <c r="L2740" t="s">
        <v>12859</v>
      </c>
      <c r="M2740">
        <v>972257</v>
      </c>
      <c r="N2740">
        <v>0</v>
      </c>
      <c r="O2740" t="s">
        <v>18987</v>
      </c>
    </row>
    <row r="2741" spans="1:15" x14ac:dyDescent="0.25">
      <c r="A2741">
        <v>27482</v>
      </c>
      <c r="B2741" t="s">
        <v>10991</v>
      </c>
      <c r="C2741" t="s">
        <v>10992</v>
      </c>
      <c r="D2741">
        <v>2018</v>
      </c>
      <c r="E2741" t="s">
        <v>534</v>
      </c>
      <c r="F2741" t="s">
        <v>10993</v>
      </c>
      <c r="G2741" t="s">
        <v>7571</v>
      </c>
      <c r="H2741" t="s">
        <v>10994</v>
      </c>
      <c r="I2741" t="s">
        <v>14713</v>
      </c>
      <c r="J2741">
        <v>112987</v>
      </c>
      <c r="K2741">
        <v>111741</v>
      </c>
      <c r="L2741" t="s">
        <v>13139</v>
      </c>
      <c r="M2741">
        <v>972265</v>
      </c>
      <c r="N2741">
        <v>0</v>
      </c>
      <c r="O2741" t="s">
        <v>18988</v>
      </c>
    </row>
    <row r="2742" spans="1:15" x14ac:dyDescent="0.25">
      <c r="A2742">
        <v>27491</v>
      </c>
      <c r="B2742" t="s">
        <v>8105</v>
      </c>
      <c r="C2742" t="s">
        <v>8681</v>
      </c>
      <c r="D2742">
        <v>2018</v>
      </c>
      <c r="E2742" t="s">
        <v>534</v>
      </c>
      <c r="F2742" t="s">
        <v>8106</v>
      </c>
      <c r="G2742" t="s">
        <v>7571</v>
      </c>
      <c r="H2742" t="s">
        <v>8107</v>
      </c>
      <c r="I2742" t="s">
        <v>14713</v>
      </c>
      <c r="J2742">
        <v>0</v>
      </c>
      <c r="L2742" t="s">
        <v>7571</v>
      </c>
      <c r="M2742">
        <v>972273</v>
      </c>
      <c r="N2742">
        <v>0</v>
      </c>
      <c r="O2742" t="s">
        <v>18989</v>
      </c>
    </row>
    <row r="2743" spans="1:15" x14ac:dyDescent="0.25">
      <c r="A2743">
        <v>27508</v>
      </c>
      <c r="B2743" t="s">
        <v>8108</v>
      </c>
      <c r="C2743" t="s">
        <v>8682</v>
      </c>
      <c r="D2743">
        <v>2060</v>
      </c>
      <c r="E2743" t="s">
        <v>534</v>
      </c>
      <c r="F2743" t="s">
        <v>8109</v>
      </c>
      <c r="G2743" t="s">
        <v>7571</v>
      </c>
      <c r="H2743" t="s">
        <v>22289</v>
      </c>
      <c r="I2743" t="s">
        <v>14713</v>
      </c>
      <c r="J2743">
        <v>0</v>
      </c>
      <c r="L2743" t="s">
        <v>7571</v>
      </c>
      <c r="M2743">
        <v>962936</v>
      </c>
      <c r="N2743">
        <v>0</v>
      </c>
      <c r="O2743" t="s">
        <v>18990</v>
      </c>
    </row>
    <row r="2744" spans="1:15" x14ac:dyDescent="0.25">
      <c r="A2744">
        <v>27516</v>
      </c>
      <c r="B2744" t="s">
        <v>8110</v>
      </c>
      <c r="C2744" t="s">
        <v>8683</v>
      </c>
      <c r="D2744">
        <v>2018</v>
      </c>
      <c r="E2744" t="s">
        <v>534</v>
      </c>
      <c r="F2744" t="s">
        <v>8111</v>
      </c>
      <c r="G2744" t="s">
        <v>7571</v>
      </c>
      <c r="H2744" t="s">
        <v>8112</v>
      </c>
      <c r="I2744" t="s">
        <v>14713</v>
      </c>
      <c r="J2744">
        <v>0</v>
      </c>
      <c r="L2744" t="s">
        <v>7571</v>
      </c>
      <c r="M2744">
        <v>126482</v>
      </c>
      <c r="N2744">
        <v>0</v>
      </c>
      <c r="O2744" t="s">
        <v>18991</v>
      </c>
    </row>
    <row r="2745" spans="1:15" x14ac:dyDescent="0.25">
      <c r="A2745">
        <v>27581</v>
      </c>
      <c r="B2745" t="s">
        <v>11005</v>
      </c>
      <c r="C2745" t="s">
        <v>5895</v>
      </c>
      <c r="D2745">
        <v>2960</v>
      </c>
      <c r="E2745" t="s">
        <v>1017</v>
      </c>
      <c r="F2745" t="s">
        <v>11006</v>
      </c>
      <c r="G2745" t="s">
        <v>7571</v>
      </c>
      <c r="H2745" t="s">
        <v>11007</v>
      </c>
      <c r="I2745" t="s">
        <v>14713</v>
      </c>
      <c r="J2745">
        <v>113035</v>
      </c>
      <c r="K2745">
        <v>31336</v>
      </c>
      <c r="L2745" t="s">
        <v>11288</v>
      </c>
      <c r="M2745">
        <v>968081</v>
      </c>
      <c r="N2745">
        <v>0</v>
      </c>
      <c r="O2745" t="s">
        <v>22290</v>
      </c>
    </row>
    <row r="2746" spans="1:15" x14ac:dyDescent="0.25">
      <c r="A2746">
        <v>27599</v>
      </c>
      <c r="B2746" t="s">
        <v>11008</v>
      </c>
      <c r="C2746" t="s">
        <v>5901</v>
      </c>
      <c r="D2746">
        <v>2930</v>
      </c>
      <c r="E2746" t="s">
        <v>207</v>
      </c>
      <c r="F2746" t="s">
        <v>5902</v>
      </c>
      <c r="G2746" t="s">
        <v>7571</v>
      </c>
      <c r="H2746" t="s">
        <v>22291</v>
      </c>
      <c r="I2746" t="s">
        <v>14715</v>
      </c>
      <c r="J2746">
        <v>130757</v>
      </c>
      <c r="K2746">
        <v>0</v>
      </c>
      <c r="L2746" t="s">
        <v>7571</v>
      </c>
      <c r="M2746">
        <v>128728</v>
      </c>
      <c r="N2746">
        <v>0</v>
      </c>
      <c r="O2746" t="s">
        <v>18996</v>
      </c>
    </row>
    <row r="2747" spans="1:15" x14ac:dyDescent="0.25">
      <c r="A2747">
        <v>27607</v>
      </c>
      <c r="B2747" t="s">
        <v>11009</v>
      </c>
      <c r="C2747" t="s">
        <v>11010</v>
      </c>
      <c r="D2747">
        <v>2990</v>
      </c>
      <c r="E2747" t="s">
        <v>237</v>
      </c>
      <c r="F2747" t="s">
        <v>11011</v>
      </c>
      <c r="G2747" t="s">
        <v>7571</v>
      </c>
      <c r="H2747" t="s">
        <v>11012</v>
      </c>
      <c r="I2747" t="s">
        <v>14713</v>
      </c>
      <c r="J2747">
        <v>113051</v>
      </c>
      <c r="K2747">
        <v>30361</v>
      </c>
      <c r="L2747" t="s">
        <v>11293</v>
      </c>
      <c r="M2747">
        <v>972901</v>
      </c>
      <c r="N2747">
        <v>0</v>
      </c>
      <c r="O2747" t="s">
        <v>18997</v>
      </c>
    </row>
    <row r="2748" spans="1:15" x14ac:dyDescent="0.25">
      <c r="A2748">
        <v>27615</v>
      </c>
      <c r="B2748" t="s">
        <v>7808</v>
      </c>
      <c r="C2748" t="s">
        <v>5924</v>
      </c>
      <c r="D2748">
        <v>2360</v>
      </c>
      <c r="E2748" t="s">
        <v>184</v>
      </c>
      <c r="F2748" t="s">
        <v>7809</v>
      </c>
      <c r="G2748" t="s">
        <v>7571</v>
      </c>
      <c r="H2748" t="s">
        <v>7820</v>
      </c>
      <c r="I2748" t="s">
        <v>14713</v>
      </c>
      <c r="J2748">
        <v>113068</v>
      </c>
      <c r="K2748">
        <v>31476</v>
      </c>
      <c r="L2748" t="s">
        <v>11424</v>
      </c>
      <c r="M2748">
        <v>972315</v>
      </c>
      <c r="N2748">
        <v>0</v>
      </c>
      <c r="O2748" t="s">
        <v>19854</v>
      </c>
    </row>
    <row r="2749" spans="1:15" x14ac:dyDescent="0.25">
      <c r="A2749">
        <v>27623</v>
      </c>
      <c r="B2749" t="s">
        <v>7810</v>
      </c>
      <c r="C2749" t="s">
        <v>5915</v>
      </c>
      <c r="D2749">
        <v>2242</v>
      </c>
      <c r="E2749" t="s">
        <v>5916</v>
      </c>
      <c r="F2749" t="s">
        <v>7811</v>
      </c>
      <c r="G2749" t="s">
        <v>7571</v>
      </c>
      <c r="H2749" t="s">
        <v>18998</v>
      </c>
      <c r="I2749" t="s">
        <v>14713</v>
      </c>
      <c r="J2749">
        <v>0</v>
      </c>
      <c r="L2749" t="s">
        <v>7571</v>
      </c>
      <c r="M2749">
        <v>972307</v>
      </c>
      <c r="N2749">
        <v>0</v>
      </c>
      <c r="O2749" t="s">
        <v>16406</v>
      </c>
    </row>
    <row r="2750" spans="1:15" x14ac:dyDescent="0.25">
      <c r="A2750">
        <v>27631</v>
      </c>
      <c r="B2750" t="s">
        <v>7906</v>
      </c>
      <c r="C2750" t="s">
        <v>8613</v>
      </c>
      <c r="D2750">
        <v>2400</v>
      </c>
      <c r="E2750" t="s">
        <v>388</v>
      </c>
      <c r="F2750" t="s">
        <v>7907</v>
      </c>
      <c r="G2750" t="s">
        <v>7571</v>
      </c>
      <c r="H2750" t="s">
        <v>7908</v>
      </c>
      <c r="I2750" t="s">
        <v>14715</v>
      </c>
      <c r="J2750">
        <v>0</v>
      </c>
      <c r="L2750" t="s">
        <v>7571</v>
      </c>
      <c r="M2750">
        <v>960849</v>
      </c>
      <c r="N2750">
        <v>0</v>
      </c>
      <c r="O2750" t="s">
        <v>18999</v>
      </c>
    </row>
    <row r="2751" spans="1:15" x14ac:dyDescent="0.25">
      <c r="A2751">
        <v>27649</v>
      </c>
      <c r="B2751" t="s">
        <v>7812</v>
      </c>
      <c r="C2751" t="s">
        <v>5929</v>
      </c>
      <c r="D2751">
        <v>2440</v>
      </c>
      <c r="E2751" t="s">
        <v>122</v>
      </c>
      <c r="F2751" t="s">
        <v>7813</v>
      </c>
      <c r="G2751" t="s">
        <v>7571</v>
      </c>
      <c r="H2751" t="s">
        <v>7814</v>
      </c>
      <c r="I2751" t="s">
        <v>14713</v>
      </c>
      <c r="J2751">
        <v>0</v>
      </c>
      <c r="L2751" t="s">
        <v>7571</v>
      </c>
      <c r="M2751">
        <v>972323</v>
      </c>
      <c r="N2751">
        <v>0</v>
      </c>
      <c r="O2751" t="s">
        <v>19000</v>
      </c>
    </row>
    <row r="2752" spans="1:15" x14ac:dyDescent="0.25">
      <c r="A2752">
        <v>27656</v>
      </c>
      <c r="B2752" t="s">
        <v>11013</v>
      </c>
      <c r="C2752" t="s">
        <v>11014</v>
      </c>
      <c r="D2752">
        <v>2500</v>
      </c>
      <c r="E2752" t="s">
        <v>429</v>
      </c>
      <c r="F2752" t="s">
        <v>11015</v>
      </c>
      <c r="G2752" t="s">
        <v>7571</v>
      </c>
      <c r="H2752" t="s">
        <v>19001</v>
      </c>
      <c r="I2752" t="s">
        <v>14713</v>
      </c>
      <c r="J2752">
        <v>111443</v>
      </c>
      <c r="K2752">
        <v>30585</v>
      </c>
      <c r="L2752" t="s">
        <v>11344</v>
      </c>
      <c r="M2752">
        <v>968081</v>
      </c>
      <c r="N2752">
        <v>0</v>
      </c>
      <c r="O2752" t="s">
        <v>19002</v>
      </c>
    </row>
    <row r="2753" spans="1:15" x14ac:dyDescent="0.25">
      <c r="A2753">
        <v>27664</v>
      </c>
      <c r="B2753" t="s">
        <v>11016</v>
      </c>
      <c r="C2753" t="s">
        <v>11017</v>
      </c>
      <c r="D2753">
        <v>2870</v>
      </c>
      <c r="E2753" t="s">
        <v>831</v>
      </c>
      <c r="F2753" t="s">
        <v>11018</v>
      </c>
      <c r="G2753" t="s">
        <v>7571</v>
      </c>
      <c r="H2753" t="s">
        <v>11019</v>
      </c>
      <c r="I2753" t="s">
        <v>14713</v>
      </c>
      <c r="J2753">
        <v>112284</v>
      </c>
      <c r="K2753">
        <v>117069</v>
      </c>
      <c r="L2753" t="s">
        <v>13270</v>
      </c>
      <c r="M2753">
        <v>963835</v>
      </c>
      <c r="N2753">
        <v>0</v>
      </c>
      <c r="O2753" t="s">
        <v>19003</v>
      </c>
    </row>
    <row r="2754" spans="1:15" x14ac:dyDescent="0.25">
      <c r="A2754">
        <v>27681</v>
      </c>
      <c r="B2754" t="s">
        <v>11020</v>
      </c>
      <c r="C2754" t="s">
        <v>11021</v>
      </c>
      <c r="D2754">
        <v>9100</v>
      </c>
      <c r="E2754" t="s">
        <v>326</v>
      </c>
      <c r="F2754" t="s">
        <v>11022</v>
      </c>
      <c r="G2754" t="s">
        <v>7571</v>
      </c>
      <c r="H2754" t="s">
        <v>11023</v>
      </c>
      <c r="I2754" t="s">
        <v>14713</v>
      </c>
      <c r="J2754">
        <v>112664</v>
      </c>
      <c r="K2754">
        <v>38307</v>
      </c>
      <c r="L2754" t="s">
        <v>12154</v>
      </c>
      <c r="M2754">
        <v>970798</v>
      </c>
      <c r="N2754">
        <v>0</v>
      </c>
      <c r="O2754" t="s">
        <v>19004</v>
      </c>
    </row>
    <row r="2755" spans="1:15" x14ac:dyDescent="0.25">
      <c r="A2755">
        <v>27698</v>
      </c>
      <c r="B2755" t="s">
        <v>11024</v>
      </c>
      <c r="C2755" t="s">
        <v>11025</v>
      </c>
      <c r="D2755">
        <v>2800</v>
      </c>
      <c r="E2755" t="s">
        <v>223</v>
      </c>
      <c r="F2755" t="s">
        <v>11026</v>
      </c>
      <c r="G2755" t="s">
        <v>7571</v>
      </c>
      <c r="H2755" t="s">
        <v>11027</v>
      </c>
      <c r="I2755" t="s">
        <v>14372</v>
      </c>
      <c r="J2755">
        <v>112003</v>
      </c>
      <c r="K2755">
        <v>0</v>
      </c>
      <c r="L2755" t="s">
        <v>7571</v>
      </c>
      <c r="M2755">
        <v>113845</v>
      </c>
      <c r="N2755">
        <v>113845</v>
      </c>
      <c r="O2755" t="s">
        <v>19005</v>
      </c>
    </row>
    <row r="2756" spans="1:15" x14ac:dyDescent="0.25">
      <c r="A2756">
        <v>27706</v>
      </c>
      <c r="B2756" t="s">
        <v>11028</v>
      </c>
      <c r="C2756" t="s">
        <v>11029</v>
      </c>
      <c r="D2756">
        <v>2800</v>
      </c>
      <c r="E2756" t="s">
        <v>223</v>
      </c>
      <c r="F2756" t="s">
        <v>11030</v>
      </c>
      <c r="G2756" t="s">
        <v>7571</v>
      </c>
      <c r="H2756" t="s">
        <v>22292</v>
      </c>
      <c r="I2756" t="s">
        <v>14713</v>
      </c>
      <c r="J2756">
        <v>112813</v>
      </c>
      <c r="K2756">
        <v>30742</v>
      </c>
      <c r="L2756" t="s">
        <v>11353</v>
      </c>
      <c r="M2756">
        <v>123539</v>
      </c>
      <c r="N2756">
        <v>0</v>
      </c>
      <c r="O2756" t="s">
        <v>19006</v>
      </c>
    </row>
    <row r="2757" spans="1:15" x14ac:dyDescent="0.25">
      <c r="A2757">
        <v>27722</v>
      </c>
      <c r="B2757" t="s">
        <v>11031</v>
      </c>
      <c r="C2757" t="s">
        <v>5965</v>
      </c>
      <c r="D2757">
        <v>3000</v>
      </c>
      <c r="E2757" t="s">
        <v>512</v>
      </c>
      <c r="F2757" t="s">
        <v>5966</v>
      </c>
      <c r="G2757" t="s">
        <v>7571</v>
      </c>
      <c r="H2757" t="s">
        <v>11032</v>
      </c>
      <c r="I2757" t="s">
        <v>14713</v>
      </c>
      <c r="J2757">
        <v>112409</v>
      </c>
      <c r="K2757">
        <v>126888</v>
      </c>
      <c r="L2757" t="s">
        <v>13570</v>
      </c>
      <c r="M2757">
        <v>972398</v>
      </c>
      <c r="N2757">
        <v>0</v>
      </c>
      <c r="O2757" t="s">
        <v>19007</v>
      </c>
    </row>
    <row r="2758" spans="1:15" x14ac:dyDescent="0.25">
      <c r="A2758">
        <v>27731</v>
      </c>
      <c r="B2758" t="s">
        <v>11033</v>
      </c>
      <c r="C2758" t="s">
        <v>5971</v>
      </c>
      <c r="D2758">
        <v>3001</v>
      </c>
      <c r="E2758" t="s">
        <v>434</v>
      </c>
      <c r="F2758" t="s">
        <v>5972</v>
      </c>
      <c r="G2758" t="s">
        <v>7571</v>
      </c>
      <c r="H2758" t="s">
        <v>10406</v>
      </c>
      <c r="I2758" t="s">
        <v>14713</v>
      </c>
      <c r="J2758">
        <v>112409</v>
      </c>
      <c r="K2758">
        <v>126888</v>
      </c>
      <c r="L2758" t="s">
        <v>13570</v>
      </c>
      <c r="M2758">
        <v>972414</v>
      </c>
      <c r="N2758">
        <v>0</v>
      </c>
      <c r="O2758" t="s">
        <v>22293</v>
      </c>
    </row>
    <row r="2759" spans="1:15" x14ac:dyDescent="0.25">
      <c r="A2759">
        <v>27755</v>
      </c>
      <c r="B2759" t="s">
        <v>7597</v>
      </c>
      <c r="C2759" t="s">
        <v>5981</v>
      </c>
      <c r="D2759">
        <v>2220</v>
      </c>
      <c r="E2759" t="s">
        <v>1201</v>
      </c>
      <c r="F2759" t="s">
        <v>5982</v>
      </c>
      <c r="G2759" t="s">
        <v>7571</v>
      </c>
      <c r="H2759" t="s">
        <v>22294</v>
      </c>
      <c r="I2759" t="s">
        <v>14713</v>
      </c>
      <c r="J2759">
        <v>113126</v>
      </c>
      <c r="K2759">
        <v>0</v>
      </c>
      <c r="L2759" t="s">
        <v>7571</v>
      </c>
      <c r="M2759">
        <v>108621</v>
      </c>
      <c r="N2759">
        <v>0</v>
      </c>
      <c r="O2759" t="s">
        <v>19008</v>
      </c>
    </row>
    <row r="2760" spans="1:15" x14ac:dyDescent="0.25">
      <c r="A2760">
        <v>27763</v>
      </c>
      <c r="B2760" t="s">
        <v>7815</v>
      </c>
      <c r="C2760" t="s">
        <v>5987</v>
      </c>
      <c r="D2760">
        <v>2260</v>
      </c>
      <c r="E2760" t="s">
        <v>36</v>
      </c>
      <c r="F2760" t="s">
        <v>7816</v>
      </c>
      <c r="G2760" t="s">
        <v>7571</v>
      </c>
      <c r="H2760" t="s">
        <v>7817</v>
      </c>
      <c r="I2760" t="s">
        <v>14713</v>
      </c>
      <c r="J2760">
        <v>0</v>
      </c>
      <c r="L2760" t="s">
        <v>7571</v>
      </c>
      <c r="M2760">
        <v>972463</v>
      </c>
      <c r="N2760">
        <v>0</v>
      </c>
      <c r="O2760" t="s">
        <v>19009</v>
      </c>
    </row>
    <row r="2761" spans="1:15" x14ac:dyDescent="0.25">
      <c r="A2761">
        <v>27771</v>
      </c>
      <c r="B2761" t="s">
        <v>8498</v>
      </c>
      <c r="C2761" t="s">
        <v>8798</v>
      </c>
      <c r="D2761">
        <v>3200</v>
      </c>
      <c r="E2761" t="s">
        <v>1224</v>
      </c>
      <c r="F2761" t="s">
        <v>8499</v>
      </c>
      <c r="G2761" t="s">
        <v>7571</v>
      </c>
      <c r="H2761" t="s">
        <v>8500</v>
      </c>
      <c r="I2761" t="s">
        <v>14715</v>
      </c>
      <c r="J2761">
        <v>111351</v>
      </c>
      <c r="K2761">
        <v>41467</v>
      </c>
      <c r="L2761" t="s">
        <v>12464</v>
      </c>
      <c r="M2761">
        <v>961383</v>
      </c>
      <c r="N2761">
        <v>0</v>
      </c>
      <c r="O2761" t="s">
        <v>19010</v>
      </c>
    </row>
    <row r="2762" spans="1:15" x14ac:dyDescent="0.25">
      <c r="A2762">
        <v>27789</v>
      </c>
      <c r="B2762" t="s">
        <v>11034</v>
      </c>
      <c r="C2762" t="s">
        <v>5995</v>
      </c>
      <c r="D2762">
        <v>3294</v>
      </c>
      <c r="E2762" t="s">
        <v>5996</v>
      </c>
      <c r="F2762" t="s">
        <v>5997</v>
      </c>
      <c r="G2762" t="s">
        <v>7571</v>
      </c>
      <c r="H2762" t="s">
        <v>22295</v>
      </c>
      <c r="I2762" t="s">
        <v>14713</v>
      </c>
      <c r="J2762">
        <v>0</v>
      </c>
      <c r="L2762" t="s">
        <v>7571</v>
      </c>
      <c r="M2762">
        <v>972471</v>
      </c>
      <c r="N2762">
        <v>0</v>
      </c>
      <c r="O2762" t="s">
        <v>19011</v>
      </c>
    </row>
    <row r="2763" spans="1:15" x14ac:dyDescent="0.25">
      <c r="A2763">
        <v>27805</v>
      </c>
      <c r="B2763" t="s">
        <v>11035</v>
      </c>
      <c r="C2763" t="s">
        <v>3716</v>
      </c>
      <c r="D2763">
        <v>3320</v>
      </c>
      <c r="E2763" t="s">
        <v>3717</v>
      </c>
      <c r="F2763" t="s">
        <v>11036</v>
      </c>
      <c r="G2763" t="s">
        <v>7571</v>
      </c>
      <c r="H2763" t="s">
        <v>11037</v>
      </c>
      <c r="I2763" t="s">
        <v>14713</v>
      </c>
      <c r="J2763">
        <v>111344</v>
      </c>
      <c r="K2763">
        <v>110338</v>
      </c>
      <c r="L2763" t="s">
        <v>13124</v>
      </c>
      <c r="M2763">
        <v>964858</v>
      </c>
      <c r="N2763">
        <v>0</v>
      </c>
      <c r="O2763" t="s">
        <v>19012</v>
      </c>
    </row>
    <row r="2764" spans="1:15" x14ac:dyDescent="0.25">
      <c r="A2764">
        <v>27821</v>
      </c>
      <c r="B2764" t="s">
        <v>11038</v>
      </c>
      <c r="C2764" t="s">
        <v>6010</v>
      </c>
      <c r="D2764">
        <v>3500</v>
      </c>
      <c r="E2764" t="s">
        <v>92</v>
      </c>
      <c r="F2764" t="s">
        <v>6011</v>
      </c>
      <c r="G2764" t="s">
        <v>7571</v>
      </c>
      <c r="H2764" t="s">
        <v>11039</v>
      </c>
      <c r="I2764" t="s">
        <v>14713</v>
      </c>
      <c r="J2764">
        <v>113357</v>
      </c>
      <c r="K2764">
        <v>39271</v>
      </c>
      <c r="L2764" t="s">
        <v>12236</v>
      </c>
      <c r="M2764">
        <v>972489</v>
      </c>
      <c r="N2764">
        <v>0</v>
      </c>
      <c r="O2764" t="s">
        <v>19013</v>
      </c>
    </row>
    <row r="2765" spans="1:15" x14ac:dyDescent="0.25">
      <c r="A2765">
        <v>27839</v>
      </c>
      <c r="B2765" t="s">
        <v>11040</v>
      </c>
      <c r="C2765" t="s">
        <v>11041</v>
      </c>
      <c r="D2765">
        <v>3990</v>
      </c>
      <c r="E2765" t="s">
        <v>3887</v>
      </c>
      <c r="F2765" t="s">
        <v>11042</v>
      </c>
      <c r="G2765" t="s">
        <v>7571</v>
      </c>
      <c r="H2765" t="s">
        <v>11043</v>
      </c>
      <c r="I2765" t="s">
        <v>14713</v>
      </c>
      <c r="J2765">
        <v>113456</v>
      </c>
      <c r="K2765">
        <v>126193</v>
      </c>
      <c r="L2765" t="s">
        <v>13514</v>
      </c>
      <c r="M2765">
        <v>973149</v>
      </c>
      <c r="N2765">
        <v>0</v>
      </c>
      <c r="O2765" t="s">
        <v>19014</v>
      </c>
    </row>
    <row r="2766" spans="1:15" x14ac:dyDescent="0.25">
      <c r="A2766">
        <v>27847</v>
      </c>
      <c r="B2766" t="s">
        <v>11044</v>
      </c>
      <c r="C2766" t="s">
        <v>11045</v>
      </c>
      <c r="D2766">
        <v>3900</v>
      </c>
      <c r="E2766" t="s">
        <v>840</v>
      </c>
      <c r="F2766" t="s">
        <v>11046</v>
      </c>
      <c r="G2766" t="s">
        <v>7571</v>
      </c>
      <c r="H2766" t="s">
        <v>11047</v>
      </c>
      <c r="I2766" t="s">
        <v>14713</v>
      </c>
      <c r="J2766">
        <v>113456</v>
      </c>
      <c r="K2766">
        <v>126193</v>
      </c>
      <c r="L2766" t="s">
        <v>13514</v>
      </c>
      <c r="M2766">
        <v>54544</v>
      </c>
      <c r="N2766">
        <v>0</v>
      </c>
      <c r="O2766" t="s">
        <v>19015</v>
      </c>
    </row>
    <row r="2767" spans="1:15" x14ac:dyDescent="0.25">
      <c r="A2767">
        <v>27854</v>
      </c>
      <c r="B2767" t="s">
        <v>11048</v>
      </c>
      <c r="C2767" t="s">
        <v>11049</v>
      </c>
      <c r="D2767">
        <v>3600</v>
      </c>
      <c r="E2767" t="s">
        <v>96</v>
      </c>
      <c r="F2767" t="s">
        <v>11050</v>
      </c>
      <c r="G2767" t="s">
        <v>7571</v>
      </c>
      <c r="H2767" t="s">
        <v>11051</v>
      </c>
      <c r="I2767" t="s">
        <v>14715</v>
      </c>
      <c r="J2767">
        <v>111518</v>
      </c>
      <c r="K2767">
        <v>39263</v>
      </c>
      <c r="L2767" t="s">
        <v>12232</v>
      </c>
      <c r="M2767">
        <v>960096</v>
      </c>
      <c r="N2767">
        <v>0</v>
      </c>
      <c r="O2767" t="s">
        <v>14994</v>
      </c>
    </row>
    <row r="2768" spans="1:15" x14ac:dyDescent="0.25">
      <c r="A2768">
        <v>27862</v>
      </c>
      <c r="B2768" t="s">
        <v>8020</v>
      </c>
      <c r="C2768" t="s">
        <v>6028</v>
      </c>
      <c r="D2768">
        <v>3590</v>
      </c>
      <c r="E2768" t="s">
        <v>74</v>
      </c>
      <c r="F2768" t="s">
        <v>22296</v>
      </c>
      <c r="G2768" t="s">
        <v>7571</v>
      </c>
      <c r="H2768" t="s">
        <v>8021</v>
      </c>
      <c r="I2768" t="s">
        <v>14713</v>
      </c>
      <c r="J2768">
        <v>0</v>
      </c>
      <c r="L2768" t="s">
        <v>7571</v>
      </c>
      <c r="M2768">
        <v>972513</v>
      </c>
      <c r="N2768">
        <v>0</v>
      </c>
      <c r="O2768" t="s">
        <v>22297</v>
      </c>
    </row>
    <row r="2769" spans="1:15" x14ac:dyDescent="0.25">
      <c r="A2769">
        <v>27871</v>
      </c>
      <c r="B2769" t="s">
        <v>11052</v>
      </c>
      <c r="C2769" t="s">
        <v>11053</v>
      </c>
      <c r="D2769">
        <v>3650</v>
      </c>
      <c r="E2769" t="s">
        <v>10</v>
      </c>
      <c r="F2769" t="s">
        <v>11054</v>
      </c>
      <c r="G2769" t="s">
        <v>7571</v>
      </c>
      <c r="H2769" t="s">
        <v>11055</v>
      </c>
      <c r="I2769" t="s">
        <v>14715</v>
      </c>
      <c r="J2769">
        <v>111518</v>
      </c>
      <c r="K2769">
        <v>39263</v>
      </c>
      <c r="L2769" t="s">
        <v>12232</v>
      </c>
      <c r="M2769">
        <v>961615</v>
      </c>
      <c r="N2769">
        <v>0</v>
      </c>
      <c r="O2769" t="s">
        <v>19016</v>
      </c>
    </row>
    <row r="2770" spans="1:15" x14ac:dyDescent="0.25">
      <c r="A2770">
        <v>27888</v>
      </c>
      <c r="B2770" t="s">
        <v>8022</v>
      </c>
      <c r="C2770" t="s">
        <v>8657</v>
      </c>
      <c r="D2770">
        <v>3650</v>
      </c>
      <c r="E2770" t="s">
        <v>10</v>
      </c>
      <c r="F2770" t="s">
        <v>8023</v>
      </c>
      <c r="G2770" t="s">
        <v>7571</v>
      </c>
      <c r="H2770" t="s">
        <v>8024</v>
      </c>
      <c r="I2770" t="s">
        <v>14713</v>
      </c>
      <c r="J2770">
        <v>0</v>
      </c>
      <c r="L2770" t="s">
        <v>7571</v>
      </c>
      <c r="M2770">
        <v>107491</v>
      </c>
      <c r="N2770">
        <v>0</v>
      </c>
      <c r="O2770" t="s">
        <v>22298</v>
      </c>
    </row>
    <row r="2771" spans="1:15" x14ac:dyDescent="0.25">
      <c r="A2771">
        <v>27896</v>
      </c>
      <c r="B2771" t="s">
        <v>8025</v>
      </c>
      <c r="C2771" t="s">
        <v>8658</v>
      </c>
      <c r="D2771">
        <v>3680</v>
      </c>
      <c r="E2771" t="s">
        <v>97</v>
      </c>
      <c r="F2771" t="s">
        <v>8026</v>
      </c>
      <c r="G2771" t="s">
        <v>7571</v>
      </c>
      <c r="H2771" t="s">
        <v>8027</v>
      </c>
      <c r="I2771" t="s">
        <v>14713</v>
      </c>
      <c r="J2771">
        <v>0</v>
      </c>
      <c r="L2771" t="s">
        <v>7571</v>
      </c>
      <c r="M2771">
        <v>107491</v>
      </c>
      <c r="N2771">
        <v>0</v>
      </c>
      <c r="O2771" t="s">
        <v>22299</v>
      </c>
    </row>
    <row r="2772" spans="1:15" x14ac:dyDescent="0.25">
      <c r="A2772">
        <v>27904</v>
      </c>
      <c r="B2772" t="s">
        <v>8028</v>
      </c>
      <c r="C2772" t="s">
        <v>8659</v>
      </c>
      <c r="D2772">
        <v>3680</v>
      </c>
      <c r="E2772" t="s">
        <v>97</v>
      </c>
      <c r="F2772" t="s">
        <v>8029</v>
      </c>
      <c r="G2772" t="s">
        <v>7571</v>
      </c>
      <c r="H2772" t="s">
        <v>8030</v>
      </c>
      <c r="I2772" t="s">
        <v>14713</v>
      </c>
      <c r="J2772">
        <v>0</v>
      </c>
      <c r="L2772" t="s">
        <v>7571</v>
      </c>
      <c r="M2772">
        <v>107491</v>
      </c>
      <c r="N2772">
        <v>0</v>
      </c>
      <c r="O2772" t="s">
        <v>19017</v>
      </c>
    </row>
    <row r="2773" spans="1:15" x14ac:dyDescent="0.25">
      <c r="A2773">
        <v>27912</v>
      </c>
      <c r="B2773" t="s">
        <v>11056</v>
      </c>
      <c r="C2773" t="s">
        <v>11057</v>
      </c>
      <c r="D2773">
        <v>3700</v>
      </c>
      <c r="E2773" t="s">
        <v>105</v>
      </c>
      <c r="F2773" t="s">
        <v>11058</v>
      </c>
      <c r="G2773" t="s">
        <v>7571</v>
      </c>
      <c r="H2773" t="s">
        <v>19018</v>
      </c>
      <c r="I2773" t="s">
        <v>14372</v>
      </c>
      <c r="J2773">
        <v>111997</v>
      </c>
      <c r="K2773">
        <v>44495</v>
      </c>
      <c r="L2773" t="s">
        <v>12812</v>
      </c>
      <c r="M2773">
        <v>113928</v>
      </c>
      <c r="N2773">
        <v>113928</v>
      </c>
      <c r="O2773" t="s">
        <v>19019</v>
      </c>
    </row>
    <row r="2774" spans="1:15" x14ac:dyDescent="0.25">
      <c r="A2774">
        <v>27938</v>
      </c>
      <c r="B2774" t="s">
        <v>11059</v>
      </c>
      <c r="C2774" t="s">
        <v>11060</v>
      </c>
      <c r="D2774">
        <v>3920</v>
      </c>
      <c r="E2774" t="s">
        <v>85</v>
      </c>
      <c r="F2774" t="s">
        <v>11061</v>
      </c>
      <c r="G2774" t="s">
        <v>7571</v>
      </c>
      <c r="H2774" t="s">
        <v>22300</v>
      </c>
      <c r="I2774" t="s">
        <v>14715</v>
      </c>
      <c r="J2774">
        <v>111518</v>
      </c>
      <c r="K2774">
        <v>39263</v>
      </c>
      <c r="L2774" t="s">
        <v>12232</v>
      </c>
      <c r="M2774">
        <v>960096</v>
      </c>
      <c r="N2774">
        <v>0</v>
      </c>
      <c r="O2774" t="s">
        <v>19020</v>
      </c>
    </row>
    <row r="2775" spans="1:15" x14ac:dyDescent="0.25">
      <c r="A2775">
        <v>27946</v>
      </c>
      <c r="B2775" t="s">
        <v>11062</v>
      </c>
      <c r="C2775" t="s">
        <v>6057</v>
      </c>
      <c r="D2775">
        <v>3560</v>
      </c>
      <c r="E2775" t="s">
        <v>102</v>
      </c>
      <c r="F2775" t="s">
        <v>11063</v>
      </c>
      <c r="G2775" t="s">
        <v>7571</v>
      </c>
      <c r="H2775" t="s">
        <v>19021</v>
      </c>
      <c r="I2775" t="s">
        <v>14713</v>
      </c>
      <c r="J2775">
        <v>112763</v>
      </c>
      <c r="K2775">
        <v>39545</v>
      </c>
      <c r="L2775" t="s">
        <v>12258</v>
      </c>
      <c r="M2775">
        <v>968081</v>
      </c>
      <c r="N2775">
        <v>0</v>
      </c>
      <c r="O2775" t="s">
        <v>19022</v>
      </c>
    </row>
    <row r="2776" spans="1:15" x14ac:dyDescent="0.25">
      <c r="A2776">
        <v>27961</v>
      </c>
      <c r="B2776" t="s">
        <v>11064</v>
      </c>
      <c r="C2776" t="s">
        <v>11065</v>
      </c>
      <c r="D2776">
        <v>3580</v>
      </c>
      <c r="E2776" t="s">
        <v>99</v>
      </c>
      <c r="F2776" t="s">
        <v>11066</v>
      </c>
      <c r="G2776" t="s">
        <v>7571</v>
      </c>
      <c r="H2776" t="s">
        <v>11067</v>
      </c>
      <c r="I2776" t="s">
        <v>14713</v>
      </c>
      <c r="J2776">
        <v>113373</v>
      </c>
      <c r="K2776">
        <v>0</v>
      </c>
      <c r="L2776" t="s">
        <v>7571</v>
      </c>
      <c r="M2776">
        <v>972166</v>
      </c>
      <c r="N2776">
        <v>0</v>
      </c>
      <c r="O2776" t="s">
        <v>19023</v>
      </c>
    </row>
    <row r="2777" spans="1:15" x14ac:dyDescent="0.25">
      <c r="A2777">
        <v>27995</v>
      </c>
      <c r="B2777" t="s">
        <v>11068</v>
      </c>
      <c r="C2777" t="s">
        <v>11069</v>
      </c>
      <c r="D2777">
        <v>9000</v>
      </c>
      <c r="E2777" t="s">
        <v>299</v>
      </c>
      <c r="F2777" t="s">
        <v>11070</v>
      </c>
      <c r="G2777" t="s">
        <v>7571</v>
      </c>
      <c r="H2777" t="s">
        <v>11071</v>
      </c>
      <c r="I2777" t="s">
        <v>14713</v>
      </c>
      <c r="J2777">
        <v>113167</v>
      </c>
      <c r="K2777">
        <v>34074</v>
      </c>
      <c r="L2777" t="s">
        <v>11717</v>
      </c>
      <c r="M2777">
        <v>972547</v>
      </c>
      <c r="N2777">
        <v>0</v>
      </c>
      <c r="O2777" t="s">
        <v>19024</v>
      </c>
    </row>
    <row r="2778" spans="1:15" x14ac:dyDescent="0.25">
      <c r="A2778">
        <v>28019</v>
      </c>
      <c r="B2778" t="s">
        <v>11072</v>
      </c>
      <c r="C2778" t="s">
        <v>11073</v>
      </c>
      <c r="D2778">
        <v>8820</v>
      </c>
      <c r="E2778" t="s">
        <v>258</v>
      </c>
      <c r="F2778" t="s">
        <v>11074</v>
      </c>
      <c r="G2778" t="s">
        <v>7571</v>
      </c>
      <c r="H2778" t="s">
        <v>22301</v>
      </c>
      <c r="I2778" t="s">
        <v>14713</v>
      </c>
      <c r="J2778">
        <v>113258</v>
      </c>
      <c r="K2778">
        <v>112052</v>
      </c>
      <c r="L2778" t="s">
        <v>13170</v>
      </c>
      <c r="M2778">
        <v>117515</v>
      </c>
      <c r="N2778">
        <v>0</v>
      </c>
      <c r="O2778" t="s">
        <v>19025</v>
      </c>
    </row>
    <row r="2779" spans="1:15" x14ac:dyDescent="0.25">
      <c r="A2779">
        <v>28027</v>
      </c>
      <c r="B2779" t="s">
        <v>7985</v>
      </c>
      <c r="C2779" t="s">
        <v>6069</v>
      </c>
      <c r="D2779">
        <v>8650</v>
      </c>
      <c r="E2779" t="s">
        <v>4407</v>
      </c>
      <c r="F2779" t="s">
        <v>6070</v>
      </c>
      <c r="G2779" t="s">
        <v>7571</v>
      </c>
      <c r="H2779" t="s">
        <v>7981</v>
      </c>
      <c r="I2779" t="s">
        <v>14713</v>
      </c>
      <c r="J2779">
        <v>0</v>
      </c>
      <c r="L2779" t="s">
        <v>7571</v>
      </c>
      <c r="M2779">
        <v>972571</v>
      </c>
      <c r="N2779">
        <v>0</v>
      </c>
      <c r="O2779" t="s">
        <v>19026</v>
      </c>
    </row>
    <row r="2780" spans="1:15" x14ac:dyDescent="0.25">
      <c r="A2780">
        <v>28035</v>
      </c>
      <c r="B2780" t="s">
        <v>11075</v>
      </c>
      <c r="C2780" t="s">
        <v>11076</v>
      </c>
      <c r="D2780">
        <v>8200</v>
      </c>
      <c r="E2780" t="s">
        <v>302</v>
      </c>
      <c r="F2780" t="s">
        <v>11077</v>
      </c>
      <c r="G2780" t="s">
        <v>7571</v>
      </c>
      <c r="H2780" t="s">
        <v>11078</v>
      </c>
      <c r="I2780" t="s">
        <v>14713</v>
      </c>
      <c r="J2780">
        <v>113159</v>
      </c>
      <c r="K2780">
        <v>123802</v>
      </c>
      <c r="L2780" t="s">
        <v>13396</v>
      </c>
      <c r="M2780">
        <v>966598</v>
      </c>
      <c r="N2780">
        <v>0</v>
      </c>
      <c r="O2780" t="s">
        <v>19027</v>
      </c>
    </row>
    <row r="2781" spans="1:15" x14ac:dyDescent="0.25">
      <c r="A2781">
        <v>28043</v>
      </c>
      <c r="B2781" t="s">
        <v>11079</v>
      </c>
      <c r="C2781" t="s">
        <v>11080</v>
      </c>
      <c r="D2781">
        <v>8310</v>
      </c>
      <c r="E2781" t="s">
        <v>291</v>
      </c>
      <c r="F2781" t="s">
        <v>11081</v>
      </c>
      <c r="G2781" t="s">
        <v>7571</v>
      </c>
      <c r="H2781" t="s">
        <v>11082</v>
      </c>
      <c r="I2781" t="s">
        <v>14713</v>
      </c>
      <c r="J2781">
        <v>113167</v>
      </c>
      <c r="K2781">
        <v>34074</v>
      </c>
      <c r="L2781" t="s">
        <v>11717</v>
      </c>
      <c r="M2781">
        <v>971226</v>
      </c>
      <c r="N2781">
        <v>0</v>
      </c>
      <c r="O2781" t="s">
        <v>19028</v>
      </c>
    </row>
    <row r="2782" spans="1:15" x14ac:dyDescent="0.25">
      <c r="A2782">
        <v>28051</v>
      </c>
      <c r="B2782" t="s">
        <v>11083</v>
      </c>
      <c r="C2782" t="s">
        <v>11084</v>
      </c>
      <c r="D2782">
        <v>8430</v>
      </c>
      <c r="E2782" t="s">
        <v>4594</v>
      </c>
      <c r="F2782" t="s">
        <v>11085</v>
      </c>
      <c r="G2782" t="s">
        <v>7571</v>
      </c>
      <c r="H2782" t="s">
        <v>11086</v>
      </c>
      <c r="I2782" t="s">
        <v>14713</v>
      </c>
      <c r="J2782">
        <v>112748</v>
      </c>
      <c r="K2782">
        <v>34389</v>
      </c>
      <c r="L2782" t="s">
        <v>11758</v>
      </c>
      <c r="M2782">
        <v>966937</v>
      </c>
      <c r="N2782">
        <v>0</v>
      </c>
      <c r="O2782" t="s">
        <v>19029</v>
      </c>
    </row>
    <row r="2783" spans="1:15" x14ac:dyDescent="0.25">
      <c r="A2783">
        <v>28068</v>
      </c>
      <c r="B2783" t="s">
        <v>11087</v>
      </c>
      <c r="C2783" t="s">
        <v>6102</v>
      </c>
      <c r="D2783">
        <v>8420</v>
      </c>
      <c r="E2783" t="s">
        <v>16</v>
      </c>
      <c r="F2783" t="s">
        <v>11088</v>
      </c>
      <c r="G2783" t="s">
        <v>7571</v>
      </c>
      <c r="H2783" t="s">
        <v>11089</v>
      </c>
      <c r="I2783" t="s">
        <v>14372</v>
      </c>
      <c r="J2783">
        <v>112755</v>
      </c>
      <c r="K2783">
        <v>42201</v>
      </c>
      <c r="L2783" t="s">
        <v>12540</v>
      </c>
      <c r="M2783">
        <v>114041</v>
      </c>
      <c r="N2783">
        <v>114041</v>
      </c>
      <c r="O2783" t="s">
        <v>19030</v>
      </c>
    </row>
    <row r="2784" spans="1:15" x14ac:dyDescent="0.25">
      <c r="A2784">
        <v>28076</v>
      </c>
      <c r="B2784" t="s">
        <v>11090</v>
      </c>
      <c r="C2784" t="s">
        <v>6105</v>
      </c>
      <c r="D2784">
        <v>8670</v>
      </c>
      <c r="E2784" t="s">
        <v>4617</v>
      </c>
      <c r="F2784" t="s">
        <v>11091</v>
      </c>
      <c r="G2784" t="s">
        <v>7571</v>
      </c>
      <c r="H2784" t="s">
        <v>22302</v>
      </c>
      <c r="I2784" t="s">
        <v>14713</v>
      </c>
      <c r="J2784">
        <v>113175</v>
      </c>
      <c r="K2784">
        <v>35667</v>
      </c>
      <c r="L2784" t="s">
        <v>11929</v>
      </c>
      <c r="M2784">
        <v>972612</v>
      </c>
      <c r="N2784">
        <v>0</v>
      </c>
      <c r="O2784" t="s">
        <v>19031</v>
      </c>
    </row>
    <row r="2785" spans="1:15" x14ac:dyDescent="0.25">
      <c r="A2785">
        <v>28101</v>
      </c>
      <c r="B2785" t="s">
        <v>11092</v>
      </c>
      <c r="C2785" t="s">
        <v>11093</v>
      </c>
      <c r="D2785">
        <v>8790</v>
      </c>
      <c r="E2785" t="s">
        <v>268</v>
      </c>
      <c r="F2785" t="s">
        <v>11094</v>
      </c>
      <c r="G2785" t="s">
        <v>7571</v>
      </c>
      <c r="H2785" t="s">
        <v>11095</v>
      </c>
      <c r="I2785" t="s">
        <v>14713</v>
      </c>
      <c r="J2785">
        <v>113233</v>
      </c>
      <c r="K2785">
        <v>35691</v>
      </c>
      <c r="L2785" t="s">
        <v>11936</v>
      </c>
      <c r="M2785">
        <v>114207</v>
      </c>
      <c r="N2785">
        <v>0</v>
      </c>
      <c r="O2785" t="s">
        <v>19032</v>
      </c>
    </row>
    <row r="2786" spans="1:15" x14ac:dyDescent="0.25">
      <c r="A2786">
        <v>28118</v>
      </c>
      <c r="B2786" t="s">
        <v>7583</v>
      </c>
      <c r="C2786" t="s">
        <v>6136</v>
      </c>
      <c r="D2786">
        <v>8800</v>
      </c>
      <c r="E2786" t="s">
        <v>266</v>
      </c>
      <c r="F2786" t="s">
        <v>7584</v>
      </c>
      <c r="G2786" t="s">
        <v>7571</v>
      </c>
      <c r="H2786" t="s">
        <v>7585</v>
      </c>
      <c r="I2786" t="s">
        <v>14713</v>
      </c>
      <c r="J2786">
        <v>113266</v>
      </c>
      <c r="K2786">
        <v>35378</v>
      </c>
      <c r="L2786" t="s">
        <v>11903</v>
      </c>
      <c r="M2786">
        <v>968081</v>
      </c>
      <c r="N2786">
        <v>0</v>
      </c>
      <c r="O2786" t="s">
        <v>19033</v>
      </c>
    </row>
    <row r="2787" spans="1:15" x14ac:dyDescent="0.25">
      <c r="A2787">
        <v>28126</v>
      </c>
      <c r="B2787" t="s">
        <v>11096</v>
      </c>
      <c r="C2787" t="s">
        <v>11097</v>
      </c>
      <c r="D2787">
        <v>8800</v>
      </c>
      <c r="E2787" t="s">
        <v>266</v>
      </c>
      <c r="F2787" t="s">
        <v>11098</v>
      </c>
      <c r="G2787" t="s">
        <v>7571</v>
      </c>
      <c r="H2787" t="s">
        <v>11099</v>
      </c>
      <c r="I2787" t="s">
        <v>14713</v>
      </c>
      <c r="J2787">
        <v>113266</v>
      </c>
      <c r="K2787">
        <v>35378</v>
      </c>
      <c r="L2787" t="s">
        <v>11903</v>
      </c>
      <c r="M2787">
        <v>116152</v>
      </c>
      <c r="N2787">
        <v>0</v>
      </c>
      <c r="O2787" t="s">
        <v>19034</v>
      </c>
    </row>
    <row r="2788" spans="1:15" x14ac:dyDescent="0.25">
      <c r="A2788">
        <v>28134</v>
      </c>
      <c r="B2788" t="s">
        <v>7986</v>
      </c>
      <c r="C2788" t="s">
        <v>8638</v>
      </c>
      <c r="D2788">
        <v>8830</v>
      </c>
      <c r="E2788" t="s">
        <v>6143</v>
      </c>
      <c r="F2788" t="s">
        <v>13831</v>
      </c>
      <c r="G2788" t="s">
        <v>7571</v>
      </c>
      <c r="H2788" t="s">
        <v>19035</v>
      </c>
      <c r="I2788" t="s">
        <v>14713</v>
      </c>
      <c r="J2788">
        <v>0</v>
      </c>
      <c r="L2788" t="s">
        <v>7571</v>
      </c>
      <c r="M2788">
        <v>972679</v>
      </c>
      <c r="N2788">
        <v>0</v>
      </c>
      <c r="O2788" t="s">
        <v>19036</v>
      </c>
    </row>
    <row r="2789" spans="1:15" x14ac:dyDescent="0.25">
      <c r="A2789">
        <v>28142</v>
      </c>
      <c r="B2789" t="s">
        <v>11100</v>
      </c>
      <c r="C2789" t="s">
        <v>11101</v>
      </c>
      <c r="D2789">
        <v>8700</v>
      </c>
      <c r="E2789" t="s">
        <v>1513</v>
      </c>
      <c r="F2789" t="s">
        <v>11102</v>
      </c>
      <c r="G2789" t="s">
        <v>7571</v>
      </c>
      <c r="H2789" t="s">
        <v>22303</v>
      </c>
      <c r="I2789" t="s">
        <v>14713</v>
      </c>
      <c r="J2789">
        <v>113241</v>
      </c>
      <c r="K2789">
        <v>35535</v>
      </c>
      <c r="L2789" t="s">
        <v>22304</v>
      </c>
      <c r="M2789">
        <v>971796</v>
      </c>
      <c r="N2789">
        <v>0</v>
      </c>
      <c r="O2789" t="s">
        <v>19037</v>
      </c>
    </row>
    <row r="2790" spans="1:15" x14ac:dyDescent="0.25">
      <c r="A2790">
        <v>28159</v>
      </c>
      <c r="B2790" t="s">
        <v>11103</v>
      </c>
      <c r="C2790" t="s">
        <v>11104</v>
      </c>
      <c r="D2790">
        <v>8970</v>
      </c>
      <c r="E2790" t="s">
        <v>278</v>
      </c>
      <c r="F2790" t="s">
        <v>11105</v>
      </c>
      <c r="G2790" t="s">
        <v>7571</v>
      </c>
      <c r="H2790" t="s">
        <v>11106</v>
      </c>
      <c r="I2790" t="s">
        <v>14713</v>
      </c>
      <c r="J2790">
        <v>111419</v>
      </c>
      <c r="K2790">
        <v>116913</v>
      </c>
      <c r="L2790" t="s">
        <v>13250</v>
      </c>
      <c r="M2790">
        <v>114165</v>
      </c>
      <c r="N2790">
        <v>0</v>
      </c>
      <c r="O2790" t="s">
        <v>22305</v>
      </c>
    </row>
    <row r="2791" spans="1:15" x14ac:dyDescent="0.25">
      <c r="A2791">
        <v>28167</v>
      </c>
      <c r="B2791" t="s">
        <v>7987</v>
      </c>
      <c r="C2791" t="s">
        <v>8639</v>
      </c>
      <c r="D2791">
        <v>8970</v>
      </c>
      <c r="E2791" t="s">
        <v>278</v>
      </c>
      <c r="F2791" t="s">
        <v>7988</v>
      </c>
      <c r="G2791" t="s">
        <v>7571</v>
      </c>
      <c r="H2791" t="s">
        <v>7989</v>
      </c>
      <c r="I2791" t="s">
        <v>14713</v>
      </c>
      <c r="J2791">
        <v>111419</v>
      </c>
      <c r="K2791">
        <v>116913</v>
      </c>
      <c r="L2791" t="s">
        <v>13250</v>
      </c>
      <c r="M2791">
        <v>973065</v>
      </c>
      <c r="N2791">
        <v>0</v>
      </c>
      <c r="O2791" t="s">
        <v>19038</v>
      </c>
    </row>
    <row r="2792" spans="1:15" x14ac:dyDescent="0.25">
      <c r="A2792">
        <v>28175</v>
      </c>
      <c r="B2792" t="s">
        <v>11107</v>
      </c>
      <c r="C2792" t="s">
        <v>11108</v>
      </c>
      <c r="D2792">
        <v>9000</v>
      </c>
      <c r="E2792" t="s">
        <v>299</v>
      </c>
      <c r="F2792" t="s">
        <v>11109</v>
      </c>
      <c r="G2792" t="s">
        <v>7571</v>
      </c>
      <c r="H2792" t="s">
        <v>22306</v>
      </c>
      <c r="I2792" t="s">
        <v>14713</v>
      </c>
      <c r="J2792">
        <v>113274</v>
      </c>
      <c r="K2792">
        <v>127721</v>
      </c>
      <c r="L2792" t="s">
        <v>13637</v>
      </c>
      <c r="M2792">
        <v>968081</v>
      </c>
      <c r="N2792">
        <v>0</v>
      </c>
      <c r="O2792" t="s">
        <v>19039</v>
      </c>
    </row>
    <row r="2793" spans="1:15" x14ac:dyDescent="0.25">
      <c r="A2793">
        <v>28183</v>
      </c>
      <c r="B2793" t="s">
        <v>11110</v>
      </c>
      <c r="C2793" t="s">
        <v>11111</v>
      </c>
      <c r="D2793">
        <v>9000</v>
      </c>
      <c r="E2793" t="s">
        <v>299</v>
      </c>
      <c r="F2793" t="s">
        <v>11112</v>
      </c>
      <c r="G2793" t="s">
        <v>7571</v>
      </c>
      <c r="H2793" t="s">
        <v>11113</v>
      </c>
      <c r="I2793" t="s">
        <v>14713</v>
      </c>
      <c r="J2793">
        <v>113282</v>
      </c>
      <c r="K2793">
        <v>36996</v>
      </c>
      <c r="L2793" t="s">
        <v>12040</v>
      </c>
      <c r="M2793">
        <v>139741</v>
      </c>
      <c r="N2793">
        <v>0</v>
      </c>
      <c r="O2793" t="s">
        <v>19040</v>
      </c>
    </row>
    <row r="2794" spans="1:15" x14ac:dyDescent="0.25">
      <c r="A2794">
        <v>28191</v>
      </c>
      <c r="B2794" t="s">
        <v>11114</v>
      </c>
      <c r="C2794" t="s">
        <v>11115</v>
      </c>
      <c r="D2794">
        <v>9000</v>
      </c>
      <c r="E2794" t="s">
        <v>299</v>
      </c>
      <c r="F2794" t="s">
        <v>11116</v>
      </c>
      <c r="G2794" t="s">
        <v>7571</v>
      </c>
      <c r="H2794" t="s">
        <v>22307</v>
      </c>
      <c r="I2794" t="s">
        <v>14715</v>
      </c>
      <c r="J2794">
        <v>111542</v>
      </c>
      <c r="K2794">
        <v>112102</v>
      </c>
      <c r="L2794" t="s">
        <v>13174</v>
      </c>
      <c r="M2794">
        <v>975789</v>
      </c>
      <c r="N2794">
        <v>0</v>
      </c>
      <c r="O2794" t="s">
        <v>22308</v>
      </c>
    </row>
    <row r="2795" spans="1:15" x14ac:dyDescent="0.25">
      <c r="A2795">
        <v>28209</v>
      </c>
      <c r="B2795" t="s">
        <v>11117</v>
      </c>
      <c r="C2795" t="s">
        <v>6167</v>
      </c>
      <c r="D2795">
        <v>9000</v>
      </c>
      <c r="E2795" t="s">
        <v>299</v>
      </c>
      <c r="F2795" t="s">
        <v>11118</v>
      </c>
      <c r="G2795" t="s">
        <v>7571</v>
      </c>
      <c r="H2795" t="s">
        <v>11119</v>
      </c>
      <c r="I2795" t="s">
        <v>14713</v>
      </c>
      <c r="J2795">
        <v>113274</v>
      </c>
      <c r="K2795">
        <v>127721</v>
      </c>
      <c r="L2795" t="s">
        <v>13637</v>
      </c>
      <c r="M2795">
        <v>968081</v>
      </c>
      <c r="N2795">
        <v>0</v>
      </c>
      <c r="O2795" t="s">
        <v>19041</v>
      </c>
    </row>
    <row r="2796" spans="1:15" x14ac:dyDescent="0.25">
      <c r="A2796">
        <v>28217</v>
      </c>
      <c r="B2796" t="s">
        <v>11120</v>
      </c>
      <c r="C2796" t="s">
        <v>11121</v>
      </c>
      <c r="D2796">
        <v>9160</v>
      </c>
      <c r="E2796" t="s">
        <v>140</v>
      </c>
      <c r="F2796" t="s">
        <v>11122</v>
      </c>
      <c r="G2796" t="s">
        <v>7571</v>
      </c>
      <c r="H2796" t="s">
        <v>11123</v>
      </c>
      <c r="I2796" t="s">
        <v>14713</v>
      </c>
      <c r="J2796">
        <v>111336</v>
      </c>
      <c r="K2796">
        <v>137398</v>
      </c>
      <c r="L2796" t="s">
        <v>11996</v>
      </c>
      <c r="M2796">
        <v>133314</v>
      </c>
      <c r="N2796">
        <v>0</v>
      </c>
      <c r="O2796" t="s">
        <v>19042</v>
      </c>
    </row>
    <row r="2797" spans="1:15" x14ac:dyDescent="0.25">
      <c r="A2797">
        <v>28225</v>
      </c>
      <c r="B2797" t="s">
        <v>11124</v>
      </c>
      <c r="C2797" t="s">
        <v>11125</v>
      </c>
      <c r="D2797">
        <v>9160</v>
      </c>
      <c r="E2797" t="s">
        <v>140</v>
      </c>
      <c r="F2797" t="s">
        <v>11126</v>
      </c>
      <c r="G2797" t="s">
        <v>7571</v>
      </c>
      <c r="H2797" t="s">
        <v>11127</v>
      </c>
      <c r="I2797" t="s">
        <v>14713</v>
      </c>
      <c r="J2797">
        <v>112664</v>
      </c>
      <c r="K2797">
        <v>38307</v>
      </c>
      <c r="L2797" t="s">
        <v>12154</v>
      </c>
      <c r="M2797">
        <v>963934</v>
      </c>
      <c r="N2797">
        <v>0</v>
      </c>
      <c r="O2797" t="s">
        <v>22309</v>
      </c>
    </row>
    <row r="2798" spans="1:15" x14ac:dyDescent="0.25">
      <c r="A2798">
        <v>28233</v>
      </c>
      <c r="B2798" t="s">
        <v>11128</v>
      </c>
      <c r="C2798" t="s">
        <v>6196</v>
      </c>
      <c r="D2798">
        <v>9230</v>
      </c>
      <c r="E2798" t="s">
        <v>344</v>
      </c>
      <c r="F2798" t="s">
        <v>11129</v>
      </c>
      <c r="G2798" t="s">
        <v>7571</v>
      </c>
      <c r="H2798" t="s">
        <v>11130</v>
      </c>
      <c r="I2798" t="s">
        <v>14713</v>
      </c>
      <c r="J2798">
        <v>112805</v>
      </c>
      <c r="K2798">
        <v>118281</v>
      </c>
      <c r="L2798" t="s">
        <v>13310</v>
      </c>
      <c r="M2798">
        <v>128901</v>
      </c>
      <c r="N2798">
        <v>0</v>
      </c>
      <c r="O2798" t="s">
        <v>19043</v>
      </c>
    </row>
    <row r="2799" spans="1:15" x14ac:dyDescent="0.25">
      <c r="A2799">
        <v>28241</v>
      </c>
      <c r="B2799" t="s">
        <v>11131</v>
      </c>
      <c r="C2799" t="s">
        <v>6198</v>
      </c>
      <c r="D2799">
        <v>9050</v>
      </c>
      <c r="E2799" t="s">
        <v>1579</v>
      </c>
      <c r="F2799" t="s">
        <v>11132</v>
      </c>
      <c r="G2799" t="s">
        <v>7571</v>
      </c>
      <c r="H2799" t="s">
        <v>19044</v>
      </c>
      <c r="I2799" t="s">
        <v>14713</v>
      </c>
      <c r="J2799">
        <v>113274</v>
      </c>
      <c r="K2799">
        <v>127721</v>
      </c>
      <c r="L2799" t="s">
        <v>13637</v>
      </c>
      <c r="M2799">
        <v>968081</v>
      </c>
      <c r="N2799">
        <v>0</v>
      </c>
      <c r="O2799" t="s">
        <v>19045</v>
      </c>
    </row>
    <row r="2800" spans="1:15" x14ac:dyDescent="0.25">
      <c r="A2800">
        <v>28258</v>
      </c>
      <c r="B2800" t="s">
        <v>8138</v>
      </c>
      <c r="C2800" t="s">
        <v>6203</v>
      </c>
      <c r="D2800">
        <v>9300</v>
      </c>
      <c r="E2800" t="s">
        <v>639</v>
      </c>
      <c r="F2800" t="s">
        <v>8139</v>
      </c>
      <c r="G2800" t="s">
        <v>7571</v>
      </c>
      <c r="H2800" t="s">
        <v>8140</v>
      </c>
      <c r="I2800" t="s">
        <v>14713</v>
      </c>
      <c r="J2800">
        <v>0</v>
      </c>
      <c r="L2800" t="s">
        <v>7571</v>
      </c>
      <c r="M2800">
        <v>968751</v>
      </c>
      <c r="N2800">
        <v>0</v>
      </c>
      <c r="O2800" t="s">
        <v>19046</v>
      </c>
    </row>
    <row r="2801" spans="1:15" x14ac:dyDescent="0.25">
      <c r="A2801">
        <v>28266</v>
      </c>
      <c r="B2801" t="s">
        <v>8141</v>
      </c>
      <c r="C2801" t="s">
        <v>6200</v>
      </c>
      <c r="D2801">
        <v>9300</v>
      </c>
      <c r="E2801" t="s">
        <v>639</v>
      </c>
      <c r="F2801" t="s">
        <v>8142</v>
      </c>
      <c r="G2801" t="s">
        <v>7571</v>
      </c>
      <c r="H2801" t="s">
        <v>8143</v>
      </c>
      <c r="I2801" t="s">
        <v>14713</v>
      </c>
      <c r="J2801">
        <v>111583</v>
      </c>
      <c r="K2801">
        <v>37259</v>
      </c>
      <c r="L2801" t="s">
        <v>12053</v>
      </c>
      <c r="M2801">
        <v>974824</v>
      </c>
      <c r="N2801">
        <v>0</v>
      </c>
      <c r="O2801" t="s">
        <v>19047</v>
      </c>
    </row>
    <row r="2802" spans="1:15" x14ac:dyDescent="0.25">
      <c r="A2802">
        <v>28274</v>
      </c>
      <c r="B2802" t="s">
        <v>11133</v>
      </c>
      <c r="C2802" t="s">
        <v>11134</v>
      </c>
      <c r="D2802">
        <v>9255</v>
      </c>
      <c r="E2802" t="s">
        <v>1612</v>
      </c>
      <c r="F2802" t="s">
        <v>11135</v>
      </c>
      <c r="G2802" t="s">
        <v>7571</v>
      </c>
      <c r="H2802" t="s">
        <v>11136</v>
      </c>
      <c r="I2802" t="s">
        <v>14713</v>
      </c>
      <c r="J2802">
        <v>113332</v>
      </c>
      <c r="K2802">
        <v>36301</v>
      </c>
      <c r="L2802" t="s">
        <v>11983</v>
      </c>
      <c r="M2802">
        <v>122424</v>
      </c>
      <c r="N2802">
        <v>0</v>
      </c>
      <c r="O2802" t="s">
        <v>19048</v>
      </c>
    </row>
    <row r="2803" spans="1:15" x14ac:dyDescent="0.25">
      <c r="A2803">
        <v>28308</v>
      </c>
      <c r="B2803" t="s">
        <v>11139</v>
      </c>
      <c r="C2803" t="s">
        <v>11140</v>
      </c>
      <c r="D2803">
        <v>9620</v>
      </c>
      <c r="E2803" t="s">
        <v>289</v>
      </c>
      <c r="F2803" t="s">
        <v>11141</v>
      </c>
      <c r="G2803" t="s">
        <v>7571</v>
      </c>
      <c r="H2803" t="s">
        <v>14278</v>
      </c>
      <c r="I2803" t="s">
        <v>14713</v>
      </c>
      <c r="J2803">
        <v>113324</v>
      </c>
      <c r="K2803">
        <v>122713</v>
      </c>
      <c r="L2803" t="s">
        <v>13341</v>
      </c>
      <c r="M2803">
        <v>969221</v>
      </c>
      <c r="N2803">
        <v>0</v>
      </c>
      <c r="O2803" t="s">
        <v>19049</v>
      </c>
    </row>
    <row r="2804" spans="1:15" x14ac:dyDescent="0.25">
      <c r="A2804">
        <v>28316</v>
      </c>
      <c r="B2804" t="s">
        <v>11142</v>
      </c>
      <c r="C2804" t="s">
        <v>11143</v>
      </c>
      <c r="D2804">
        <v>9700</v>
      </c>
      <c r="E2804" t="s">
        <v>335</v>
      </c>
      <c r="F2804" t="s">
        <v>11144</v>
      </c>
      <c r="G2804" t="s">
        <v>7571</v>
      </c>
      <c r="H2804" t="s">
        <v>11145</v>
      </c>
      <c r="I2804" t="s">
        <v>14713</v>
      </c>
      <c r="J2804">
        <v>113316</v>
      </c>
      <c r="K2804">
        <v>37879</v>
      </c>
      <c r="L2804" t="s">
        <v>12110</v>
      </c>
      <c r="M2804">
        <v>972083</v>
      </c>
      <c r="N2804">
        <v>0</v>
      </c>
      <c r="O2804" t="s">
        <v>19050</v>
      </c>
    </row>
    <row r="2805" spans="1:15" x14ac:dyDescent="0.25">
      <c r="A2805">
        <v>28324</v>
      </c>
      <c r="B2805" t="s">
        <v>7675</v>
      </c>
      <c r="C2805" t="s">
        <v>8548</v>
      </c>
      <c r="D2805">
        <v>9810</v>
      </c>
      <c r="E2805" t="s">
        <v>5654</v>
      </c>
      <c r="F2805" t="s">
        <v>7676</v>
      </c>
      <c r="G2805" t="s">
        <v>7571</v>
      </c>
      <c r="H2805" t="s">
        <v>7677</v>
      </c>
      <c r="I2805" t="s">
        <v>14713</v>
      </c>
      <c r="J2805">
        <v>112243</v>
      </c>
      <c r="K2805">
        <v>127993</v>
      </c>
      <c r="L2805" t="s">
        <v>13694</v>
      </c>
      <c r="M2805">
        <v>972786</v>
      </c>
      <c r="N2805">
        <v>0</v>
      </c>
      <c r="O2805" t="s">
        <v>19051</v>
      </c>
    </row>
    <row r="2806" spans="1:15" x14ac:dyDescent="0.25">
      <c r="A2806">
        <v>28332</v>
      </c>
      <c r="B2806" t="s">
        <v>8031</v>
      </c>
      <c r="C2806" t="s">
        <v>8661</v>
      </c>
      <c r="D2806">
        <v>9850</v>
      </c>
      <c r="E2806" t="s">
        <v>5732</v>
      </c>
      <c r="F2806" t="s">
        <v>8032</v>
      </c>
      <c r="G2806" t="s">
        <v>7571</v>
      </c>
      <c r="H2806" t="s">
        <v>8033</v>
      </c>
      <c r="I2806" t="s">
        <v>14713</v>
      </c>
      <c r="J2806">
        <v>113291</v>
      </c>
      <c r="K2806">
        <v>38604</v>
      </c>
      <c r="L2806" t="s">
        <v>11831</v>
      </c>
      <c r="M2806">
        <v>972836</v>
      </c>
      <c r="N2806">
        <v>0</v>
      </c>
      <c r="O2806" t="s">
        <v>19052</v>
      </c>
    </row>
    <row r="2807" spans="1:15" x14ac:dyDescent="0.25">
      <c r="A2807">
        <v>28341</v>
      </c>
      <c r="B2807" t="s">
        <v>11146</v>
      </c>
      <c r="C2807" t="s">
        <v>11147</v>
      </c>
      <c r="D2807">
        <v>9870</v>
      </c>
      <c r="E2807" t="s">
        <v>970</v>
      </c>
      <c r="F2807" t="s">
        <v>11148</v>
      </c>
      <c r="G2807" t="s">
        <v>7571</v>
      </c>
      <c r="H2807" t="s">
        <v>22310</v>
      </c>
      <c r="I2807" t="s">
        <v>14713</v>
      </c>
      <c r="J2807">
        <v>113308</v>
      </c>
      <c r="K2807">
        <v>107607</v>
      </c>
      <c r="L2807" t="s">
        <v>13072</v>
      </c>
      <c r="M2807">
        <v>968081</v>
      </c>
      <c r="N2807">
        <v>0</v>
      </c>
      <c r="O2807" t="s">
        <v>22311</v>
      </c>
    </row>
    <row r="2808" spans="1:15" x14ac:dyDescent="0.25">
      <c r="A2808">
        <v>28357</v>
      </c>
      <c r="B2808" t="s">
        <v>8449</v>
      </c>
      <c r="C2808" t="s">
        <v>8782</v>
      </c>
      <c r="D2808">
        <v>9920</v>
      </c>
      <c r="E2808" t="s">
        <v>853</v>
      </c>
      <c r="F2808" t="s">
        <v>8450</v>
      </c>
      <c r="G2808" t="s">
        <v>7571</v>
      </c>
      <c r="H2808" t="s">
        <v>8451</v>
      </c>
      <c r="I2808" t="s">
        <v>14713</v>
      </c>
      <c r="J2808">
        <v>0</v>
      </c>
      <c r="L2808" t="s">
        <v>7571</v>
      </c>
      <c r="M2808">
        <v>972811</v>
      </c>
      <c r="N2808">
        <v>0</v>
      </c>
      <c r="O2808" t="s">
        <v>19053</v>
      </c>
    </row>
    <row r="2809" spans="1:15" x14ac:dyDescent="0.25">
      <c r="A2809">
        <v>28514</v>
      </c>
      <c r="B2809" t="s">
        <v>11149</v>
      </c>
      <c r="C2809" t="s">
        <v>8602</v>
      </c>
      <c r="D2809">
        <v>2018</v>
      </c>
      <c r="E2809" t="s">
        <v>534</v>
      </c>
      <c r="F2809" t="s">
        <v>11150</v>
      </c>
      <c r="G2809" t="s">
        <v>7571</v>
      </c>
      <c r="H2809" t="s">
        <v>22312</v>
      </c>
      <c r="I2809" t="s">
        <v>14715</v>
      </c>
      <c r="J2809">
        <v>128991</v>
      </c>
      <c r="K2809">
        <v>28514</v>
      </c>
      <c r="L2809" t="s">
        <v>11149</v>
      </c>
      <c r="M2809">
        <v>130401</v>
      </c>
      <c r="N2809">
        <v>0</v>
      </c>
      <c r="O2809" t="s">
        <v>19054</v>
      </c>
    </row>
    <row r="2810" spans="1:15" x14ac:dyDescent="0.25">
      <c r="A2810">
        <v>28589</v>
      </c>
      <c r="B2810" t="s">
        <v>11151</v>
      </c>
      <c r="C2810" t="s">
        <v>11152</v>
      </c>
      <c r="D2810">
        <v>2060</v>
      </c>
      <c r="E2810" t="s">
        <v>534</v>
      </c>
      <c r="F2810" t="s">
        <v>11153</v>
      </c>
      <c r="G2810" t="s">
        <v>7571</v>
      </c>
      <c r="H2810" t="s">
        <v>11154</v>
      </c>
      <c r="I2810" t="s">
        <v>14713</v>
      </c>
      <c r="J2810">
        <v>113001</v>
      </c>
      <c r="K2810">
        <v>47258</v>
      </c>
      <c r="L2810" t="s">
        <v>12853</v>
      </c>
      <c r="M2810">
        <v>132415</v>
      </c>
      <c r="N2810">
        <v>0</v>
      </c>
      <c r="O2810" t="s">
        <v>19055</v>
      </c>
    </row>
    <row r="2811" spans="1:15" x14ac:dyDescent="0.25">
      <c r="A2811">
        <v>28613</v>
      </c>
      <c r="B2811" t="s">
        <v>11155</v>
      </c>
      <c r="C2811" t="s">
        <v>11156</v>
      </c>
      <c r="D2811">
        <v>2020</v>
      </c>
      <c r="E2811" t="s">
        <v>534</v>
      </c>
      <c r="F2811" t="s">
        <v>11157</v>
      </c>
      <c r="G2811" t="s">
        <v>7571</v>
      </c>
      <c r="H2811" t="s">
        <v>11158</v>
      </c>
      <c r="I2811" t="s">
        <v>14715</v>
      </c>
      <c r="J2811">
        <v>130757</v>
      </c>
      <c r="K2811">
        <v>0</v>
      </c>
      <c r="L2811" t="s">
        <v>7571</v>
      </c>
      <c r="M2811">
        <v>128728</v>
      </c>
      <c r="N2811">
        <v>0</v>
      </c>
      <c r="O2811" t="s">
        <v>19056</v>
      </c>
    </row>
    <row r="2812" spans="1:15" x14ac:dyDescent="0.25">
      <c r="A2812">
        <v>28639</v>
      </c>
      <c r="B2812" t="s">
        <v>11159</v>
      </c>
      <c r="C2812" t="s">
        <v>11160</v>
      </c>
      <c r="D2812">
        <v>2018</v>
      </c>
      <c r="E2812" t="s">
        <v>534</v>
      </c>
      <c r="F2812" t="s">
        <v>11161</v>
      </c>
      <c r="G2812" t="s">
        <v>7571</v>
      </c>
      <c r="H2812" t="s">
        <v>11162</v>
      </c>
      <c r="I2812" t="s">
        <v>14715</v>
      </c>
      <c r="J2812">
        <v>130757</v>
      </c>
      <c r="K2812">
        <v>0</v>
      </c>
      <c r="L2812" t="s">
        <v>7571</v>
      </c>
      <c r="M2812">
        <v>128728</v>
      </c>
      <c r="N2812">
        <v>0</v>
      </c>
      <c r="O2812" t="s">
        <v>19057</v>
      </c>
    </row>
    <row r="2813" spans="1:15" x14ac:dyDescent="0.25">
      <c r="A2813">
        <v>28721</v>
      </c>
      <c r="B2813" t="s">
        <v>11163</v>
      </c>
      <c r="C2813" t="s">
        <v>11164</v>
      </c>
      <c r="D2813">
        <v>2000</v>
      </c>
      <c r="E2813" t="s">
        <v>534</v>
      </c>
      <c r="F2813" t="s">
        <v>11165</v>
      </c>
      <c r="G2813" t="s">
        <v>7571</v>
      </c>
      <c r="H2813" t="s">
        <v>11166</v>
      </c>
      <c r="I2813" t="s">
        <v>14715</v>
      </c>
      <c r="J2813">
        <v>130757</v>
      </c>
      <c r="K2813">
        <v>0</v>
      </c>
      <c r="L2813" t="s">
        <v>7571</v>
      </c>
      <c r="M2813">
        <v>128728</v>
      </c>
      <c r="N2813">
        <v>0</v>
      </c>
      <c r="O2813" t="s">
        <v>19058</v>
      </c>
    </row>
    <row r="2814" spans="1:15" x14ac:dyDescent="0.25">
      <c r="A2814">
        <v>28845</v>
      </c>
      <c r="B2814" t="s">
        <v>11167</v>
      </c>
      <c r="C2814" t="s">
        <v>2298</v>
      </c>
      <c r="D2814">
        <v>2000</v>
      </c>
      <c r="E2814" t="s">
        <v>534</v>
      </c>
      <c r="F2814" t="s">
        <v>11168</v>
      </c>
      <c r="G2814" t="s">
        <v>7571</v>
      </c>
      <c r="H2814" t="s">
        <v>11169</v>
      </c>
      <c r="I2814" t="s">
        <v>14713</v>
      </c>
      <c r="J2814">
        <v>113019</v>
      </c>
      <c r="K2814">
        <v>28878</v>
      </c>
      <c r="L2814" t="s">
        <v>11171</v>
      </c>
      <c r="M2814">
        <v>56143</v>
      </c>
      <c r="N2814">
        <v>0</v>
      </c>
      <c r="O2814" t="s">
        <v>19059</v>
      </c>
    </row>
    <row r="2815" spans="1:15" x14ac:dyDescent="0.25">
      <c r="A2815">
        <v>28852</v>
      </c>
      <c r="B2815" t="s">
        <v>11170</v>
      </c>
      <c r="C2815" t="s">
        <v>2316</v>
      </c>
      <c r="D2815">
        <v>2000</v>
      </c>
      <c r="E2815" t="s">
        <v>534</v>
      </c>
      <c r="F2815" t="s">
        <v>15</v>
      </c>
      <c r="G2815" t="s">
        <v>7571</v>
      </c>
      <c r="H2815" t="s">
        <v>22313</v>
      </c>
      <c r="I2815" t="s">
        <v>14713</v>
      </c>
      <c r="J2815">
        <v>113001</v>
      </c>
      <c r="K2815">
        <v>47258</v>
      </c>
      <c r="L2815" t="s">
        <v>12853</v>
      </c>
      <c r="M2815">
        <v>131995</v>
      </c>
      <c r="N2815">
        <v>0</v>
      </c>
      <c r="O2815" t="s">
        <v>19060</v>
      </c>
    </row>
    <row r="2816" spans="1:15" x14ac:dyDescent="0.25">
      <c r="A2816">
        <v>28878</v>
      </c>
      <c r="B2816" t="s">
        <v>11171</v>
      </c>
      <c r="C2816" t="s">
        <v>11172</v>
      </c>
      <c r="D2816">
        <v>2018</v>
      </c>
      <c r="E2816" t="s">
        <v>534</v>
      </c>
      <c r="F2816" t="s">
        <v>11173</v>
      </c>
      <c r="G2816" t="s">
        <v>7571</v>
      </c>
      <c r="H2816" t="s">
        <v>22313</v>
      </c>
      <c r="I2816" t="s">
        <v>14713</v>
      </c>
      <c r="J2816">
        <v>113001</v>
      </c>
      <c r="K2816">
        <v>47258</v>
      </c>
      <c r="L2816" t="s">
        <v>12853</v>
      </c>
      <c r="M2816">
        <v>131995</v>
      </c>
      <c r="N2816">
        <v>0</v>
      </c>
      <c r="O2816" t="s">
        <v>19061</v>
      </c>
    </row>
    <row r="2817" spans="1:15" x14ac:dyDescent="0.25">
      <c r="A2817">
        <v>28951</v>
      </c>
      <c r="B2817" t="s">
        <v>19062</v>
      </c>
      <c r="C2817" t="s">
        <v>2302</v>
      </c>
      <c r="D2817">
        <v>2018</v>
      </c>
      <c r="E2817" t="s">
        <v>534</v>
      </c>
      <c r="F2817" t="s">
        <v>8055</v>
      </c>
      <c r="G2817" t="s">
        <v>7571</v>
      </c>
      <c r="H2817" t="s">
        <v>8056</v>
      </c>
      <c r="I2817" t="s">
        <v>14713</v>
      </c>
      <c r="J2817">
        <v>0</v>
      </c>
      <c r="L2817" t="s">
        <v>7571</v>
      </c>
      <c r="M2817">
        <v>111112</v>
      </c>
      <c r="N2817">
        <v>0</v>
      </c>
      <c r="O2817" t="s">
        <v>19063</v>
      </c>
    </row>
    <row r="2818" spans="1:15" x14ac:dyDescent="0.25">
      <c r="A2818">
        <v>29017</v>
      </c>
      <c r="B2818" t="s">
        <v>11174</v>
      </c>
      <c r="C2818" t="s">
        <v>11175</v>
      </c>
      <c r="D2818">
        <v>2020</v>
      </c>
      <c r="E2818" t="s">
        <v>534</v>
      </c>
      <c r="F2818" t="s">
        <v>11176</v>
      </c>
      <c r="G2818" t="s">
        <v>7571</v>
      </c>
      <c r="H2818" t="s">
        <v>11177</v>
      </c>
      <c r="I2818" t="s">
        <v>14715</v>
      </c>
      <c r="J2818">
        <v>130757</v>
      </c>
      <c r="K2818">
        <v>0</v>
      </c>
      <c r="L2818" t="s">
        <v>7571</v>
      </c>
      <c r="M2818">
        <v>128728</v>
      </c>
      <c r="N2818">
        <v>0</v>
      </c>
      <c r="O2818" t="s">
        <v>19064</v>
      </c>
    </row>
    <row r="2819" spans="1:15" x14ac:dyDescent="0.25">
      <c r="A2819">
        <v>29041</v>
      </c>
      <c r="B2819" t="s">
        <v>8270</v>
      </c>
      <c r="C2819" t="s">
        <v>8735</v>
      </c>
      <c r="D2819">
        <v>2018</v>
      </c>
      <c r="E2819" t="s">
        <v>534</v>
      </c>
      <c r="F2819" t="s">
        <v>6364</v>
      </c>
      <c r="G2819" t="s">
        <v>7571</v>
      </c>
      <c r="H2819" t="s">
        <v>8271</v>
      </c>
      <c r="I2819" t="s">
        <v>14713</v>
      </c>
      <c r="J2819">
        <v>0</v>
      </c>
      <c r="L2819" t="s">
        <v>7571</v>
      </c>
      <c r="M2819">
        <v>962951</v>
      </c>
      <c r="N2819">
        <v>0</v>
      </c>
      <c r="O2819" t="s">
        <v>19065</v>
      </c>
    </row>
    <row r="2820" spans="1:15" x14ac:dyDescent="0.25">
      <c r="A2820">
        <v>29058</v>
      </c>
      <c r="B2820" t="s">
        <v>11178</v>
      </c>
      <c r="C2820" t="s">
        <v>11179</v>
      </c>
      <c r="D2820">
        <v>2018</v>
      </c>
      <c r="E2820" t="s">
        <v>534</v>
      </c>
      <c r="F2820" t="s">
        <v>11180</v>
      </c>
      <c r="G2820" t="s">
        <v>7571</v>
      </c>
      <c r="H2820" t="s">
        <v>11181</v>
      </c>
      <c r="I2820" t="s">
        <v>14713</v>
      </c>
      <c r="J2820">
        <v>113001</v>
      </c>
      <c r="K2820">
        <v>47258</v>
      </c>
      <c r="L2820" t="s">
        <v>12853</v>
      </c>
      <c r="M2820">
        <v>132415</v>
      </c>
      <c r="N2820">
        <v>0</v>
      </c>
      <c r="O2820" t="s">
        <v>19066</v>
      </c>
    </row>
    <row r="2821" spans="1:15" x14ac:dyDescent="0.25">
      <c r="A2821">
        <v>29231</v>
      </c>
      <c r="B2821" t="s">
        <v>8272</v>
      </c>
      <c r="C2821" t="s">
        <v>2299</v>
      </c>
      <c r="D2821">
        <v>2018</v>
      </c>
      <c r="E2821" t="s">
        <v>534</v>
      </c>
      <c r="F2821" t="s">
        <v>6364</v>
      </c>
      <c r="G2821" t="s">
        <v>7571</v>
      </c>
      <c r="H2821" t="s">
        <v>8273</v>
      </c>
      <c r="I2821" t="s">
        <v>14713</v>
      </c>
      <c r="J2821">
        <v>0</v>
      </c>
      <c r="L2821" t="s">
        <v>7571</v>
      </c>
      <c r="M2821">
        <v>962951</v>
      </c>
      <c r="N2821">
        <v>0</v>
      </c>
      <c r="O2821" t="s">
        <v>19067</v>
      </c>
    </row>
    <row r="2822" spans="1:15" x14ac:dyDescent="0.25">
      <c r="A2822">
        <v>29281</v>
      </c>
      <c r="B2822" t="s">
        <v>11182</v>
      </c>
      <c r="C2822" t="s">
        <v>11183</v>
      </c>
      <c r="D2822">
        <v>2000</v>
      </c>
      <c r="E2822" t="s">
        <v>534</v>
      </c>
      <c r="F2822" t="s">
        <v>11184</v>
      </c>
      <c r="G2822" t="s">
        <v>7571</v>
      </c>
      <c r="H2822" t="s">
        <v>11185</v>
      </c>
      <c r="I2822" t="s">
        <v>14715</v>
      </c>
      <c r="J2822">
        <v>130757</v>
      </c>
      <c r="K2822">
        <v>0</v>
      </c>
      <c r="L2822" t="s">
        <v>7571</v>
      </c>
      <c r="M2822">
        <v>128728</v>
      </c>
      <c r="N2822">
        <v>0</v>
      </c>
      <c r="O2822" t="s">
        <v>19068</v>
      </c>
    </row>
    <row r="2823" spans="1:15" x14ac:dyDescent="0.25">
      <c r="A2823">
        <v>29306</v>
      </c>
      <c r="B2823" t="s">
        <v>11186</v>
      </c>
      <c r="C2823" t="s">
        <v>11187</v>
      </c>
      <c r="D2823">
        <v>2050</v>
      </c>
      <c r="E2823" t="s">
        <v>534</v>
      </c>
      <c r="F2823" t="s">
        <v>11188</v>
      </c>
      <c r="G2823" t="s">
        <v>7571</v>
      </c>
      <c r="H2823" t="s">
        <v>11189</v>
      </c>
      <c r="I2823" t="s">
        <v>14715</v>
      </c>
      <c r="J2823">
        <v>130757</v>
      </c>
      <c r="K2823">
        <v>0</v>
      </c>
      <c r="L2823" t="s">
        <v>7571</v>
      </c>
      <c r="M2823">
        <v>128728</v>
      </c>
      <c r="N2823">
        <v>0</v>
      </c>
      <c r="O2823" t="s">
        <v>19069</v>
      </c>
    </row>
    <row r="2824" spans="1:15" x14ac:dyDescent="0.25">
      <c r="A2824">
        <v>29331</v>
      </c>
      <c r="B2824" t="s">
        <v>11190</v>
      </c>
      <c r="C2824" t="s">
        <v>11191</v>
      </c>
      <c r="D2824">
        <v>2060</v>
      </c>
      <c r="E2824" t="s">
        <v>534</v>
      </c>
      <c r="F2824" t="s">
        <v>11192</v>
      </c>
      <c r="G2824" t="s">
        <v>7571</v>
      </c>
      <c r="H2824" t="s">
        <v>11193</v>
      </c>
      <c r="I2824" t="s">
        <v>14715</v>
      </c>
      <c r="J2824">
        <v>130757</v>
      </c>
      <c r="K2824">
        <v>0</v>
      </c>
      <c r="L2824" t="s">
        <v>7571</v>
      </c>
      <c r="M2824">
        <v>128728</v>
      </c>
      <c r="N2824">
        <v>0</v>
      </c>
      <c r="O2824" t="s">
        <v>19070</v>
      </c>
    </row>
    <row r="2825" spans="1:15" x14ac:dyDescent="0.25">
      <c r="A2825">
        <v>29348</v>
      </c>
      <c r="B2825" t="s">
        <v>11194</v>
      </c>
      <c r="C2825" t="s">
        <v>2324</v>
      </c>
      <c r="D2825">
        <v>2018</v>
      </c>
      <c r="E2825" t="s">
        <v>534</v>
      </c>
      <c r="F2825" t="s">
        <v>11195</v>
      </c>
      <c r="G2825" t="s">
        <v>7571</v>
      </c>
      <c r="H2825" t="s">
        <v>11196</v>
      </c>
      <c r="I2825" t="s">
        <v>14715</v>
      </c>
      <c r="J2825">
        <v>130757</v>
      </c>
      <c r="K2825">
        <v>0</v>
      </c>
      <c r="L2825" t="s">
        <v>7571</v>
      </c>
      <c r="M2825">
        <v>128728</v>
      </c>
      <c r="N2825">
        <v>0</v>
      </c>
      <c r="O2825" t="s">
        <v>19071</v>
      </c>
    </row>
    <row r="2826" spans="1:15" x14ac:dyDescent="0.25">
      <c r="A2826">
        <v>29421</v>
      </c>
      <c r="B2826" t="s">
        <v>11197</v>
      </c>
      <c r="C2826" t="s">
        <v>11198</v>
      </c>
      <c r="D2826">
        <v>2000</v>
      </c>
      <c r="E2826" t="s">
        <v>534</v>
      </c>
      <c r="F2826" t="s">
        <v>413</v>
      </c>
      <c r="G2826" t="s">
        <v>7571</v>
      </c>
      <c r="H2826" t="s">
        <v>11199</v>
      </c>
      <c r="I2826" t="s">
        <v>14713</v>
      </c>
      <c r="J2826">
        <v>130732</v>
      </c>
      <c r="K2826">
        <v>109843</v>
      </c>
      <c r="L2826" t="s">
        <v>13086</v>
      </c>
      <c r="M2826">
        <v>962977</v>
      </c>
      <c r="N2826">
        <v>0</v>
      </c>
      <c r="O2826" t="s">
        <v>19072</v>
      </c>
    </row>
    <row r="2827" spans="1:15" x14ac:dyDescent="0.25">
      <c r="A2827">
        <v>29447</v>
      </c>
      <c r="B2827" t="s">
        <v>11200</v>
      </c>
      <c r="C2827" t="s">
        <v>11201</v>
      </c>
      <c r="D2827">
        <v>2140</v>
      </c>
      <c r="E2827" t="s">
        <v>1037</v>
      </c>
      <c r="F2827" t="s">
        <v>11202</v>
      </c>
      <c r="G2827" t="s">
        <v>7571</v>
      </c>
      <c r="H2827" t="s">
        <v>11203</v>
      </c>
      <c r="I2827" t="s">
        <v>14713</v>
      </c>
      <c r="J2827">
        <v>113019</v>
      </c>
      <c r="K2827">
        <v>28878</v>
      </c>
      <c r="L2827" t="s">
        <v>11171</v>
      </c>
      <c r="M2827">
        <v>56143</v>
      </c>
      <c r="N2827">
        <v>0</v>
      </c>
      <c r="O2827" t="s">
        <v>19073</v>
      </c>
    </row>
    <row r="2828" spans="1:15" x14ac:dyDescent="0.25">
      <c r="A2828">
        <v>29454</v>
      </c>
      <c r="B2828" t="s">
        <v>11204</v>
      </c>
      <c r="C2828" t="s">
        <v>8666</v>
      </c>
      <c r="D2828">
        <v>2370</v>
      </c>
      <c r="E2828" t="s">
        <v>2808</v>
      </c>
      <c r="F2828" t="s">
        <v>8063</v>
      </c>
      <c r="G2828" t="s">
        <v>7571</v>
      </c>
      <c r="H2828" t="s">
        <v>11205</v>
      </c>
      <c r="I2828" t="s">
        <v>14713</v>
      </c>
      <c r="J2828">
        <v>113068</v>
      </c>
      <c r="K2828">
        <v>31476</v>
      </c>
      <c r="L2828" t="s">
        <v>11424</v>
      </c>
      <c r="M2828">
        <v>56291</v>
      </c>
      <c r="N2828">
        <v>0</v>
      </c>
      <c r="O2828" t="s">
        <v>19074</v>
      </c>
    </row>
    <row r="2829" spans="1:15" x14ac:dyDescent="0.25">
      <c r="A2829">
        <v>29521</v>
      </c>
      <c r="B2829" t="s">
        <v>7707</v>
      </c>
      <c r="C2829" t="s">
        <v>8558</v>
      </c>
      <c r="D2829">
        <v>2600</v>
      </c>
      <c r="E2829" t="s">
        <v>414</v>
      </c>
      <c r="F2829" t="s">
        <v>7708</v>
      </c>
      <c r="G2829" t="s">
        <v>7571</v>
      </c>
      <c r="H2829" t="s">
        <v>7709</v>
      </c>
      <c r="I2829" t="s">
        <v>14713</v>
      </c>
      <c r="J2829">
        <v>0</v>
      </c>
      <c r="L2829" t="s">
        <v>7571</v>
      </c>
      <c r="M2829">
        <v>974238</v>
      </c>
      <c r="N2829">
        <v>0</v>
      </c>
      <c r="O2829" t="s">
        <v>19075</v>
      </c>
    </row>
    <row r="2830" spans="1:15" x14ac:dyDescent="0.25">
      <c r="A2830">
        <v>29553</v>
      </c>
      <c r="B2830" t="s">
        <v>11206</v>
      </c>
      <c r="C2830" t="s">
        <v>6334</v>
      </c>
      <c r="D2830">
        <v>2000</v>
      </c>
      <c r="E2830" t="s">
        <v>534</v>
      </c>
      <c r="F2830" t="s">
        <v>11207</v>
      </c>
      <c r="G2830" t="s">
        <v>7571</v>
      </c>
      <c r="H2830" t="s">
        <v>11208</v>
      </c>
      <c r="I2830" t="s">
        <v>14713</v>
      </c>
      <c r="J2830">
        <v>125658</v>
      </c>
      <c r="K2830">
        <v>47316</v>
      </c>
      <c r="L2830" t="s">
        <v>12859</v>
      </c>
      <c r="M2830">
        <v>974162</v>
      </c>
      <c r="N2830">
        <v>0</v>
      </c>
      <c r="O2830" t="s">
        <v>19076</v>
      </c>
    </row>
    <row r="2831" spans="1:15" x14ac:dyDescent="0.25">
      <c r="A2831">
        <v>29751</v>
      </c>
      <c r="B2831" t="s">
        <v>11209</v>
      </c>
      <c r="C2831" t="s">
        <v>2654</v>
      </c>
      <c r="D2831">
        <v>2140</v>
      </c>
      <c r="E2831" t="s">
        <v>1037</v>
      </c>
      <c r="F2831" t="s">
        <v>2655</v>
      </c>
      <c r="G2831" t="s">
        <v>7571</v>
      </c>
      <c r="H2831" t="s">
        <v>11210</v>
      </c>
      <c r="I2831" t="s">
        <v>14713</v>
      </c>
      <c r="J2831">
        <v>113001</v>
      </c>
      <c r="K2831">
        <v>47258</v>
      </c>
      <c r="L2831" t="s">
        <v>12853</v>
      </c>
      <c r="M2831">
        <v>131995</v>
      </c>
      <c r="N2831">
        <v>0</v>
      </c>
      <c r="O2831" t="s">
        <v>19077</v>
      </c>
    </row>
    <row r="2832" spans="1:15" x14ac:dyDescent="0.25">
      <c r="A2832">
        <v>29777</v>
      </c>
      <c r="B2832" t="s">
        <v>11211</v>
      </c>
      <c r="C2832" t="s">
        <v>11212</v>
      </c>
      <c r="D2832">
        <v>2880</v>
      </c>
      <c r="E2832" t="s">
        <v>238</v>
      </c>
      <c r="F2832" t="s">
        <v>11213</v>
      </c>
      <c r="G2832" t="s">
        <v>7571</v>
      </c>
      <c r="H2832" t="s">
        <v>11214</v>
      </c>
      <c r="I2832" t="s">
        <v>14713</v>
      </c>
      <c r="J2832">
        <v>112284</v>
      </c>
      <c r="K2832">
        <v>117069</v>
      </c>
      <c r="L2832" t="s">
        <v>13270</v>
      </c>
      <c r="M2832">
        <v>963876</v>
      </c>
      <c r="N2832">
        <v>0</v>
      </c>
      <c r="O2832" t="s">
        <v>19078</v>
      </c>
    </row>
    <row r="2833" spans="1:15" x14ac:dyDescent="0.25">
      <c r="A2833">
        <v>29785</v>
      </c>
      <c r="B2833" t="s">
        <v>11215</v>
      </c>
      <c r="C2833" t="s">
        <v>11216</v>
      </c>
      <c r="D2833">
        <v>2880</v>
      </c>
      <c r="E2833" t="s">
        <v>238</v>
      </c>
      <c r="F2833" t="s">
        <v>11213</v>
      </c>
      <c r="G2833" t="s">
        <v>7571</v>
      </c>
      <c r="H2833" t="s">
        <v>11217</v>
      </c>
      <c r="I2833" t="s">
        <v>14713</v>
      </c>
      <c r="J2833">
        <v>112284</v>
      </c>
      <c r="K2833">
        <v>117069</v>
      </c>
      <c r="L2833" t="s">
        <v>13270</v>
      </c>
      <c r="M2833">
        <v>963876</v>
      </c>
      <c r="N2833">
        <v>0</v>
      </c>
      <c r="O2833" t="s">
        <v>19079</v>
      </c>
    </row>
    <row r="2834" spans="1:15" x14ac:dyDescent="0.25">
      <c r="A2834">
        <v>29793</v>
      </c>
      <c r="B2834" t="s">
        <v>11218</v>
      </c>
      <c r="C2834" t="s">
        <v>8671</v>
      </c>
      <c r="D2834">
        <v>2150</v>
      </c>
      <c r="E2834" t="s">
        <v>2672</v>
      </c>
      <c r="F2834" t="s">
        <v>8080</v>
      </c>
      <c r="G2834" t="s">
        <v>7571</v>
      </c>
      <c r="H2834" t="s">
        <v>11219</v>
      </c>
      <c r="I2834" t="s">
        <v>14713</v>
      </c>
      <c r="J2834">
        <v>113142</v>
      </c>
      <c r="K2834">
        <v>29793</v>
      </c>
      <c r="L2834" t="s">
        <v>11218</v>
      </c>
      <c r="M2834">
        <v>103192</v>
      </c>
      <c r="N2834">
        <v>0</v>
      </c>
      <c r="O2834" t="s">
        <v>19080</v>
      </c>
    </row>
    <row r="2835" spans="1:15" x14ac:dyDescent="0.25">
      <c r="A2835">
        <v>29827</v>
      </c>
      <c r="B2835" t="s">
        <v>11220</v>
      </c>
      <c r="C2835" t="s">
        <v>11221</v>
      </c>
      <c r="D2835">
        <v>2930</v>
      </c>
      <c r="E2835" t="s">
        <v>207</v>
      </c>
      <c r="F2835" t="s">
        <v>11222</v>
      </c>
      <c r="G2835" t="s">
        <v>7571</v>
      </c>
      <c r="H2835" t="s">
        <v>11223</v>
      </c>
      <c r="I2835" t="s">
        <v>14713</v>
      </c>
      <c r="J2835">
        <v>113035</v>
      </c>
      <c r="K2835">
        <v>31336</v>
      </c>
      <c r="L2835" t="s">
        <v>11288</v>
      </c>
      <c r="M2835">
        <v>123381</v>
      </c>
      <c r="N2835">
        <v>0</v>
      </c>
      <c r="O2835" t="s">
        <v>19081</v>
      </c>
    </row>
    <row r="2836" spans="1:15" x14ac:dyDescent="0.25">
      <c r="A2836">
        <v>29843</v>
      </c>
      <c r="B2836" t="s">
        <v>11224</v>
      </c>
      <c r="C2836" t="s">
        <v>11225</v>
      </c>
      <c r="D2836">
        <v>2930</v>
      </c>
      <c r="E2836" t="s">
        <v>207</v>
      </c>
      <c r="F2836" t="s">
        <v>11226</v>
      </c>
      <c r="G2836" t="s">
        <v>7571</v>
      </c>
      <c r="H2836" t="s">
        <v>11227</v>
      </c>
      <c r="I2836" t="s">
        <v>14713</v>
      </c>
      <c r="J2836">
        <v>130732</v>
      </c>
      <c r="K2836">
        <v>109843</v>
      </c>
      <c r="L2836" t="s">
        <v>13086</v>
      </c>
      <c r="M2836">
        <v>963165</v>
      </c>
      <c r="N2836">
        <v>0</v>
      </c>
      <c r="O2836" t="s">
        <v>19082</v>
      </c>
    </row>
    <row r="2837" spans="1:15" x14ac:dyDescent="0.25">
      <c r="A2837">
        <v>29851</v>
      </c>
      <c r="B2837" t="s">
        <v>11228</v>
      </c>
      <c r="C2837" t="s">
        <v>11221</v>
      </c>
      <c r="D2837">
        <v>2930</v>
      </c>
      <c r="E2837" t="s">
        <v>207</v>
      </c>
      <c r="F2837" t="s">
        <v>11222</v>
      </c>
      <c r="G2837" t="s">
        <v>7571</v>
      </c>
      <c r="H2837" t="s">
        <v>11223</v>
      </c>
      <c r="I2837" t="s">
        <v>14713</v>
      </c>
      <c r="J2837">
        <v>113035</v>
      </c>
      <c r="K2837">
        <v>31336</v>
      </c>
      <c r="L2837" t="s">
        <v>11288</v>
      </c>
      <c r="M2837">
        <v>123381</v>
      </c>
      <c r="N2837">
        <v>0</v>
      </c>
      <c r="O2837" t="s">
        <v>19083</v>
      </c>
    </row>
    <row r="2838" spans="1:15" x14ac:dyDescent="0.25">
      <c r="A2838">
        <v>29868</v>
      </c>
      <c r="B2838" t="s">
        <v>11229</v>
      </c>
      <c r="C2838" t="s">
        <v>11230</v>
      </c>
      <c r="D2838">
        <v>2930</v>
      </c>
      <c r="E2838" t="s">
        <v>207</v>
      </c>
      <c r="F2838" t="s">
        <v>11231</v>
      </c>
      <c r="G2838" t="s">
        <v>7571</v>
      </c>
      <c r="H2838" t="s">
        <v>11232</v>
      </c>
      <c r="I2838" t="s">
        <v>14715</v>
      </c>
      <c r="J2838">
        <v>111468</v>
      </c>
      <c r="K2838">
        <v>30437</v>
      </c>
      <c r="L2838" t="s">
        <v>11311</v>
      </c>
      <c r="M2838">
        <v>960591</v>
      </c>
      <c r="N2838">
        <v>0</v>
      </c>
      <c r="O2838" t="s">
        <v>19084</v>
      </c>
    </row>
    <row r="2839" spans="1:15" x14ac:dyDescent="0.25">
      <c r="A2839">
        <v>29876</v>
      </c>
      <c r="B2839" t="s">
        <v>11233</v>
      </c>
      <c r="C2839" t="s">
        <v>11234</v>
      </c>
      <c r="D2839">
        <v>2930</v>
      </c>
      <c r="E2839" t="s">
        <v>207</v>
      </c>
      <c r="F2839" t="s">
        <v>11231</v>
      </c>
      <c r="G2839" t="s">
        <v>7571</v>
      </c>
      <c r="H2839" t="s">
        <v>11235</v>
      </c>
      <c r="I2839" t="s">
        <v>14715</v>
      </c>
      <c r="J2839">
        <v>111468</v>
      </c>
      <c r="K2839">
        <v>30437</v>
      </c>
      <c r="L2839" t="s">
        <v>11311</v>
      </c>
      <c r="M2839">
        <v>960591</v>
      </c>
      <c r="N2839">
        <v>0</v>
      </c>
      <c r="O2839" t="s">
        <v>19085</v>
      </c>
    </row>
    <row r="2840" spans="1:15" x14ac:dyDescent="0.25">
      <c r="A2840">
        <v>29901</v>
      </c>
      <c r="B2840" t="s">
        <v>11236</v>
      </c>
      <c r="C2840" t="s">
        <v>2494</v>
      </c>
      <c r="D2840">
        <v>2100</v>
      </c>
      <c r="E2840" t="s">
        <v>423</v>
      </c>
      <c r="F2840" t="s">
        <v>11237</v>
      </c>
      <c r="G2840" t="s">
        <v>7571</v>
      </c>
      <c r="H2840" t="s">
        <v>19086</v>
      </c>
      <c r="I2840" t="s">
        <v>14715</v>
      </c>
      <c r="J2840">
        <v>130757</v>
      </c>
      <c r="K2840">
        <v>0</v>
      </c>
      <c r="L2840" t="s">
        <v>7571</v>
      </c>
      <c r="M2840">
        <v>128728</v>
      </c>
      <c r="N2840">
        <v>0</v>
      </c>
      <c r="O2840" t="s">
        <v>19087</v>
      </c>
    </row>
    <row r="2841" spans="1:15" x14ac:dyDescent="0.25">
      <c r="A2841">
        <v>29942</v>
      </c>
      <c r="B2841" t="s">
        <v>11238</v>
      </c>
      <c r="C2841" t="s">
        <v>11239</v>
      </c>
      <c r="D2841">
        <v>2100</v>
      </c>
      <c r="E2841" t="s">
        <v>423</v>
      </c>
      <c r="F2841" t="s">
        <v>11240</v>
      </c>
      <c r="G2841" t="s">
        <v>7571</v>
      </c>
      <c r="H2841" t="s">
        <v>11241</v>
      </c>
      <c r="I2841" t="s">
        <v>14715</v>
      </c>
      <c r="J2841">
        <v>130757</v>
      </c>
      <c r="K2841">
        <v>0</v>
      </c>
      <c r="L2841" t="s">
        <v>7571</v>
      </c>
      <c r="M2841">
        <v>128728</v>
      </c>
      <c r="N2841">
        <v>0</v>
      </c>
      <c r="O2841" t="s">
        <v>19088</v>
      </c>
    </row>
    <row r="2842" spans="1:15" x14ac:dyDescent="0.25">
      <c r="A2842">
        <v>29983</v>
      </c>
      <c r="B2842" t="s">
        <v>11242</v>
      </c>
      <c r="C2842" t="s">
        <v>11243</v>
      </c>
      <c r="D2842">
        <v>2570</v>
      </c>
      <c r="E2842" t="s">
        <v>135</v>
      </c>
      <c r="F2842" t="s">
        <v>11244</v>
      </c>
      <c r="G2842" t="s">
        <v>7571</v>
      </c>
      <c r="H2842" t="s">
        <v>11245</v>
      </c>
      <c r="I2842" t="s">
        <v>14715</v>
      </c>
      <c r="J2842">
        <v>128991</v>
      </c>
      <c r="K2842">
        <v>28514</v>
      </c>
      <c r="L2842" t="s">
        <v>11149</v>
      </c>
      <c r="M2842">
        <v>961003</v>
      </c>
      <c r="N2842">
        <v>0</v>
      </c>
      <c r="O2842" t="s">
        <v>19089</v>
      </c>
    </row>
    <row r="2843" spans="1:15" x14ac:dyDescent="0.25">
      <c r="A2843">
        <v>30007</v>
      </c>
      <c r="B2843" t="s">
        <v>11246</v>
      </c>
      <c r="C2843" t="s">
        <v>2453</v>
      </c>
      <c r="D2843">
        <v>2180</v>
      </c>
      <c r="E2843" t="s">
        <v>427</v>
      </c>
      <c r="F2843" t="s">
        <v>11247</v>
      </c>
      <c r="G2843" t="s">
        <v>7571</v>
      </c>
      <c r="H2843" t="s">
        <v>11248</v>
      </c>
      <c r="I2843" t="s">
        <v>14713</v>
      </c>
      <c r="J2843">
        <v>112995</v>
      </c>
      <c r="K2843">
        <v>105403</v>
      </c>
      <c r="L2843" t="s">
        <v>22314</v>
      </c>
      <c r="M2843">
        <v>60749</v>
      </c>
      <c r="N2843">
        <v>0</v>
      </c>
      <c r="O2843" t="s">
        <v>19090</v>
      </c>
    </row>
    <row r="2844" spans="1:15" x14ac:dyDescent="0.25">
      <c r="A2844">
        <v>30015</v>
      </c>
      <c r="B2844" t="s">
        <v>11249</v>
      </c>
      <c r="C2844" t="s">
        <v>6504</v>
      </c>
      <c r="D2844">
        <v>2180</v>
      </c>
      <c r="E2844" t="s">
        <v>427</v>
      </c>
      <c r="F2844" t="s">
        <v>11250</v>
      </c>
      <c r="G2844" t="s">
        <v>7571</v>
      </c>
      <c r="H2844" t="s">
        <v>11248</v>
      </c>
      <c r="I2844" t="s">
        <v>14713</v>
      </c>
      <c r="J2844">
        <v>112995</v>
      </c>
      <c r="K2844">
        <v>105403</v>
      </c>
      <c r="L2844" t="s">
        <v>22314</v>
      </c>
      <c r="M2844">
        <v>60749</v>
      </c>
      <c r="N2844">
        <v>0</v>
      </c>
      <c r="O2844" t="s">
        <v>19091</v>
      </c>
    </row>
    <row r="2845" spans="1:15" x14ac:dyDescent="0.25">
      <c r="A2845">
        <v>30023</v>
      </c>
      <c r="B2845" t="s">
        <v>11251</v>
      </c>
      <c r="C2845" t="s">
        <v>6504</v>
      </c>
      <c r="D2845">
        <v>2180</v>
      </c>
      <c r="E2845" t="s">
        <v>427</v>
      </c>
      <c r="F2845" t="s">
        <v>11250</v>
      </c>
      <c r="G2845" t="s">
        <v>7571</v>
      </c>
      <c r="H2845" t="s">
        <v>11248</v>
      </c>
      <c r="I2845" t="s">
        <v>14713</v>
      </c>
      <c r="J2845">
        <v>112995</v>
      </c>
      <c r="K2845">
        <v>105403</v>
      </c>
      <c r="L2845" t="s">
        <v>22314</v>
      </c>
      <c r="M2845">
        <v>60749</v>
      </c>
      <c r="N2845">
        <v>0</v>
      </c>
      <c r="O2845" t="s">
        <v>19092</v>
      </c>
    </row>
    <row r="2846" spans="1:15" x14ac:dyDescent="0.25">
      <c r="A2846">
        <v>30031</v>
      </c>
      <c r="B2846" t="s">
        <v>11252</v>
      </c>
      <c r="C2846" t="s">
        <v>11253</v>
      </c>
      <c r="D2846">
        <v>2910</v>
      </c>
      <c r="E2846" t="s">
        <v>407</v>
      </c>
      <c r="F2846" t="s">
        <v>11254</v>
      </c>
      <c r="G2846" t="s">
        <v>7571</v>
      </c>
      <c r="H2846" t="s">
        <v>11255</v>
      </c>
      <c r="I2846" t="s">
        <v>14713</v>
      </c>
      <c r="J2846">
        <v>113027</v>
      </c>
      <c r="K2846">
        <v>30049</v>
      </c>
      <c r="L2846" t="s">
        <v>11256</v>
      </c>
      <c r="M2846">
        <v>970566</v>
      </c>
      <c r="N2846">
        <v>0</v>
      </c>
      <c r="O2846" t="s">
        <v>22315</v>
      </c>
    </row>
    <row r="2847" spans="1:15" x14ac:dyDescent="0.25">
      <c r="A2847">
        <v>30049</v>
      </c>
      <c r="B2847" t="s">
        <v>11256</v>
      </c>
      <c r="C2847" t="s">
        <v>8755</v>
      </c>
      <c r="D2847">
        <v>2910</v>
      </c>
      <c r="E2847" t="s">
        <v>407</v>
      </c>
      <c r="F2847" t="s">
        <v>8349</v>
      </c>
      <c r="G2847" t="s">
        <v>7571</v>
      </c>
      <c r="H2847" t="s">
        <v>11257</v>
      </c>
      <c r="I2847" t="s">
        <v>14713</v>
      </c>
      <c r="J2847">
        <v>113027</v>
      </c>
      <c r="K2847">
        <v>30049</v>
      </c>
      <c r="L2847" t="s">
        <v>11256</v>
      </c>
      <c r="M2847">
        <v>56275</v>
      </c>
      <c r="N2847">
        <v>0</v>
      </c>
      <c r="O2847" t="s">
        <v>19093</v>
      </c>
    </row>
    <row r="2848" spans="1:15" x14ac:dyDescent="0.25">
      <c r="A2848">
        <v>30056</v>
      </c>
      <c r="B2848" t="s">
        <v>11258</v>
      </c>
      <c r="C2848" t="s">
        <v>11259</v>
      </c>
      <c r="D2848">
        <v>2910</v>
      </c>
      <c r="E2848" t="s">
        <v>407</v>
      </c>
      <c r="F2848" t="s">
        <v>11260</v>
      </c>
      <c r="G2848" t="s">
        <v>7571</v>
      </c>
      <c r="H2848" t="s">
        <v>11261</v>
      </c>
      <c r="I2848" t="s">
        <v>14713</v>
      </c>
      <c r="J2848">
        <v>113027</v>
      </c>
      <c r="K2848">
        <v>30049</v>
      </c>
      <c r="L2848" t="s">
        <v>11256</v>
      </c>
      <c r="M2848">
        <v>56275</v>
      </c>
      <c r="N2848">
        <v>0</v>
      </c>
      <c r="O2848" t="s">
        <v>19094</v>
      </c>
    </row>
    <row r="2849" spans="1:15" x14ac:dyDescent="0.25">
      <c r="A2849">
        <v>30098</v>
      </c>
      <c r="B2849" t="s">
        <v>11262</v>
      </c>
      <c r="C2849" t="s">
        <v>11263</v>
      </c>
      <c r="D2849">
        <v>2440</v>
      </c>
      <c r="E2849" t="s">
        <v>122</v>
      </c>
      <c r="F2849" t="s">
        <v>11264</v>
      </c>
      <c r="G2849" t="s">
        <v>7571</v>
      </c>
      <c r="H2849" t="s">
        <v>11265</v>
      </c>
      <c r="I2849" t="s">
        <v>14713</v>
      </c>
      <c r="J2849">
        <v>111534</v>
      </c>
      <c r="K2849">
        <v>116855</v>
      </c>
      <c r="L2849" t="s">
        <v>13246</v>
      </c>
      <c r="M2849">
        <v>61523</v>
      </c>
      <c r="N2849">
        <v>0</v>
      </c>
      <c r="O2849" t="s">
        <v>19095</v>
      </c>
    </row>
    <row r="2850" spans="1:15" x14ac:dyDescent="0.25">
      <c r="A2850">
        <v>30155</v>
      </c>
      <c r="B2850" t="s">
        <v>11266</v>
      </c>
      <c r="C2850" t="s">
        <v>11267</v>
      </c>
      <c r="D2850">
        <v>2220</v>
      </c>
      <c r="E2850" t="s">
        <v>1201</v>
      </c>
      <c r="F2850" t="s">
        <v>11268</v>
      </c>
      <c r="G2850" t="s">
        <v>7571</v>
      </c>
      <c r="H2850" t="s">
        <v>11269</v>
      </c>
      <c r="I2850" t="s">
        <v>14713</v>
      </c>
      <c r="J2850">
        <v>113126</v>
      </c>
      <c r="K2850">
        <v>0</v>
      </c>
      <c r="L2850" t="s">
        <v>7571</v>
      </c>
      <c r="M2850">
        <v>108621</v>
      </c>
      <c r="N2850">
        <v>0</v>
      </c>
      <c r="O2850" t="s">
        <v>19096</v>
      </c>
    </row>
    <row r="2851" spans="1:15" x14ac:dyDescent="0.25">
      <c r="A2851">
        <v>30163</v>
      </c>
      <c r="B2851" t="s">
        <v>11270</v>
      </c>
      <c r="C2851" t="s">
        <v>3542</v>
      </c>
      <c r="D2851">
        <v>2220</v>
      </c>
      <c r="E2851" t="s">
        <v>1201</v>
      </c>
      <c r="F2851" t="s">
        <v>3543</v>
      </c>
      <c r="G2851" t="s">
        <v>7571</v>
      </c>
      <c r="H2851" t="s">
        <v>11271</v>
      </c>
      <c r="I2851" t="s">
        <v>14713</v>
      </c>
      <c r="J2851">
        <v>111443</v>
      </c>
      <c r="K2851">
        <v>30585</v>
      </c>
      <c r="L2851" t="s">
        <v>11344</v>
      </c>
      <c r="M2851">
        <v>60764</v>
      </c>
      <c r="N2851">
        <v>0</v>
      </c>
      <c r="O2851" t="s">
        <v>19097</v>
      </c>
    </row>
    <row r="2852" spans="1:15" x14ac:dyDescent="0.25">
      <c r="A2852">
        <v>30171</v>
      </c>
      <c r="B2852" t="s">
        <v>11272</v>
      </c>
      <c r="C2852" t="s">
        <v>3542</v>
      </c>
      <c r="D2852">
        <v>2220</v>
      </c>
      <c r="E2852" t="s">
        <v>1201</v>
      </c>
      <c r="F2852" t="s">
        <v>3543</v>
      </c>
      <c r="G2852" t="s">
        <v>7571</v>
      </c>
      <c r="H2852" t="s">
        <v>11273</v>
      </c>
      <c r="I2852" t="s">
        <v>14713</v>
      </c>
      <c r="J2852">
        <v>111443</v>
      </c>
      <c r="K2852">
        <v>30585</v>
      </c>
      <c r="L2852" t="s">
        <v>11344</v>
      </c>
      <c r="M2852">
        <v>60764</v>
      </c>
      <c r="N2852">
        <v>0</v>
      </c>
      <c r="O2852" t="s">
        <v>19098</v>
      </c>
    </row>
    <row r="2853" spans="1:15" x14ac:dyDescent="0.25">
      <c r="A2853">
        <v>30189</v>
      </c>
      <c r="B2853" t="s">
        <v>11274</v>
      </c>
      <c r="C2853" t="s">
        <v>11275</v>
      </c>
      <c r="D2853">
        <v>2220</v>
      </c>
      <c r="E2853" t="s">
        <v>1201</v>
      </c>
      <c r="F2853" t="s">
        <v>3543</v>
      </c>
      <c r="G2853" t="s">
        <v>7571</v>
      </c>
      <c r="H2853" t="s">
        <v>11271</v>
      </c>
      <c r="I2853" t="s">
        <v>14713</v>
      </c>
      <c r="J2853">
        <v>111443</v>
      </c>
      <c r="K2853">
        <v>30585</v>
      </c>
      <c r="L2853" t="s">
        <v>11344</v>
      </c>
      <c r="M2853">
        <v>60764</v>
      </c>
      <c r="N2853">
        <v>0</v>
      </c>
      <c r="O2853" t="s">
        <v>19099</v>
      </c>
    </row>
    <row r="2854" spans="1:15" x14ac:dyDescent="0.25">
      <c r="A2854">
        <v>30197</v>
      </c>
      <c r="B2854" t="s">
        <v>11276</v>
      </c>
      <c r="C2854" t="s">
        <v>11275</v>
      </c>
      <c r="D2854">
        <v>2220</v>
      </c>
      <c r="E2854" t="s">
        <v>1201</v>
      </c>
      <c r="F2854" t="s">
        <v>3543</v>
      </c>
      <c r="G2854" t="s">
        <v>7571</v>
      </c>
      <c r="H2854" t="s">
        <v>11273</v>
      </c>
      <c r="I2854" t="s">
        <v>14713</v>
      </c>
      <c r="J2854">
        <v>111443</v>
      </c>
      <c r="K2854">
        <v>30585</v>
      </c>
      <c r="L2854" t="s">
        <v>11344</v>
      </c>
      <c r="M2854">
        <v>60764</v>
      </c>
      <c r="N2854">
        <v>0</v>
      </c>
      <c r="O2854" t="s">
        <v>19100</v>
      </c>
    </row>
    <row r="2855" spans="1:15" x14ac:dyDescent="0.25">
      <c r="A2855">
        <v>30205</v>
      </c>
      <c r="B2855" t="s">
        <v>11277</v>
      </c>
      <c r="C2855" t="s">
        <v>11278</v>
      </c>
      <c r="D2855">
        <v>2200</v>
      </c>
      <c r="E2855" t="s">
        <v>453</v>
      </c>
      <c r="F2855" t="s">
        <v>11279</v>
      </c>
      <c r="G2855" t="s">
        <v>7571</v>
      </c>
      <c r="H2855" t="s">
        <v>11280</v>
      </c>
      <c r="I2855" t="s">
        <v>14713</v>
      </c>
      <c r="J2855">
        <v>113118</v>
      </c>
      <c r="K2855">
        <v>109975</v>
      </c>
      <c r="L2855" t="s">
        <v>11670</v>
      </c>
      <c r="M2855">
        <v>117416</v>
      </c>
      <c r="N2855">
        <v>0</v>
      </c>
      <c r="O2855" t="s">
        <v>19101</v>
      </c>
    </row>
    <row r="2856" spans="1:15" x14ac:dyDescent="0.25">
      <c r="A2856">
        <v>30213</v>
      </c>
      <c r="B2856" t="s">
        <v>11281</v>
      </c>
      <c r="C2856" t="s">
        <v>11278</v>
      </c>
      <c r="D2856">
        <v>2200</v>
      </c>
      <c r="E2856" t="s">
        <v>453</v>
      </c>
      <c r="F2856" t="s">
        <v>11282</v>
      </c>
      <c r="G2856" t="s">
        <v>7571</v>
      </c>
      <c r="H2856" t="s">
        <v>11280</v>
      </c>
      <c r="I2856" t="s">
        <v>14713</v>
      </c>
      <c r="J2856">
        <v>113118</v>
      </c>
      <c r="K2856">
        <v>109975</v>
      </c>
      <c r="L2856" t="s">
        <v>11670</v>
      </c>
      <c r="M2856">
        <v>117416</v>
      </c>
      <c r="N2856">
        <v>0</v>
      </c>
      <c r="O2856" t="s">
        <v>19101</v>
      </c>
    </row>
    <row r="2857" spans="1:15" x14ac:dyDescent="0.25">
      <c r="A2857">
        <v>30221</v>
      </c>
      <c r="B2857" t="s">
        <v>11283</v>
      </c>
      <c r="C2857" t="s">
        <v>11278</v>
      </c>
      <c r="D2857">
        <v>2200</v>
      </c>
      <c r="E2857" t="s">
        <v>453</v>
      </c>
      <c r="F2857" t="s">
        <v>11279</v>
      </c>
      <c r="G2857" t="s">
        <v>7571</v>
      </c>
      <c r="H2857" t="s">
        <v>11280</v>
      </c>
      <c r="I2857" t="s">
        <v>14713</v>
      </c>
      <c r="J2857">
        <v>113118</v>
      </c>
      <c r="K2857">
        <v>109975</v>
      </c>
      <c r="L2857" t="s">
        <v>11670</v>
      </c>
      <c r="M2857">
        <v>117416</v>
      </c>
      <c r="N2857">
        <v>0</v>
      </c>
      <c r="O2857" t="s">
        <v>19101</v>
      </c>
    </row>
    <row r="2858" spans="1:15" x14ac:dyDescent="0.25">
      <c r="A2858">
        <v>30239</v>
      </c>
      <c r="B2858" t="s">
        <v>11284</v>
      </c>
      <c r="C2858" t="s">
        <v>11285</v>
      </c>
      <c r="D2858">
        <v>2200</v>
      </c>
      <c r="E2858" t="s">
        <v>453</v>
      </c>
      <c r="F2858" t="s">
        <v>11286</v>
      </c>
      <c r="G2858" t="s">
        <v>7571</v>
      </c>
      <c r="H2858" t="s">
        <v>11287</v>
      </c>
      <c r="I2858" t="s">
        <v>14713</v>
      </c>
      <c r="J2858">
        <v>113118</v>
      </c>
      <c r="K2858">
        <v>109975</v>
      </c>
      <c r="L2858" t="s">
        <v>11670</v>
      </c>
      <c r="M2858">
        <v>117416</v>
      </c>
      <c r="N2858">
        <v>0</v>
      </c>
      <c r="O2858" t="s">
        <v>19102</v>
      </c>
    </row>
    <row r="2859" spans="1:15" x14ac:dyDescent="0.25">
      <c r="A2859">
        <v>30262</v>
      </c>
      <c r="B2859" t="s">
        <v>11288</v>
      </c>
      <c r="C2859" t="s">
        <v>11285</v>
      </c>
      <c r="D2859">
        <v>2200</v>
      </c>
      <c r="E2859" t="s">
        <v>453</v>
      </c>
      <c r="F2859" t="s">
        <v>11286</v>
      </c>
      <c r="G2859" t="s">
        <v>7571</v>
      </c>
      <c r="H2859" t="s">
        <v>11287</v>
      </c>
      <c r="I2859" t="s">
        <v>14713</v>
      </c>
      <c r="J2859">
        <v>113118</v>
      </c>
      <c r="K2859">
        <v>109975</v>
      </c>
      <c r="L2859" t="s">
        <v>11670</v>
      </c>
      <c r="M2859">
        <v>117416</v>
      </c>
      <c r="N2859">
        <v>0</v>
      </c>
      <c r="O2859" t="s">
        <v>19102</v>
      </c>
    </row>
    <row r="2860" spans="1:15" x14ac:dyDescent="0.25">
      <c r="A2860">
        <v>30312</v>
      </c>
      <c r="B2860" t="s">
        <v>11289</v>
      </c>
      <c r="C2860" t="s">
        <v>11290</v>
      </c>
      <c r="D2860">
        <v>2660</v>
      </c>
      <c r="E2860" t="s">
        <v>383</v>
      </c>
      <c r="F2860" t="s">
        <v>11291</v>
      </c>
      <c r="G2860" t="s">
        <v>7571</v>
      </c>
      <c r="H2860" t="s">
        <v>11292</v>
      </c>
      <c r="I2860" t="s">
        <v>14713</v>
      </c>
      <c r="J2860">
        <v>112987</v>
      </c>
      <c r="K2860">
        <v>111741</v>
      </c>
      <c r="L2860" t="s">
        <v>13139</v>
      </c>
      <c r="M2860">
        <v>962217</v>
      </c>
      <c r="N2860">
        <v>0</v>
      </c>
      <c r="O2860" t="s">
        <v>19103</v>
      </c>
    </row>
    <row r="2861" spans="1:15" x14ac:dyDescent="0.25">
      <c r="A2861">
        <v>30361</v>
      </c>
      <c r="B2861" t="s">
        <v>11293</v>
      </c>
      <c r="C2861" t="s">
        <v>8726</v>
      </c>
      <c r="D2861">
        <v>2320</v>
      </c>
      <c r="E2861" t="s">
        <v>279</v>
      </c>
      <c r="F2861" t="s">
        <v>11294</v>
      </c>
      <c r="G2861" t="s">
        <v>7571</v>
      </c>
      <c r="H2861" t="s">
        <v>11295</v>
      </c>
      <c r="I2861" t="s">
        <v>14713</v>
      </c>
      <c r="J2861">
        <v>113051</v>
      </c>
      <c r="K2861">
        <v>30361</v>
      </c>
      <c r="L2861" t="s">
        <v>11293</v>
      </c>
      <c r="M2861">
        <v>970624</v>
      </c>
      <c r="N2861">
        <v>0</v>
      </c>
      <c r="O2861" t="s">
        <v>19104</v>
      </c>
    </row>
    <row r="2862" spans="1:15" x14ac:dyDescent="0.25">
      <c r="A2862">
        <v>30379</v>
      </c>
      <c r="B2862" t="s">
        <v>11296</v>
      </c>
      <c r="C2862" t="s">
        <v>11297</v>
      </c>
      <c r="D2862">
        <v>2320</v>
      </c>
      <c r="E2862" t="s">
        <v>279</v>
      </c>
      <c r="F2862" t="s">
        <v>11298</v>
      </c>
      <c r="G2862" t="s">
        <v>7571</v>
      </c>
      <c r="H2862" t="s">
        <v>11299</v>
      </c>
      <c r="I2862" t="s">
        <v>14713</v>
      </c>
      <c r="J2862">
        <v>113051</v>
      </c>
      <c r="K2862">
        <v>30361</v>
      </c>
      <c r="L2862" t="s">
        <v>11293</v>
      </c>
      <c r="M2862">
        <v>970152</v>
      </c>
      <c r="N2862">
        <v>0</v>
      </c>
      <c r="O2862" t="s">
        <v>19105</v>
      </c>
    </row>
    <row r="2863" spans="1:15" x14ac:dyDescent="0.25">
      <c r="A2863">
        <v>30395</v>
      </c>
      <c r="B2863" t="s">
        <v>11300</v>
      </c>
      <c r="C2863" t="s">
        <v>2776</v>
      </c>
      <c r="D2863">
        <v>2320</v>
      </c>
      <c r="E2863" t="s">
        <v>279</v>
      </c>
      <c r="F2863" t="s">
        <v>11301</v>
      </c>
      <c r="G2863" t="s">
        <v>7571</v>
      </c>
      <c r="H2863" t="s">
        <v>11302</v>
      </c>
      <c r="I2863" t="s">
        <v>14713</v>
      </c>
      <c r="J2863">
        <v>113051</v>
      </c>
      <c r="K2863">
        <v>30361</v>
      </c>
      <c r="L2863" t="s">
        <v>11293</v>
      </c>
      <c r="M2863">
        <v>56309</v>
      </c>
      <c r="N2863">
        <v>0</v>
      </c>
      <c r="O2863" t="s">
        <v>19106</v>
      </c>
    </row>
    <row r="2864" spans="1:15" x14ac:dyDescent="0.25">
      <c r="A2864">
        <v>30403</v>
      </c>
      <c r="B2864" t="s">
        <v>11303</v>
      </c>
      <c r="C2864" t="s">
        <v>11304</v>
      </c>
      <c r="D2864">
        <v>2320</v>
      </c>
      <c r="E2864" t="s">
        <v>279</v>
      </c>
      <c r="F2864" t="s">
        <v>11305</v>
      </c>
      <c r="G2864" t="s">
        <v>7571</v>
      </c>
      <c r="H2864" t="s">
        <v>11306</v>
      </c>
      <c r="I2864" t="s">
        <v>14713</v>
      </c>
      <c r="J2864">
        <v>113051</v>
      </c>
      <c r="K2864">
        <v>30361</v>
      </c>
      <c r="L2864" t="s">
        <v>11293</v>
      </c>
      <c r="M2864">
        <v>970152</v>
      </c>
      <c r="N2864">
        <v>0</v>
      </c>
      <c r="O2864" t="s">
        <v>19107</v>
      </c>
    </row>
    <row r="2865" spans="1:15" x14ac:dyDescent="0.25">
      <c r="A2865">
        <v>30411</v>
      </c>
      <c r="B2865" t="s">
        <v>11307</v>
      </c>
      <c r="C2865" t="s">
        <v>11308</v>
      </c>
      <c r="D2865">
        <v>2540</v>
      </c>
      <c r="E2865" t="s">
        <v>235</v>
      </c>
      <c r="F2865" t="s">
        <v>11309</v>
      </c>
      <c r="G2865" t="s">
        <v>7571</v>
      </c>
      <c r="H2865" t="s">
        <v>11310</v>
      </c>
      <c r="I2865" t="s">
        <v>14713</v>
      </c>
      <c r="J2865">
        <v>113134</v>
      </c>
      <c r="K2865">
        <v>30511</v>
      </c>
      <c r="L2865" t="s">
        <v>11288</v>
      </c>
      <c r="M2865">
        <v>104661</v>
      </c>
      <c r="N2865">
        <v>0</v>
      </c>
      <c r="O2865" t="s">
        <v>19108</v>
      </c>
    </row>
    <row r="2866" spans="1:15" x14ac:dyDescent="0.25">
      <c r="A2866">
        <v>30437</v>
      </c>
      <c r="B2866" t="s">
        <v>11311</v>
      </c>
      <c r="C2866" t="s">
        <v>8786</v>
      </c>
      <c r="D2866">
        <v>2920</v>
      </c>
      <c r="E2866" t="s">
        <v>262</v>
      </c>
      <c r="F2866" t="s">
        <v>11312</v>
      </c>
      <c r="G2866" t="s">
        <v>7571</v>
      </c>
      <c r="H2866" t="s">
        <v>11313</v>
      </c>
      <c r="I2866" t="s">
        <v>14715</v>
      </c>
      <c r="J2866">
        <v>111468</v>
      </c>
      <c r="K2866">
        <v>30437</v>
      </c>
      <c r="L2866" t="s">
        <v>11311</v>
      </c>
      <c r="M2866">
        <v>960641</v>
      </c>
      <c r="N2866">
        <v>0</v>
      </c>
      <c r="O2866" t="s">
        <v>19109</v>
      </c>
    </row>
    <row r="2867" spans="1:15" x14ac:dyDescent="0.25">
      <c r="A2867">
        <v>30445</v>
      </c>
      <c r="B2867" t="s">
        <v>11314</v>
      </c>
      <c r="C2867" t="s">
        <v>11315</v>
      </c>
      <c r="D2867">
        <v>2920</v>
      </c>
      <c r="E2867" t="s">
        <v>262</v>
      </c>
      <c r="F2867" t="s">
        <v>11316</v>
      </c>
      <c r="G2867" t="s">
        <v>7571</v>
      </c>
      <c r="H2867" t="s">
        <v>11317</v>
      </c>
      <c r="I2867" t="s">
        <v>14713</v>
      </c>
      <c r="J2867">
        <v>113027</v>
      </c>
      <c r="K2867">
        <v>30049</v>
      </c>
      <c r="L2867" t="s">
        <v>11256</v>
      </c>
      <c r="M2867">
        <v>56275</v>
      </c>
      <c r="N2867">
        <v>0</v>
      </c>
      <c r="O2867" t="s">
        <v>19110</v>
      </c>
    </row>
    <row r="2868" spans="1:15" x14ac:dyDescent="0.25">
      <c r="A2868">
        <v>30478</v>
      </c>
      <c r="B2868" t="s">
        <v>11318</v>
      </c>
      <c r="C2868" t="s">
        <v>11319</v>
      </c>
      <c r="D2868">
        <v>2950</v>
      </c>
      <c r="E2868" t="s">
        <v>392</v>
      </c>
      <c r="F2868" t="s">
        <v>11320</v>
      </c>
      <c r="G2868" t="s">
        <v>7571</v>
      </c>
      <c r="H2868" t="s">
        <v>11321</v>
      </c>
      <c r="I2868" t="s">
        <v>14713</v>
      </c>
      <c r="J2868">
        <v>113027</v>
      </c>
      <c r="K2868">
        <v>30049</v>
      </c>
      <c r="L2868" t="s">
        <v>11256</v>
      </c>
      <c r="M2868">
        <v>970533</v>
      </c>
      <c r="N2868">
        <v>0</v>
      </c>
      <c r="O2868" t="s">
        <v>22316</v>
      </c>
    </row>
    <row r="2869" spans="1:15" x14ac:dyDescent="0.25">
      <c r="A2869">
        <v>30486</v>
      </c>
      <c r="B2869" t="s">
        <v>11322</v>
      </c>
      <c r="C2869" t="s">
        <v>11319</v>
      </c>
      <c r="D2869">
        <v>2950</v>
      </c>
      <c r="E2869" t="s">
        <v>392</v>
      </c>
      <c r="F2869" t="s">
        <v>11320</v>
      </c>
      <c r="G2869" t="s">
        <v>7571</v>
      </c>
      <c r="H2869" t="s">
        <v>11321</v>
      </c>
      <c r="I2869" t="s">
        <v>14713</v>
      </c>
      <c r="J2869">
        <v>113027</v>
      </c>
      <c r="K2869">
        <v>30049</v>
      </c>
      <c r="L2869" t="s">
        <v>11256</v>
      </c>
      <c r="M2869">
        <v>970533</v>
      </c>
      <c r="N2869">
        <v>0</v>
      </c>
      <c r="O2869" t="s">
        <v>19111</v>
      </c>
    </row>
    <row r="2870" spans="1:15" x14ac:dyDescent="0.25">
      <c r="A2870">
        <v>30494</v>
      </c>
      <c r="B2870" t="s">
        <v>11323</v>
      </c>
      <c r="C2870" t="s">
        <v>11324</v>
      </c>
      <c r="D2870">
        <v>2460</v>
      </c>
      <c r="E2870" t="s">
        <v>401</v>
      </c>
      <c r="F2870" t="s">
        <v>11325</v>
      </c>
      <c r="G2870" t="s">
        <v>7571</v>
      </c>
      <c r="H2870" t="s">
        <v>11326</v>
      </c>
      <c r="I2870" t="s">
        <v>14713</v>
      </c>
      <c r="J2870">
        <v>111534</v>
      </c>
      <c r="K2870">
        <v>116855</v>
      </c>
      <c r="L2870" t="s">
        <v>13246</v>
      </c>
      <c r="M2870">
        <v>61523</v>
      </c>
      <c r="N2870">
        <v>0</v>
      </c>
      <c r="O2870" t="s">
        <v>19112</v>
      </c>
    </row>
    <row r="2871" spans="1:15" x14ac:dyDescent="0.25">
      <c r="A2871">
        <v>30502</v>
      </c>
      <c r="B2871" t="s">
        <v>11327</v>
      </c>
      <c r="C2871" t="s">
        <v>11328</v>
      </c>
      <c r="D2871">
        <v>2550</v>
      </c>
      <c r="E2871" t="s">
        <v>1107</v>
      </c>
      <c r="F2871" t="s">
        <v>11329</v>
      </c>
      <c r="G2871" t="s">
        <v>7571</v>
      </c>
      <c r="H2871" t="s">
        <v>11330</v>
      </c>
      <c r="I2871" t="s">
        <v>14713</v>
      </c>
      <c r="J2871">
        <v>113142</v>
      </c>
      <c r="K2871">
        <v>29793</v>
      </c>
      <c r="L2871" t="s">
        <v>11218</v>
      </c>
      <c r="M2871">
        <v>103192</v>
      </c>
      <c r="N2871">
        <v>0</v>
      </c>
      <c r="O2871" t="s">
        <v>19113</v>
      </c>
    </row>
    <row r="2872" spans="1:15" x14ac:dyDescent="0.25">
      <c r="A2872">
        <v>30511</v>
      </c>
      <c r="B2872" t="s">
        <v>11288</v>
      </c>
      <c r="C2872" t="s">
        <v>11331</v>
      </c>
      <c r="D2872">
        <v>2550</v>
      </c>
      <c r="E2872" t="s">
        <v>1107</v>
      </c>
      <c r="F2872" t="s">
        <v>8459</v>
      </c>
      <c r="G2872" t="s">
        <v>7571</v>
      </c>
      <c r="H2872" t="s">
        <v>8460</v>
      </c>
      <c r="I2872" t="s">
        <v>14713</v>
      </c>
      <c r="J2872">
        <v>113134</v>
      </c>
      <c r="K2872">
        <v>30511</v>
      </c>
      <c r="L2872" t="s">
        <v>11288</v>
      </c>
      <c r="M2872">
        <v>104661</v>
      </c>
      <c r="N2872">
        <v>0</v>
      </c>
      <c r="O2872" t="s">
        <v>19114</v>
      </c>
    </row>
    <row r="2873" spans="1:15" x14ac:dyDescent="0.25">
      <c r="A2873">
        <v>30528</v>
      </c>
      <c r="B2873" t="s">
        <v>11332</v>
      </c>
      <c r="C2873" t="s">
        <v>8785</v>
      </c>
      <c r="D2873">
        <v>2550</v>
      </c>
      <c r="E2873" t="s">
        <v>1107</v>
      </c>
      <c r="F2873" t="s">
        <v>11333</v>
      </c>
      <c r="G2873" t="s">
        <v>7571</v>
      </c>
      <c r="H2873" t="s">
        <v>11334</v>
      </c>
      <c r="I2873" t="s">
        <v>14713</v>
      </c>
      <c r="J2873">
        <v>113134</v>
      </c>
      <c r="K2873">
        <v>30511</v>
      </c>
      <c r="L2873" t="s">
        <v>11288</v>
      </c>
      <c r="M2873">
        <v>970681</v>
      </c>
      <c r="N2873">
        <v>0</v>
      </c>
      <c r="O2873" t="s">
        <v>19115</v>
      </c>
    </row>
    <row r="2874" spans="1:15" x14ac:dyDescent="0.25">
      <c r="A2874">
        <v>30544</v>
      </c>
      <c r="B2874" t="s">
        <v>11327</v>
      </c>
      <c r="C2874" t="s">
        <v>8673</v>
      </c>
      <c r="D2874">
        <v>2500</v>
      </c>
      <c r="E2874" t="s">
        <v>429</v>
      </c>
      <c r="F2874" t="s">
        <v>11335</v>
      </c>
      <c r="G2874" t="s">
        <v>7571</v>
      </c>
      <c r="H2874" t="s">
        <v>11336</v>
      </c>
      <c r="I2874" t="s">
        <v>14713</v>
      </c>
      <c r="J2874">
        <v>111443</v>
      </c>
      <c r="K2874">
        <v>30585</v>
      </c>
      <c r="L2874" t="s">
        <v>11344</v>
      </c>
      <c r="M2874">
        <v>60764</v>
      </c>
      <c r="N2874">
        <v>0</v>
      </c>
      <c r="O2874" t="s">
        <v>19116</v>
      </c>
    </row>
    <row r="2875" spans="1:15" x14ac:dyDescent="0.25">
      <c r="A2875">
        <v>30569</v>
      </c>
      <c r="B2875" t="s">
        <v>11337</v>
      </c>
      <c r="C2875" t="s">
        <v>8672</v>
      </c>
      <c r="D2875">
        <v>2500</v>
      </c>
      <c r="E2875" t="s">
        <v>429</v>
      </c>
      <c r="F2875" t="s">
        <v>11338</v>
      </c>
      <c r="G2875" t="s">
        <v>7571</v>
      </c>
      <c r="H2875" t="s">
        <v>11339</v>
      </c>
      <c r="I2875" t="s">
        <v>14713</v>
      </c>
      <c r="J2875">
        <v>111443</v>
      </c>
      <c r="K2875">
        <v>30585</v>
      </c>
      <c r="L2875" t="s">
        <v>11344</v>
      </c>
      <c r="M2875">
        <v>60764</v>
      </c>
      <c r="N2875">
        <v>0</v>
      </c>
      <c r="O2875" t="s">
        <v>19117</v>
      </c>
    </row>
    <row r="2876" spans="1:15" x14ac:dyDescent="0.25">
      <c r="A2876">
        <v>30577</v>
      </c>
      <c r="B2876" t="s">
        <v>11340</v>
      </c>
      <c r="C2876" t="s">
        <v>11341</v>
      </c>
      <c r="D2876">
        <v>2500</v>
      </c>
      <c r="E2876" t="s">
        <v>429</v>
      </c>
      <c r="F2876" t="s">
        <v>11342</v>
      </c>
      <c r="G2876" t="s">
        <v>7571</v>
      </c>
      <c r="H2876" t="s">
        <v>11343</v>
      </c>
      <c r="I2876" t="s">
        <v>14713</v>
      </c>
      <c r="J2876">
        <v>111443</v>
      </c>
      <c r="K2876">
        <v>30585</v>
      </c>
      <c r="L2876" t="s">
        <v>11344</v>
      </c>
      <c r="M2876">
        <v>60764</v>
      </c>
      <c r="N2876">
        <v>0</v>
      </c>
      <c r="O2876" t="s">
        <v>19118</v>
      </c>
    </row>
    <row r="2877" spans="1:15" x14ac:dyDescent="0.25">
      <c r="A2877">
        <v>30585</v>
      </c>
      <c r="B2877" t="s">
        <v>11344</v>
      </c>
      <c r="C2877" t="s">
        <v>11345</v>
      </c>
      <c r="D2877">
        <v>2500</v>
      </c>
      <c r="E2877" t="s">
        <v>429</v>
      </c>
      <c r="F2877" t="s">
        <v>8081</v>
      </c>
      <c r="G2877" t="s">
        <v>7571</v>
      </c>
      <c r="H2877" t="s">
        <v>11346</v>
      </c>
      <c r="I2877" t="s">
        <v>14713</v>
      </c>
      <c r="J2877">
        <v>111443</v>
      </c>
      <c r="K2877">
        <v>30585</v>
      </c>
      <c r="L2877" t="s">
        <v>11344</v>
      </c>
      <c r="M2877">
        <v>60764</v>
      </c>
      <c r="N2877">
        <v>0</v>
      </c>
      <c r="O2877" t="s">
        <v>19119</v>
      </c>
    </row>
    <row r="2878" spans="1:15" x14ac:dyDescent="0.25">
      <c r="A2878">
        <v>30593</v>
      </c>
      <c r="B2878" t="s">
        <v>11347</v>
      </c>
      <c r="C2878" t="s">
        <v>8672</v>
      </c>
      <c r="D2878">
        <v>2500</v>
      </c>
      <c r="E2878" t="s">
        <v>429</v>
      </c>
      <c r="F2878" t="s">
        <v>11348</v>
      </c>
      <c r="G2878" t="s">
        <v>7571</v>
      </c>
      <c r="H2878" t="s">
        <v>11349</v>
      </c>
      <c r="I2878" t="s">
        <v>14713</v>
      </c>
      <c r="J2878">
        <v>111443</v>
      </c>
      <c r="K2878">
        <v>30585</v>
      </c>
      <c r="L2878" t="s">
        <v>11344</v>
      </c>
      <c r="M2878">
        <v>60764</v>
      </c>
      <c r="N2878">
        <v>0</v>
      </c>
      <c r="O2878" t="s">
        <v>19120</v>
      </c>
    </row>
    <row r="2879" spans="1:15" x14ac:dyDescent="0.25">
      <c r="A2879">
        <v>30635</v>
      </c>
      <c r="B2879" t="s">
        <v>11350</v>
      </c>
      <c r="C2879" t="s">
        <v>3318</v>
      </c>
      <c r="D2879">
        <v>2800</v>
      </c>
      <c r="E2879" t="s">
        <v>223</v>
      </c>
      <c r="F2879" t="s">
        <v>11351</v>
      </c>
      <c r="G2879" t="s">
        <v>7571</v>
      </c>
      <c r="H2879" t="s">
        <v>11352</v>
      </c>
      <c r="I2879" t="s">
        <v>14713</v>
      </c>
      <c r="J2879">
        <v>112813</v>
      </c>
      <c r="K2879">
        <v>30742</v>
      </c>
      <c r="L2879" t="s">
        <v>11353</v>
      </c>
      <c r="M2879">
        <v>117945</v>
      </c>
      <c r="N2879">
        <v>0</v>
      </c>
      <c r="O2879" t="s">
        <v>19121</v>
      </c>
    </row>
    <row r="2880" spans="1:15" x14ac:dyDescent="0.25">
      <c r="A2880">
        <v>30742</v>
      </c>
      <c r="B2880" t="s">
        <v>11353</v>
      </c>
      <c r="C2880" t="s">
        <v>3324</v>
      </c>
      <c r="D2880">
        <v>2800</v>
      </c>
      <c r="E2880" t="s">
        <v>223</v>
      </c>
      <c r="F2880" t="s">
        <v>3325</v>
      </c>
      <c r="G2880" t="s">
        <v>7571</v>
      </c>
      <c r="H2880" t="s">
        <v>11354</v>
      </c>
      <c r="I2880" t="s">
        <v>14713</v>
      </c>
      <c r="J2880">
        <v>112813</v>
      </c>
      <c r="K2880">
        <v>30742</v>
      </c>
      <c r="L2880" t="s">
        <v>11353</v>
      </c>
      <c r="M2880">
        <v>964081</v>
      </c>
      <c r="N2880">
        <v>0</v>
      </c>
      <c r="O2880" t="s">
        <v>19122</v>
      </c>
    </row>
    <row r="2881" spans="1:15" x14ac:dyDescent="0.25">
      <c r="A2881">
        <v>30759</v>
      </c>
      <c r="B2881" t="s">
        <v>11355</v>
      </c>
      <c r="C2881" t="s">
        <v>3321</v>
      </c>
      <c r="D2881">
        <v>2800</v>
      </c>
      <c r="E2881" t="s">
        <v>223</v>
      </c>
      <c r="F2881" t="s">
        <v>3322</v>
      </c>
      <c r="G2881" t="s">
        <v>7571</v>
      </c>
      <c r="H2881" t="s">
        <v>11356</v>
      </c>
      <c r="I2881" t="s">
        <v>14713</v>
      </c>
      <c r="J2881">
        <v>112813</v>
      </c>
      <c r="K2881">
        <v>30742</v>
      </c>
      <c r="L2881" t="s">
        <v>11353</v>
      </c>
      <c r="M2881">
        <v>123539</v>
      </c>
      <c r="N2881">
        <v>0</v>
      </c>
      <c r="O2881" t="s">
        <v>19123</v>
      </c>
    </row>
    <row r="2882" spans="1:15" x14ac:dyDescent="0.25">
      <c r="A2882">
        <v>30858</v>
      </c>
      <c r="B2882" t="s">
        <v>11357</v>
      </c>
      <c r="C2882" t="s">
        <v>8789</v>
      </c>
      <c r="D2882">
        <v>2800</v>
      </c>
      <c r="E2882" t="s">
        <v>223</v>
      </c>
      <c r="F2882" t="s">
        <v>11358</v>
      </c>
      <c r="G2882" t="s">
        <v>7571</v>
      </c>
      <c r="H2882" t="s">
        <v>19124</v>
      </c>
      <c r="I2882" t="s">
        <v>14713</v>
      </c>
      <c r="J2882">
        <v>112813</v>
      </c>
      <c r="K2882">
        <v>30742</v>
      </c>
      <c r="L2882" t="s">
        <v>11353</v>
      </c>
      <c r="M2882">
        <v>117945</v>
      </c>
      <c r="N2882">
        <v>0</v>
      </c>
      <c r="O2882" t="s">
        <v>19125</v>
      </c>
    </row>
    <row r="2883" spans="1:15" x14ac:dyDescent="0.25">
      <c r="A2883">
        <v>30866</v>
      </c>
      <c r="B2883" t="s">
        <v>11359</v>
      </c>
      <c r="C2883" t="s">
        <v>8789</v>
      </c>
      <c r="D2883">
        <v>2800</v>
      </c>
      <c r="E2883" t="s">
        <v>223</v>
      </c>
      <c r="F2883" t="s">
        <v>11358</v>
      </c>
      <c r="G2883" t="s">
        <v>7571</v>
      </c>
      <c r="H2883" t="s">
        <v>19126</v>
      </c>
      <c r="I2883" t="s">
        <v>14713</v>
      </c>
      <c r="J2883">
        <v>112813</v>
      </c>
      <c r="K2883">
        <v>30742</v>
      </c>
      <c r="L2883" t="s">
        <v>11353</v>
      </c>
      <c r="M2883">
        <v>117945</v>
      </c>
      <c r="N2883">
        <v>0</v>
      </c>
      <c r="O2883" t="s">
        <v>22317</v>
      </c>
    </row>
    <row r="2884" spans="1:15" x14ac:dyDescent="0.25">
      <c r="A2884">
        <v>30924</v>
      </c>
      <c r="B2884" t="s">
        <v>22318</v>
      </c>
      <c r="C2884" t="s">
        <v>11360</v>
      </c>
      <c r="D2884">
        <v>2170</v>
      </c>
      <c r="E2884" t="s">
        <v>405</v>
      </c>
      <c r="F2884" t="s">
        <v>11361</v>
      </c>
      <c r="G2884" t="s">
        <v>7571</v>
      </c>
      <c r="H2884" t="s">
        <v>11362</v>
      </c>
      <c r="I2884" t="s">
        <v>14713</v>
      </c>
      <c r="J2884">
        <v>112995</v>
      </c>
      <c r="K2884">
        <v>105403</v>
      </c>
      <c r="L2884" t="s">
        <v>22314</v>
      </c>
      <c r="M2884">
        <v>60749</v>
      </c>
      <c r="N2884">
        <v>0</v>
      </c>
      <c r="O2884" t="s">
        <v>19127</v>
      </c>
    </row>
    <row r="2885" spans="1:15" x14ac:dyDescent="0.25">
      <c r="A2885">
        <v>30941</v>
      </c>
      <c r="B2885" t="s">
        <v>11363</v>
      </c>
      <c r="C2885" t="s">
        <v>2448</v>
      </c>
      <c r="D2885">
        <v>2170</v>
      </c>
      <c r="E2885" t="s">
        <v>405</v>
      </c>
      <c r="F2885" t="s">
        <v>11364</v>
      </c>
      <c r="G2885" t="s">
        <v>7571</v>
      </c>
      <c r="H2885" t="s">
        <v>11365</v>
      </c>
      <c r="I2885" t="s">
        <v>14713</v>
      </c>
      <c r="J2885">
        <v>113035</v>
      </c>
      <c r="K2885">
        <v>31336</v>
      </c>
      <c r="L2885" t="s">
        <v>11288</v>
      </c>
      <c r="M2885">
        <v>968081</v>
      </c>
      <c r="N2885">
        <v>0</v>
      </c>
      <c r="O2885" t="s">
        <v>19128</v>
      </c>
    </row>
    <row r="2886" spans="1:15" x14ac:dyDescent="0.25">
      <c r="A2886">
        <v>30965</v>
      </c>
      <c r="B2886" t="s">
        <v>11366</v>
      </c>
      <c r="C2886" t="s">
        <v>2441</v>
      </c>
      <c r="D2886">
        <v>2170</v>
      </c>
      <c r="E2886" t="s">
        <v>405</v>
      </c>
      <c r="F2886" t="s">
        <v>11367</v>
      </c>
      <c r="G2886" t="s">
        <v>7571</v>
      </c>
      <c r="H2886" t="s">
        <v>11368</v>
      </c>
      <c r="I2886" t="s">
        <v>14713</v>
      </c>
      <c r="J2886">
        <v>130732</v>
      </c>
      <c r="K2886">
        <v>109843</v>
      </c>
      <c r="L2886" t="s">
        <v>13086</v>
      </c>
      <c r="M2886">
        <v>61465</v>
      </c>
      <c r="N2886">
        <v>0</v>
      </c>
      <c r="O2886" t="s">
        <v>19129</v>
      </c>
    </row>
    <row r="2887" spans="1:15" x14ac:dyDescent="0.25">
      <c r="A2887">
        <v>31054</v>
      </c>
      <c r="B2887" t="s">
        <v>11369</v>
      </c>
      <c r="C2887" t="s">
        <v>11370</v>
      </c>
      <c r="D2887">
        <v>2400</v>
      </c>
      <c r="E2887" t="s">
        <v>388</v>
      </c>
      <c r="F2887" t="s">
        <v>11371</v>
      </c>
      <c r="G2887" t="s">
        <v>7571</v>
      </c>
      <c r="H2887" t="s">
        <v>11372</v>
      </c>
      <c r="I2887" t="s">
        <v>14713</v>
      </c>
      <c r="J2887">
        <v>113092</v>
      </c>
      <c r="K2887">
        <v>0</v>
      </c>
      <c r="L2887" t="s">
        <v>7571</v>
      </c>
      <c r="M2887">
        <v>105072</v>
      </c>
      <c r="N2887">
        <v>0</v>
      </c>
      <c r="O2887" t="s">
        <v>19130</v>
      </c>
    </row>
    <row r="2888" spans="1:15" x14ac:dyDescent="0.25">
      <c r="A2888">
        <v>31062</v>
      </c>
      <c r="B2888" t="s">
        <v>11373</v>
      </c>
      <c r="C2888" t="s">
        <v>2827</v>
      </c>
      <c r="D2888">
        <v>2400</v>
      </c>
      <c r="E2888" t="s">
        <v>388</v>
      </c>
      <c r="F2888" t="s">
        <v>11374</v>
      </c>
      <c r="G2888" t="s">
        <v>7571</v>
      </c>
      <c r="H2888" t="s">
        <v>11375</v>
      </c>
      <c r="I2888" t="s">
        <v>14713</v>
      </c>
      <c r="J2888">
        <v>113092</v>
      </c>
      <c r="K2888">
        <v>0</v>
      </c>
      <c r="L2888" t="s">
        <v>7571</v>
      </c>
      <c r="M2888">
        <v>105072</v>
      </c>
      <c r="N2888">
        <v>0</v>
      </c>
      <c r="O2888" t="s">
        <v>19131</v>
      </c>
    </row>
    <row r="2889" spans="1:15" x14ac:dyDescent="0.25">
      <c r="A2889">
        <v>31161</v>
      </c>
      <c r="B2889" t="s">
        <v>11376</v>
      </c>
      <c r="C2889" t="s">
        <v>11377</v>
      </c>
      <c r="D2889">
        <v>2640</v>
      </c>
      <c r="E2889" t="s">
        <v>1099</v>
      </c>
      <c r="F2889" t="s">
        <v>11378</v>
      </c>
      <c r="G2889" t="s">
        <v>7571</v>
      </c>
      <c r="H2889" t="s">
        <v>11379</v>
      </c>
      <c r="I2889" t="s">
        <v>14715</v>
      </c>
      <c r="J2889">
        <v>128991</v>
      </c>
      <c r="K2889">
        <v>28514</v>
      </c>
      <c r="L2889" t="s">
        <v>11149</v>
      </c>
      <c r="M2889">
        <v>960931</v>
      </c>
      <c r="N2889">
        <v>0</v>
      </c>
      <c r="O2889" t="s">
        <v>19132</v>
      </c>
    </row>
    <row r="2890" spans="1:15" x14ac:dyDescent="0.25">
      <c r="A2890">
        <v>31179</v>
      </c>
      <c r="B2890" t="s">
        <v>11380</v>
      </c>
      <c r="C2890" t="s">
        <v>11381</v>
      </c>
      <c r="D2890">
        <v>2560</v>
      </c>
      <c r="E2890" t="s">
        <v>504</v>
      </c>
      <c r="F2890" t="s">
        <v>11382</v>
      </c>
      <c r="G2890" t="s">
        <v>7571</v>
      </c>
      <c r="H2890" t="s">
        <v>11383</v>
      </c>
      <c r="I2890" t="s">
        <v>14715</v>
      </c>
      <c r="J2890">
        <v>128991</v>
      </c>
      <c r="K2890">
        <v>28514</v>
      </c>
      <c r="L2890" t="s">
        <v>11149</v>
      </c>
      <c r="M2890">
        <v>960716</v>
      </c>
      <c r="N2890">
        <v>0</v>
      </c>
      <c r="O2890" t="s">
        <v>19133</v>
      </c>
    </row>
    <row r="2891" spans="1:15" x14ac:dyDescent="0.25">
      <c r="A2891">
        <v>31187</v>
      </c>
      <c r="B2891" t="s">
        <v>11384</v>
      </c>
      <c r="C2891" t="s">
        <v>2719</v>
      </c>
      <c r="D2891">
        <v>2560</v>
      </c>
      <c r="E2891" t="s">
        <v>504</v>
      </c>
      <c r="F2891" t="s">
        <v>11385</v>
      </c>
      <c r="G2891" t="s">
        <v>7571</v>
      </c>
      <c r="H2891" t="s">
        <v>11386</v>
      </c>
      <c r="I2891" t="s">
        <v>14713</v>
      </c>
      <c r="J2891">
        <v>111377</v>
      </c>
      <c r="K2891">
        <v>31583</v>
      </c>
      <c r="L2891" t="s">
        <v>11430</v>
      </c>
      <c r="M2891">
        <v>117911</v>
      </c>
      <c r="N2891">
        <v>0</v>
      </c>
      <c r="O2891" t="s">
        <v>19134</v>
      </c>
    </row>
    <row r="2892" spans="1:15" x14ac:dyDescent="0.25">
      <c r="A2892">
        <v>31245</v>
      </c>
      <c r="B2892" t="s">
        <v>11387</v>
      </c>
      <c r="C2892" t="s">
        <v>11388</v>
      </c>
      <c r="D2892">
        <v>2390</v>
      </c>
      <c r="E2892" t="s">
        <v>1022</v>
      </c>
      <c r="F2892" t="s">
        <v>11389</v>
      </c>
      <c r="G2892" t="s">
        <v>7571</v>
      </c>
      <c r="H2892" t="s">
        <v>11390</v>
      </c>
      <c r="I2892" t="s">
        <v>14713</v>
      </c>
      <c r="J2892">
        <v>113043</v>
      </c>
      <c r="K2892">
        <v>31674</v>
      </c>
      <c r="L2892" t="s">
        <v>11436</v>
      </c>
      <c r="M2892">
        <v>123398</v>
      </c>
      <c r="N2892">
        <v>0</v>
      </c>
      <c r="O2892" t="s">
        <v>19135</v>
      </c>
    </row>
    <row r="2893" spans="1:15" x14ac:dyDescent="0.25">
      <c r="A2893">
        <v>31252</v>
      </c>
      <c r="B2893" t="s">
        <v>11391</v>
      </c>
      <c r="C2893" t="s">
        <v>11392</v>
      </c>
      <c r="D2893">
        <v>2390</v>
      </c>
      <c r="E2893" t="s">
        <v>2581</v>
      </c>
      <c r="F2893" t="s">
        <v>11393</v>
      </c>
      <c r="G2893" t="s">
        <v>7571</v>
      </c>
      <c r="H2893" t="s">
        <v>11394</v>
      </c>
      <c r="I2893" t="s">
        <v>14713</v>
      </c>
      <c r="J2893">
        <v>130732</v>
      </c>
      <c r="K2893">
        <v>109843</v>
      </c>
      <c r="L2893" t="s">
        <v>13086</v>
      </c>
      <c r="M2893">
        <v>970558</v>
      </c>
      <c r="N2893">
        <v>0</v>
      </c>
      <c r="O2893" t="s">
        <v>19136</v>
      </c>
    </row>
    <row r="2894" spans="1:15" x14ac:dyDescent="0.25">
      <c r="A2894">
        <v>31311</v>
      </c>
      <c r="B2894" t="s">
        <v>11395</v>
      </c>
      <c r="C2894" t="s">
        <v>11396</v>
      </c>
      <c r="D2894">
        <v>2900</v>
      </c>
      <c r="E2894" t="s">
        <v>385</v>
      </c>
      <c r="F2894" t="s">
        <v>11397</v>
      </c>
      <c r="G2894" t="s">
        <v>7571</v>
      </c>
      <c r="H2894" t="s">
        <v>11398</v>
      </c>
      <c r="I2894" t="s">
        <v>14713</v>
      </c>
      <c r="J2894">
        <v>113035</v>
      </c>
      <c r="K2894">
        <v>31336</v>
      </c>
      <c r="L2894" t="s">
        <v>11288</v>
      </c>
      <c r="M2894">
        <v>125716</v>
      </c>
      <c r="N2894">
        <v>0</v>
      </c>
      <c r="O2894" t="s">
        <v>19137</v>
      </c>
    </row>
    <row r="2895" spans="1:15" x14ac:dyDescent="0.25">
      <c r="A2895">
        <v>31328</v>
      </c>
      <c r="B2895" t="s">
        <v>11399</v>
      </c>
      <c r="C2895" t="s">
        <v>11400</v>
      </c>
      <c r="D2895">
        <v>2900</v>
      </c>
      <c r="E2895" t="s">
        <v>385</v>
      </c>
      <c r="F2895" t="s">
        <v>11401</v>
      </c>
      <c r="G2895" t="s">
        <v>7571</v>
      </c>
      <c r="H2895" t="s">
        <v>11402</v>
      </c>
      <c r="I2895" t="s">
        <v>14713</v>
      </c>
      <c r="J2895">
        <v>130732</v>
      </c>
      <c r="K2895">
        <v>109843</v>
      </c>
      <c r="L2895" t="s">
        <v>13086</v>
      </c>
      <c r="M2895">
        <v>974261</v>
      </c>
      <c r="N2895">
        <v>0</v>
      </c>
      <c r="O2895" t="s">
        <v>22319</v>
      </c>
    </row>
    <row r="2896" spans="1:15" x14ac:dyDescent="0.25">
      <c r="A2896">
        <v>31336</v>
      </c>
      <c r="B2896" t="s">
        <v>11288</v>
      </c>
      <c r="C2896" t="s">
        <v>11403</v>
      </c>
      <c r="D2896">
        <v>2900</v>
      </c>
      <c r="E2896" t="s">
        <v>385</v>
      </c>
      <c r="F2896" t="s">
        <v>11404</v>
      </c>
      <c r="G2896" t="s">
        <v>7571</v>
      </c>
      <c r="H2896" t="s">
        <v>11405</v>
      </c>
      <c r="I2896" t="s">
        <v>14713</v>
      </c>
      <c r="J2896">
        <v>113035</v>
      </c>
      <c r="K2896">
        <v>31336</v>
      </c>
      <c r="L2896" t="s">
        <v>11288</v>
      </c>
      <c r="M2896">
        <v>963272</v>
      </c>
      <c r="N2896">
        <v>0</v>
      </c>
      <c r="O2896" t="s">
        <v>19138</v>
      </c>
    </row>
    <row r="2897" spans="1:15" x14ac:dyDescent="0.25">
      <c r="A2897">
        <v>31344</v>
      </c>
      <c r="B2897" t="s">
        <v>11406</v>
      </c>
      <c r="C2897" t="s">
        <v>11407</v>
      </c>
      <c r="D2897">
        <v>2900</v>
      </c>
      <c r="E2897" t="s">
        <v>385</v>
      </c>
      <c r="F2897" t="s">
        <v>11408</v>
      </c>
      <c r="G2897" t="s">
        <v>7571</v>
      </c>
      <c r="H2897" t="s">
        <v>11409</v>
      </c>
      <c r="I2897" t="s">
        <v>14713</v>
      </c>
      <c r="J2897">
        <v>113035</v>
      </c>
      <c r="K2897">
        <v>31336</v>
      </c>
      <c r="L2897" t="s">
        <v>11288</v>
      </c>
      <c r="M2897">
        <v>123381</v>
      </c>
      <c r="N2897">
        <v>0</v>
      </c>
      <c r="O2897" t="s">
        <v>19139</v>
      </c>
    </row>
    <row r="2898" spans="1:15" x14ac:dyDescent="0.25">
      <c r="A2898">
        <v>31351</v>
      </c>
      <c r="B2898" t="s">
        <v>11410</v>
      </c>
      <c r="C2898" t="s">
        <v>11411</v>
      </c>
      <c r="D2898">
        <v>2970</v>
      </c>
      <c r="E2898" t="s">
        <v>708</v>
      </c>
      <c r="F2898" t="s">
        <v>11412</v>
      </c>
      <c r="G2898" t="s">
        <v>7571</v>
      </c>
      <c r="H2898" t="s">
        <v>11413</v>
      </c>
      <c r="I2898" t="s">
        <v>14713</v>
      </c>
      <c r="J2898">
        <v>113035</v>
      </c>
      <c r="K2898">
        <v>31336</v>
      </c>
      <c r="L2898" t="s">
        <v>11288</v>
      </c>
      <c r="M2898">
        <v>963272</v>
      </c>
      <c r="N2898">
        <v>0</v>
      </c>
      <c r="O2898" t="s">
        <v>19140</v>
      </c>
    </row>
    <row r="2899" spans="1:15" x14ac:dyDescent="0.25">
      <c r="A2899">
        <v>31427</v>
      </c>
      <c r="B2899" t="s">
        <v>11417</v>
      </c>
      <c r="C2899" t="s">
        <v>8547</v>
      </c>
      <c r="D2899">
        <v>2300</v>
      </c>
      <c r="E2899" t="s">
        <v>148</v>
      </c>
      <c r="F2899" t="s">
        <v>7674</v>
      </c>
      <c r="G2899" t="s">
        <v>7571</v>
      </c>
      <c r="H2899" t="s">
        <v>11418</v>
      </c>
      <c r="I2899" t="s">
        <v>14713</v>
      </c>
      <c r="J2899">
        <v>113068</v>
      </c>
      <c r="K2899">
        <v>31476</v>
      </c>
      <c r="L2899" t="s">
        <v>11424</v>
      </c>
      <c r="M2899">
        <v>963363</v>
      </c>
      <c r="N2899">
        <v>0</v>
      </c>
      <c r="O2899" t="s">
        <v>19141</v>
      </c>
    </row>
    <row r="2900" spans="1:15" x14ac:dyDescent="0.25">
      <c r="A2900">
        <v>31435</v>
      </c>
      <c r="B2900" t="s">
        <v>11419</v>
      </c>
      <c r="C2900" t="s">
        <v>2747</v>
      </c>
      <c r="D2900">
        <v>2300</v>
      </c>
      <c r="E2900" t="s">
        <v>148</v>
      </c>
      <c r="F2900" t="s">
        <v>11420</v>
      </c>
      <c r="G2900" t="s">
        <v>7571</v>
      </c>
      <c r="H2900" t="s">
        <v>11418</v>
      </c>
      <c r="I2900" t="s">
        <v>14713</v>
      </c>
      <c r="J2900">
        <v>113068</v>
      </c>
      <c r="K2900">
        <v>31476</v>
      </c>
      <c r="L2900" t="s">
        <v>11424</v>
      </c>
      <c r="M2900">
        <v>963363</v>
      </c>
      <c r="N2900">
        <v>0</v>
      </c>
      <c r="O2900" t="s">
        <v>19142</v>
      </c>
    </row>
    <row r="2901" spans="1:15" x14ac:dyDescent="0.25">
      <c r="A2901">
        <v>31468</v>
      </c>
      <c r="B2901" t="s">
        <v>11421</v>
      </c>
      <c r="C2901" t="s">
        <v>8543</v>
      </c>
      <c r="D2901">
        <v>2300</v>
      </c>
      <c r="E2901" t="s">
        <v>148</v>
      </c>
      <c r="F2901" t="s">
        <v>11422</v>
      </c>
      <c r="G2901" t="s">
        <v>7571</v>
      </c>
      <c r="H2901" t="s">
        <v>11423</v>
      </c>
      <c r="I2901" t="s">
        <v>14713</v>
      </c>
      <c r="J2901">
        <v>113068</v>
      </c>
      <c r="K2901">
        <v>31476</v>
      </c>
      <c r="L2901" t="s">
        <v>11424</v>
      </c>
      <c r="M2901">
        <v>970582</v>
      </c>
      <c r="N2901">
        <v>0</v>
      </c>
      <c r="O2901" t="s">
        <v>19143</v>
      </c>
    </row>
    <row r="2902" spans="1:15" x14ac:dyDescent="0.25">
      <c r="A2902">
        <v>31476</v>
      </c>
      <c r="B2902" t="s">
        <v>11424</v>
      </c>
      <c r="C2902" t="s">
        <v>11425</v>
      </c>
      <c r="D2902">
        <v>2300</v>
      </c>
      <c r="E2902" t="s">
        <v>148</v>
      </c>
      <c r="F2902" t="s">
        <v>11426</v>
      </c>
      <c r="G2902" t="s">
        <v>7571</v>
      </c>
      <c r="H2902" t="s">
        <v>11427</v>
      </c>
      <c r="I2902" t="s">
        <v>14713</v>
      </c>
      <c r="J2902">
        <v>113068</v>
      </c>
      <c r="K2902">
        <v>31476</v>
      </c>
      <c r="L2902" t="s">
        <v>11424</v>
      </c>
      <c r="M2902">
        <v>968081</v>
      </c>
      <c r="N2902">
        <v>0</v>
      </c>
      <c r="O2902" t="s">
        <v>19144</v>
      </c>
    </row>
    <row r="2903" spans="1:15" x14ac:dyDescent="0.25">
      <c r="A2903">
        <v>31492</v>
      </c>
      <c r="B2903" t="s">
        <v>11428</v>
      </c>
      <c r="C2903" t="s">
        <v>8547</v>
      </c>
      <c r="D2903">
        <v>2300</v>
      </c>
      <c r="E2903" t="s">
        <v>148</v>
      </c>
      <c r="F2903" t="s">
        <v>7674</v>
      </c>
      <c r="G2903" t="s">
        <v>7571</v>
      </c>
      <c r="H2903" t="s">
        <v>11418</v>
      </c>
      <c r="I2903" t="s">
        <v>14713</v>
      </c>
      <c r="J2903">
        <v>113068</v>
      </c>
      <c r="K2903">
        <v>31476</v>
      </c>
      <c r="L2903" t="s">
        <v>11424</v>
      </c>
      <c r="M2903">
        <v>963363</v>
      </c>
      <c r="N2903">
        <v>0</v>
      </c>
      <c r="O2903" t="s">
        <v>19145</v>
      </c>
    </row>
    <row r="2904" spans="1:15" x14ac:dyDescent="0.25">
      <c r="A2904">
        <v>31559</v>
      </c>
      <c r="B2904" t="s">
        <v>11429</v>
      </c>
      <c r="C2904" t="s">
        <v>2747</v>
      </c>
      <c r="D2904">
        <v>2300</v>
      </c>
      <c r="E2904" t="s">
        <v>148</v>
      </c>
      <c r="F2904" t="s">
        <v>11420</v>
      </c>
      <c r="G2904" t="s">
        <v>7571</v>
      </c>
      <c r="H2904" t="s">
        <v>11418</v>
      </c>
      <c r="I2904" t="s">
        <v>14713</v>
      </c>
      <c r="J2904">
        <v>113068</v>
      </c>
      <c r="K2904">
        <v>31476</v>
      </c>
      <c r="L2904" t="s">
        <v>11424</v>
      </c>
      <c r="M2904">
        <v>963363</v>
      </c>
      <c r="N2904">
        <v>0</v>
      </c>
      <c r="O2904" t="s">
        <v>19146</v>
      </c>
    </row>
    <row r="2905" spans="1:15" x14ac:dyDescent="0.25">
      <c r="A2905">
        <v>31583</v>
      </c>
      <c r="B2905" t="s">
        <v>11430</v>
      </c>
      <c r="C2905" t="s">
        <v>8665</v>
      </c>
      <c r="D2905">
        <v>2290</v>
      </c>
      <c r="E2905" t="s">
        <v>394</v>
      </c>
      <c r="F2905" t="s">
        <v>8039</v>
      </c>
      <c r="G2905" t="s">
        <v>7571</v>
      </c>
      <c r="H2905" t="s">
        <v>8040</v>
      </c>
      <c r="I2905" t="s">
        <v>14713</v>
      </c>
      <c r="J2905">
        <v>111377</v>
      </c>
      <c r="K2905">
        <v>31583</v>
      </c>
      <c r="L2905" t="s">
        <v>11430</v>
      </c>
      <c r="M2905">
        <v>117911</v>
      </c>
      <c r="N2905">
        <v>0</v>
      </c>
      <c r="O2905" t="s">
        <v>19147</v>
      </c>
    </row>
    <row r="2906" spans="1:15" x14ac:dyDescent="0.25">
      <c r="A2906">
        <v>31591</v>
      </c>
      <c r="B2906" t="s">
        <v>11431</v>
      </c>
      <c r="C2906" t="s">
        <v>8665</v>
      </c>
      <c r="D2906">
        <v>2290</v>
      </c>
      <c r="E2906" t="s">
        <v>394</v>
      </c>
      <c r="F2906" t="s">
        <v>8039</v>
      </c>
      <c r="G2906" t="s">
        <v>7571</v>
      </c>
      <c r="H2906" t="s">
        <v>8040</v>
      </c>
      <c r="I2906" t="s">
        <v>14713</v>
      </c>
      <c r="J2906">
        <v>111377</v>
      </c>
      <c r="K2906">
        <v>31583</v>
      </c>
      <c r="L2906" t="s">
        <v>11430</v>
      </c>
      <c r="M2906">
        <v>117911</v>
      </c>
      <c r="N2906">
        <v>0</v>
      </c>
      <c r="O2906" t="s">
        <v>19148</v>
      </c>
    </row>
    <row r="2907" spans="1:15" x14ac:dyDescent="0.25">
      <c r="A2907">
        <v>31666</v>
      </c>
      <c r="B2907" t="s">
        <v>11432</v>
      </c>
      <c r="C2907" t="s">
        <v>11433</v>
      </c>
      <c r="D2907">
        <v>2390</v>
      </c>
      <c r="E2907" t="s">
        <v>396</v>
      </c>
      <c r="F2907" t="s">
        <v>11434</v>
      </c>
      <c r="G2907" t="s">
        <v>7571</v>
      </c>
      <c r="H2907" t="s">
        <v>11435</v>
      </c>
      <c r="I2907" t="s">
        <v>14713</v>
      </c>
      <c r="J2907">
        <v>113043</v>
      </c>
      <c r="K2907">
        <v>31674</v>
      </c>
      <c r="L2907" t="s">
        <v>11436</v>
      </c>
      <c r="M2907">
        <v>123398</v>
      </c>
      <c r="N2907">
        <v>0</v>
      </c>
      <c r="O2907" t="s">
        <v>19149</v>
      </c>
    </row>
    <row r="2908" spans="1:15" x14ac:dyDescent="0.25">
      <c r="A2908">
        <v>31674</v>
      </c>
      <c r="B2908" t="s">
        <v>11436</v>
      </c>
      <c r="C2908" t="s">
        <v>2577</v>
      </c>
      <c r="D2908">
        <v>2390</v>
      </c>
      <c r="E2908" t="s">
        <v>396</v>
      </c>
      <c r="F2908" t="s">
        <v>8393</v>
      </c>
      <c r="G2908" t="s">
        <v>7571</v>
      </c>
      <c r="H2908" t="s">
        <v>11437</v>
      </c>
      <c r="I2908" t="s">
        <v>14713</v>
      </c>
      <c r="J2908">
        <v>113043</v>
      </c>
      <c r="K2908">
        <v>31674</v>
      </c>
      <c r="L2908" t="s">
        <v>11436</v>
      </c>
      <c r="M2908">
        <v>963272</v>
      </c>
      <c r="N2908">
        <v>0</v>
      </c>
      <c r="O2908" t="s">
        <v>19150</v>
      </c>
    </row>
    <row r="2909" spans="1:15" x14ac:dyDescent="0.25">
      <c r="A2909">
        <v>31682</v>
      </c>
      <c r="B2909" t="s">
        <v>11438</v>
      </c>
      <c r="C2909" t="s">
        <v>11439</v>
      </c>
      <c r="D2909">
        <v>2110</v>
      </c>
      <c r="E2909" t="s">
        <v>129</v>
      </c>
      <c r="F2909" t="s">
        <v>11440</v>
      </c>
      <c r="G2909" t="s">
        <v>7571</v>
      </c>
      <c r="H2909" t="s">
        <v>11441</v>
      </c>
      <c r="I2909" t="s">
        <v>14713</v>
      </c>
      <c r="J2909">
        <v>113035</v>
      </c>
      <c r="K2909">
        <v>31336</v>
      </c>
      <c r="L2909" t="s">
        <v>11288</v>
      </c>
      <c r="M2909">
        <v>108671</v>
      </c>
      <c r="N2909">
        <v>0</v>
      </c>
      <c r="O2909" t="s">
        <v>19151</v>
      </c>
    </row>
    <row r="2910" spans="1:15" x14ac:dyDescent="0.25">
      <c r="A2910">
        <v>31807</v>
      </c>
      <c r="B2910" t="s">
        <v>11442</v>
      </c>
      <c r="C2910" t="s">
        <v>2614</v>
      </c>
      <c r="D2910">
        <v>2990</v>
      </c>
      <c r="E2910" t="s">
        <v>237</v>
      </c>
      <c r="F2910" t="s">
        <v>11443</v>
      </c>
      <c r="G2910" t="s">
        <v>7571</v>
      </c>
      <c r="H2910" t="s">
        <v>11444</v>
      </c>
      <c r="I2910" t="s">
        <v>14713</v>
      </c>
      <c r="J2910">
        <v>113027</v>
      </c>
      <c r="K2910">
        <v>30049</v>
      </c>
      <c r="L2910" t="s">
        <v>11256</v>
      </c>
      <c r="M2910">
        <v>963173</v>
      </c>
      <c r="N2910">
        <v>0</v>
      </c>
      <c r="O2910" t="s">
        <v>19152</v>
      </c>
    </row>
    <row r="2911" spans="1:15" x14ac:dyDescent="0.25">
      <c r="A2911">
        <v>31815</v>
      </c>
      <c r="B2911" t="s">
        <v>11327</v>
      </c>
      <c r="C2911" t="s">
        <v>11445</v>
      </c>
      <c r="D2911">
        <v>2240</v>
      </c>
      <c r="E2911" t="s">
        <v>1047</v>
      </c>
      <c r="F2911" t="s">
        <v>11446</v>
      </c>
      <c r="G2911" t="s">
        <v>7571</v>
      </c>
      <c r="H2911" t="s">
        <v>11447</v>
      </c>
      <c r="I2911" t="s">
        <v>14713</v>
      </c>
      <c r="J2911">
        <v>113043</v>
      </c>
      <c r="K2911">
        <v>31674</v>
      </c>
      <c r="L2911" t="s">
        <v>11436</v>
      </c>
      <c r="M2911">
        <v>963272</v>
      </c>
      <c r="N2911">
        <v>0</v>
      </c>
      <c r="O2911" t="s">
        <v>19153</v>
      </c>
    </row>
    <row r="2912" spans="1:15" x14ac:dyDescent="0.25">
      <c r="A2912">
        <v>31849</v>
      </c>
      <c r="B2912" t="s">
        <v>11448</v>
      </c>
      <c r="C2912" t="s">
        <v>11449</v>
      </c>
      <c r="D2912">
        <v>3200</v>
      </c>
      <c r="E2912" t="s">
        <v>1224</v>
      </c>
      <c r="F2912" t="s">
        <v>11450</v>
      </c>
      <c r="G2912" t="s">
        <v>7571</v>
      </c>
      <c r="H2912" t="s">
        <v>11451</v>
      </c>
      <c r="I2912" t="s">
        <v>14713</v>
      </c>
      <c r="J2912">
        <v>113472</v>
      </c>
      <c r="K2912">
        <v>123638</v>
      </c>
      <c r="L2912" t="s">
        <v>13366</v>
      </c>
      <c r="M2912">
        <v>964701</v>
      </c>
      <c r="N2912">
        <v>0</v>
      </c>
      <c r="O2912" t="s">
        <v>19154</v>
      </c>
    </row>
    <row r="2913" spans="1:15" x14ac:dyDescent="0.25">
      <c r="A2913">
        <v>31856</v>
      </c>
      <c r="B2913" t="s">
        <v>11452</v>
      </c>
      <c r="C2913" t="s">
        <v>11453</v>
      </c>
      <c r="D2913">
        <v>3200</v>
      </c>
      <c r="E2913" t="s">
        <v>1224</v>
      </c>
      <c r="F2913" t="s">
        <v>11454</v>
      </c>
      <c r="G2913" t="s">
        <v>7571</v>
      </c>
      <c r="H2913" t="s">
        <v>19155</v>
      </c>
      <c r="I2913" t="s">
        <v>14713</v>
      </c>
      <c r="J2913">
        <v>113472</v>
      </c>
      <c r="K2913">
        <v>123638</v>
      </c>
      <c r="L2913" t="s">
        <v>13366</v>
      </c>
      <c r="M2913">
        <v>964701</v>
      </c>
      <c r="N2913">
        <v>0</v>
      </c>
      <c r="O2913" t="s">
        <v>19156</v>
      </c>
    </row>
    <row r="2914" spans="1:15" x14ac:dyDescent="0.25">
      <c r="A2914">
        <v>31864</v>
      </c>
      <c r="B2914" t="s">
        <v>11455</v>
      </c>
      <c r="C2914" t="s">
        <v>11453</v>
      </c>
      <c r="D2914">
        <v>3200</v>
      </c>
      <c r="E2914" t="s">
        <v>1224</v>
      </c>
      <c r="F2914" t="s">
        <v>11454</v>
      </c>
      <c r="G2914" t="s">
        <v>7571</v>
      </c>
      <c r="H2914" t="s">
        <v>11456</v>
      </c>
      <c r="I2914" t="s">
        <v>14713</v>
      </c>
      <c r="J2914">
        <v>113472</v>
      </c>
      <c r="K2914">
        <v>123638</v>
      </c>
      <c r="L2914" t="s">
        <v>13366</v>
      </c>
      <c r="M2914">
        <v>964701</v>
      </c>
      <c r="N2914">
        <v>0</v>
      </c>
      <c r="O2914" t="s">
        <v>19157</v>
      </c>
    </row>
    <row r="2915" spans="1:15" x14ac:dyDescent="0.25">
      <c r="A2915">
        <v>31881</v>
      </c>
      <c r="B2915" t="s">
        <v>14279</v>
      </c>
      <c r="C2915" t="s">
        <v>8799</v>
      </c>
      <c r="D2915">
        <v>3200</v>
      </c>
      <c r="E2915" t="s">
        <v>1224</v>
      </c>
      <c r="F2915" t="s">
        <v>8501</v>
      </c>
      <c r="G2915" t="s">
        <v>7571</v>
      </c>
      <c r="H2915" t="s">
        <v>14280</v>
      </c>
      <c r="I2915" t="s">
        <v>14372</v>
      </c>
      <c r="J2915">
        <v>111351</v>
      </c>
      <c r="K2915">
        <v>41467</v>
      </c>
      <c r="L2915" t="s">
        <v>12464</v>
      </c>
      <c r="M2915">
        <v>113911</v>
      </c>
      <c r="N2915">
        <v>113911</v>
      </c>
      <c r="O2915" t="s">
        <v>19158</v>
      </c>
    </row>
    <row r="2916" spans="1:15" x14ac:dyDescent="0.25">
      <c r="A2916">
        <v>31906</v>
      </c>
      <c r="B2916" t="s">
        <v>22320</v>
      </c>
      <c r="C2916" t="s">
        <v>8800</v>
      </c>
      <c r="D2916">
        <v>3200</v>
      </c>
      <c r="E2916" t="s">
        <v>1224</v>
      </c>
      <c r="F2916" t="s">
        <v>8502</v>
      </c>
      <c r="G2916" t="s">
        <v>7571</v>
      </c>
      <c r="H2916" t="s">
        <v>22321</v>
      </c>
      <c r="I2916" t="s">
        <v>14372</v>
      </c>
      <c r="J2916">
        <v>111351</v>
      </c>
      <c r="K2916">
        <v>41467</v>
      </c>
      <c r="L2916" t="s">
        <v>12464</v>
      </c>
      <c r="M2916">
        <v>113911</v>
      </c>
      <c r="N2916">
        <v>113911</v>
      </c>
      <c r="O2916" t="s">
        <v>19159</v>
      </c>
    </row>
    <row r="2917" spans="1:15" x14ac:dyDescent="0.25">
      <c r="A2917">
        <v>31922</v>
      </c>
      <c r="B2917" t="s">
        <v>11457</v>
      </c>
      <c r="C2917" t="s">
        <v>2049</v>
      </c>
      <c r="D2917">
        <v>1652</v>
      </c>
      <c r="E2917" t="s">
        <v>448</v>
      </c>
      <c r="F2917" t="s">
        <v>11458</v>
      </c>
      <c r="G2917" t="s">
        <v>7571</v>
      </c>
      <c r="H2917" t="s">
        <v>11459</v>
      </c>
      <c r="I2917" t="s">
        <v>14713</v>
      </c>
      <c r="J2917">
        <v>111591</v>
      </c>
      <c r="K2917">
        <v>122879</v>
      </c>
      <c r="L2917" t="s">
        <v>13353</v>
      </c>
      <c r="M2917">
        <v>962456</v>
      </c>
      <c r="N2917">
        <v>0</v>
      </c>
      <c r="O2917" t="s">
        <v>19160</v>
      </c>
    </row>
    <row r="2918" spans="1:15" x14ac:dyDescent="0.25">
      <c r="A2918">
        <v>31931</v>
      </c>
      <c r="B2918" t="s">
        <v>11460</v>
      </c>
      <c r="C2918" t="s">
        <v>2049</v>
      </c>
      <c r="D2918">
        <v>1652</v>
      </c>
      <c r="E2918" t="s">
        <v>448</v>
      </c>
      <c r="F2918" t="s">
        <v>11458</v>
      </c>
      <c r="G2918" t="s">
        <v>7571</v>
      </c>
      <c r="H2918" t="s">
        <v>11459</v>
      </c>
      <c r="I2918" t="s">
        <v>14713</v>
      </c>
      <c r="J2918">
        <v>111591</v>
      </c>
      <c r="K2918">
        <v>122879</v>
      </c>
      <c r="L2918" t="s">
        <v>13353</v>
      </c>
      <c r="M2918">
        <v>962456</v>
      </c>
      <c r="N2918">
        <v>0</v>
      </c>
      <c r="O2918" t="s">
        <v>19161</v>
      </c>
    </row>
    <row r="2919" spans="1:15" x14ac:dyDescent="0.25">
      <c r="A2919">
        <v>31963</v>
      </c>
      <c r="B2919" t="s">
        <v>11461</v>
      </c>
      <c r="C2919" t="s">
        <v>11462</v>
      </c>
      <c r="D2919">
        <v>1070</v>
      </c>
      <c r="E2919" t="s">
        <v>133</v>
      </c>
      <c r="F2919" t="s">
        <v>11463</v>
      </c>
      <c r="G2919" t="s">
        <v>7571</v>
      </c>
      <c r="H2919" t="s">
        <v>22322</v>
      </c>
      <c r="I2919" t="s">
        <v>14372</v>
      </c>
      <c r="J2919">
        <v>111385</v>
      </c>
      <c r="K2919">
        <v>125922</v>
      </c>
      <c r="L2919" t="s">
        <v>13480</v>
      </c>
      <c r="M2919">
        <v>113878</v>
      </c>
      <c r="N2919">
        <v>113878</v>
      </c>
      <c r="O2919" t="s">
        <v>19162</v>
      </c>
    </row>
    <row r="2920" spans="1:15" x14ac:dyDescent="0.25">
      <c r="A2920">
        <v>31997</v>
      </c>
      <c r="B2920" t="s">
        <v>11464</v>
      </c>
      <c r="C2920" t="s">
        <v>11465</v>
      </c>
      <c r="D2920">
        <v>1070</v>
      </c>
      <c r="E2920" t="s">
        <v>133</v>
      </c>
      <c r="F2920" t="s">
        <v>11466</v>
      </c>
      <c r="G2920" t="s">
        <v>7571</v>
      </c>
      <c r="H2920" t="s">
        <v>11467</v>
      </c>
      <c r="I2920" t="s">
        <v>14372</v>
      </c>
      <c r="J2920">
        <v>111385</v>
      </c>
      <c r="K2920">
        <v>125922</v>
      </c>
      <c r="L2920" t="s">
        <v>13480</v>
      </c>
      <c r="M2920">
        <v>113878</v>
      </c>
      <c r="N2920">
        <v>113878</v>
      </c>
      <c r="O2920" t="s">
        <v>19163</v>
      </c>
    </row>
    <row r="2921" spans="1:15" x14ac:dyDescent="0.25">
      <c r="A2921">
        <v>32052</v>
      </c>
      <c r="B2921" t="s">
        <v>11468</v>
      </c>
      <c r="C2921" t="s">
        <v>1873</v>
      </c>
      <c r="D2921">
        <v>1070</v>
      </c>
      <c r="E2921" t="s">
        <v>133</v>
      </c>
      <c r="F2921" t="s">
        <v>11469</v>
      </c>
      <c r="G2921" t="s">
        <v>7571</v>
      </c>
      <c r="H2921" t="s">
        <v>11470</v>
      </c>
      <c r="I2921" t="s">
        <v>14713</v>
      </c>
      <c r="J2921">
        <v>111393</v>
      </c>
      <c r="K2921">
        <v>32151</v>
      </c>
      <c r="L2921" t="s">
        <v>11499</v>
      </c>
      <c r="M2921">
        <v>117952</v>
      </c>
      <c r="N2921">
        <v>0</v>
      </c>
      <c r="O2921" t="s">
        <v>19164</v>
      </c>
    </row>
    <row r="2922" spans="1:15" x14ac:dyDescent="0.25">
      <c r="A2922">
        <v>32061</v>
      </c>
      <c r="B2922" t="s">
        <v>11471</v>
      </c>
      <c r="C2922" t="s">
        <v>8689</v>
      </c>
      <c r="D2922">
        <v>1730</v>
      </c>
      <c r="E2922" t="s">
        <v>954</v>
      </c>
      <c r="F2922" t="s">
        <v>8123</v>
      </c>
      <c r="G2922" t="s">
        <v>7571</v>
      </c>
      <c r="H2922" t="s">
        <v>8124</v>
      </c>
      <c r="I2922" t="s">
        <v>14713</v>
      </c>
      <c r="J2922">
        <v>112912</v>
      </c>
      <c r="K2922">
        <v>32061</v>
      </c>
      <c r="L2922" t="s">
        <v>11471</v>
      </c>
      <c r="M2922">
        <v>970392</v>
      </c>
      <c r="N2922">
        <v>0</v>
      </c>
      <c r="O2922" t="s">
        <v>19165</v>
      </c>
    </row>
    <row r="2923" spans="1:15" x14ac:dyDescent="0.25">
      <c r="A2923">
        <v>32078</v>
      </c>
      <c r="B2923" t="s">
        <v>11472</v>
      </c>
      <c r="C2923" t="s">
        <v>11473</v>
      </c>
      <c r="D2923">
        <v>1730</v>
      </c>
      <c r="E2923" t="s">
        <v>954</v>
      </c>
      <c r="F2923" t="s">
        <v>11474</v>
      </c>
      <c r="G2923" t="s">
        <v>7571</v>
      </c>
      <c r="H2923" t="s">
        <v>11475</v>
      </c>
      <c r="I2923" t="s">
        <v>14713</v>
      </c>
      <c r="J2923">
        <v>112912</v>
      </c>
      <c r="K2923">
        <v>32061</v>
      </c>
      <c r="L2923" t="s">
        <v>11471</v>
      </c>
      <c r="M2923">
        <v>970392</v>
      </c>
      <c r="N2923">
        <v>0</v>
      </c>
      <c r="O2923" t="s">
        <v>19166</v>
      </c>
    </row>
    <row r="2924" spans="1:15" x14ac:dyDescent="0.25">
      <c r="A2924">
        <v>32086</v>
      </c>
      <c r="B2924" t="s">
        <v>11476</v>
      </c>
      <c r="C2924" t="s">
        <v>11477</v>
      </c>
      <c r="D2924">
        <v>1730</v>
      </c>
      <c r="E2924" t="s">
        <v>954</v>
      </c>
      <c r="F2924" t="s">
        <v>11478</v>
      </c>
      <c r="G2924" t="s">
        <v>7571</v>
      </c>
      <c r="H2924" t="s">
        <v>11479</v>
      </c>
      <c r="I2924" t="s">
        <v>14713</v>
      </c>
      <c r="J2924">
        <v>112912</v>
      </c>
      <c r="K2924">
        <v>32061</v>
      </c>
      <c r="L2924" t="s">
        <v>11471</v>
      </c>
      <c r="M2924">
        <v>970392</v>
      </c>
      <c r="N2924">
        <v>0</v>
      </c>
      <c r="O2924" t="s">
        <v>19167</v>
      </c>
    </row>
    <row r="2925" spans="1:15" x14ac:dyDescent="0.25">
      <c r="A2925">
        <v>32094</v>
      </c>
      <c r="B2925" t="s">
        <v>11480</v>
      </c>
      <c r="C2925" t="s">
        <v>11481</v>
      </c>
      <c r="D2925">
        <v>1160</v>
      </c>
      <c r="E2925" t="s">
        <v>929</v>
      </c>
      <c r="F2925" t="s">
        <v>11482</v>
      </c>
      <c r="G2925" t="s">
        <v>7571</v>
      </c>
      <c r="H2925" t="s">
        <v>11483</v>
      </c>
      <c r="I2925" t="s">
        <v>14713</v>
      </c>
      <c r="J2925">
        <v>111393</v>
      </c>
      <c r="K2925">
        <v>32151</v>
      </c>
      <c r="L2925" t="s">
        <v>11499</v>
      </c>
      <c r="M2925">
        <v>962225</v>
      </c>
      <c r="N2925">
        <v>0</v>
      </c>
      <c r="O2925" t="s">
        <v>19168</v>
      </c>
    </row>
    <row r="2926" spans="1:15" x14ac:dyDescent="0.25">
      <c r="A2926">
        <v>32102</v>
      </c>
      <c r="B2926" t="s">
        <v>11484</v>
      </c>
      <c r="C2926" t="s">
        <v>11485</v>
      </c>
      <c r="D2926">
        <v>3130</v>
      </c>
      <c r="E2926" t="s">
        <v>7</v>
      </c>
      <c r="F2926" t="s">
        <v>11486</v>
      </c>
      <c r="G2926" t="s">
        <v>7571</v>
      </c>
      <c r="H2926" t="s">
        <v>11487</v>
      </c>
      <c r="I2926" t="s">
        <v>14713</v>
      </c>
      <c r="J2926">
        <v>113472</v>
      </c>
      <c r="K2926">
        <v>123638</v>
      </c>
      <c r="L2926" t="s">
        <v>13366</v>
      </c>
      <c r="M2926">
        <v>964701</v>
      </c>
      <c r="N2926">
        <v>0</v>
      </c>
      <c r="O2926" t="s">
        <v>19169</v>
      </c>
    </row>
    <row r="2927" spans="1:15" x14ac:dyDescent="0.25">
      <c r="A2927">
        <v>32111</v>
      </c>
      <c r="B2927" t="s">
        <v>11488</v>
      </c>
      <c r="C2927" t="s">
        <v>11489</v>
      </c>
      <c r="D2927">
        <v>3130</v>
      </c>
      <c r="E2927" t="s">
        <v>7</v>
      </c>
      <c r="F2927" t="s">
        <v>11490</v>
      </c>
      <c r="G2927" t="s">
        <v>7571</v>
      </c>
      <c r="H2927" t="s">
        <v>11491</v>
      </c>
      <c r="I2927" t="s">
        <v>14713</v>
      </c>
      <c r="J2927">
        <v>113472</v>
      </c>
      <c r="K2927">
        <v>123638</v>
      </c>
      <c r="L2927" t="s">
        <v>13366</v>
      </c>
      <c r="M2927">
        <v>964701</v>
      </c>
      <c r="N2927">
        <v>0</v>
      </c>
      <c r="O2927" t="s">
        <v>19170</v>
      </c>
    </row>
    <row r="2928" spans="1:15" x14ac:dyDescent="0.25">
      <c r="A2928">
        <v>32136</v>
      </c>
      <c r="B2928" t="s">
        <v>11492</v>
      </c>
      <c r="C2928" t="s">
        <v>11493</v>
      </c>
      <c r="D2928">
        <v>1020</v>
      </c>
      <c r="E2928" t="s">
        <v>132</v>
      </c>
      <c r="F2928" t="s">
        <v>11494</v>
      </c>
      <c r="G2928" t="s">
        <v>7571</v>
      </c>
      <c r="H2928" t="s">
        <v>11495</v>
      </c>
      <c r="I2928" t="s">
        <v>14713</v>
      </c>
      <c r="J2928">
        <v>111393</v>
      </c>
      <c r="K2928">
        <v>32151</v>
      </c>
      <c r="L2928" t="s">
        <v>11499</v>
      </c>
      <c r="M2928">
        <v>963314</v>
      </c>
      <c r="N2928">
        <v>0</v>
      </c>
      <c r="O2928" t="s">
        <v>19171</v>
      </c>
    </row>
    <row r="2929" spans="1:15" x14ac:dyDescent="0.25">
      <c r="A2929">
        <v>32144</v>
      </c>
      <c r="B2929" t="s">
        <v>11436</v>
      </c>
      <c r="C2929" t="s">
        <v>11496</v>
      </c>
      <c r="D2929">
        <v>1000</v>
      </c>
      <c r="E2929" t="s">
        <v>890</v>
      </c>
      <c r="F2929" t="s">
        <v>11497</v>
      </c>
      <c r="G2929" t="s">
        <v>7571</v>
      </c>
      <c r="H2929" t="s">
        <v>11498</v>
      </c>
      <c r="I2929" t="s">
        <v>14713</v>
      </c>
      <c r="J2929">
        <v>111393</v>
      </c>
      <c r="K2929">
        <v>32151</v>
      </c>
      <c r="L2929" t="s">
        <v>11499</v>
      </c>
      <c r="M2929">
        <v>132027</v>
      </c>
      <c r="N2929">
        <v>0</v>
      </c>
      <c r="O2929" t="s">
        <v>19172</v>
      </c>
    </row>
    <row r="2930" spans="1:15" x14ac:dyDescent="0.25">
      <c r="A2930">
        <v>32151</v>
      </c>
      <c r="B2930" t="s">
        <v>11499</v>
      </c>
      <c r="C2930" t="s">
        <v>11500</v>
      </c>
      <c r="D2930">
        <v>1000</v>
      </c>
      <c r="E2930" t="s">
        <v>890</v>
      </c>
      <c r="F2930" t="s">
        <v>11501</v>
      </c>
      <c r="G2930" t="s">
        <v>7571</v>
      </c>
      <c r="H2930" t="s">
        <v>11502</v>
      </c>
      <c r="I2930" t="s">
        <v>14713</v>
      </c>
      <c r="J2930">
        <v>111393</v>
      </c>
      <c r="K2930">
        <v>32151</v>
      </c>
      <c r="L2930" t="s">
        <v>11499</v>
      </c>
      <c r="M2930">
        <v>55129</v>
      </c>
      <c r="N2930">
        <v>0</v>
      </c>
      <c r="O2930" t="s">
        <v>19173</v>
      </c>
    </row>
    <row r="2931" spans="1:15" x14ac:dyDescent="0.25">
      <c r="A2931">
        <v>32177</v>
      </c>
      <c r="B2931" t="s">
        <v>11503</v>
      </c>
      <c r="C2931" t="s">
        <v>8787</v>
      </c>
      <c r="D2931">
        <v>1020</v>
      </c>
      <c r="E2931" t="s">
        <v>132</v>
      </c>
      <c r="F2931" t="s">
        <v>8461</v>
      </c>
      <c r="G2931" t="s">
        <v>7571</v>
      </c>
      <c r="H2931" t="s">
        <v>8462</v>
      </c>
      <c r="I2931" t="s">
        <v>14715</v>
      </c>
      <c r="J2931">
        <v>138305</v>
      </c>
      <c r="K2931">
        <v>0</v>
      </c>
      <c r="L2931" t="s">
        <v>7571</v>
      </c>
      <c r="M2931">
        <v>960138</v>
      </c>
      <c r="N2931">
        <v>0</v>
      </c>
      <c r="O2931" t="s">
        <v>19174</v>
      </c>
    </row>
    <row r="2932" spans="1:15" x14ac:dyDescent="0.25">
      <c r="A2932">
        <v>32185</v>
      </c>
      <c r="B2932" t="s">
        <v>11504</v>
      </c>
      <c r="C2932" t="s">
        <v>11505</v>
      </c>
      <c r="D2932">
        <v>1020</v>
      </c>
      <c r="E2932" t="s">
        <v>132</v>
      </c>
      <c r="F2932" t="s">
        <v>11506</v>
      </c>
      <c r="G2932" t="s">
        <v>7571</v>
      </c>
      <c r="H2932" t="s">
        <v>11507</v>
      </c>
      <c r="I2932" t="s">
        <v>14713</v>
      </c>
      <c r="J2932">
        <v>111393</v>
      </c>
      <c r="K2932">
        <v>32151</v>
      </c>
      <c r="L2932" t="s">
        <v>11499</v>
      </c>
      <c r="M2932">
        <v>963314</v>
      </c>
      <c r="N2932">
        <v>0</v>
      </c>
      <c r="O2932" t="s">
        <v>19175</v>
      </c>
    </row>
    <row r="2933" spans="1:15" x14ac:dyDescent="0.25">
      <c r="A2933">
        <v>32284</v>
      </c>
      <c r="B2933" t="s">
        <v>11508</v>
      </c>
      <c r="C2933" t="s">
        <v>11509</v>
      </c>
      <c r="D2933">
        <v>1000</v>
      </c>
      <c r="E2933" t="s">
        <v>890</v>
      </c>
      <c r="F2933" t="s">
        <v>11510</v>
      </c>
      <c r="G2933" t="s">
        <v>7571</v>
      </c>
      <c r="H2933" t="s">
        <v>11511</v>
      </c>
      <c r="I2933" t="s">
        <v>14715</v>
      </c>
      <c r="J2933">
        <v>138305</v>
      </c>
      <c r="K2933">
        <v>0</v>
      </c>
      <c r="L2933" t="s">
        <v>7571</v>
      </c>
      <c r="M2933">
        <v>960138</v>
      </c>
      <c r="N2933">
        <v>0</v>
      </c>
      <c r="O2933" t="s">
        <v>19176</v>
      </c>
    </row>
    <row r="2934" spans="1:15" x14ac:dyDescent="0.25">
      <c r="A2934">
        <v>32342</v>
      </c>
      <c r="B2934" t="s">
        <v>11512</v>
      </c>
      <c r="C2934" t="s">
        <v>11513</v>
      </c>
      <c r="D2934">
        <v>1020</v>
      </c>
      <c r="E2934" t="s">
        <v>132</v>
      </c>
      <c r="F2934" t="s">
        <v>11514</v>
      </c>
      <c r="G2934" t="s">
        <v>7571</v>
      </c>
      <c r="H2934" t="s">
        <v>11515</v>
      </c>
      <c r="I2934" t="s">
        <v>14713</v>
      </c>
      <c r="J2934">
        <v>111393</v>
      </c>
      <c r="K2934">
        <v>32151</v>
      </c>
      <c r="L2934" t="s">
        <v>11499</v>
      </c>
      <c r="M2934">
        <v>132027</v>
      </c>
      <c r="N2934">
        <v>0</v>
      </c>
      <c r="O2934" t="s">
        <v>19177</v>
      </c>
    </row>
    <row r="2935" spans="1:15" x14ac:dyDescent="0.25">
      <c r="A2935">
        <v>32409</v>
      </c>
      <c r="B2935" t="s">
        <v>11436</v>
      </c>
      <c r="C2935" t="s">
        <v>6502</v>
      </c>
      <c r="D2935">
        <v>3290</v>
      </c>
      <c r="E2935" t="s">
        <v>464</v>
      </c>
      <c r="F2935" t="s">
        <v>3688</v>
      </c>
      <c r="G2935" t="s">
        <v>7571</v>
      </c>
      <c r="H2935" t="s">
        <v>11516</v>
      </c>
      <c r="I2935" t="s">
        <v>14713</v>
      </c>
      <c r="J2935">
        <v>138792</v>
      </c>
      <c r="K2935">
        <v>126284</v>
      </c>
      <c r="L2935" t="s">
        <v>13529</v>
      </c>
      <c r="M2935">
        <v>964817</v>
      </c>
      <c r="N2935">
        <v>0</v>
      </c>
      <c r="O2935" t="s">
        <v>19178</v>
      </c>
    </row>
    <row r="2936" spans="1:15" x14ac:dyDescent="0.25">
      <c r="A2936">
        <v>32417</v>
      </c>
      <c r="B2936" t="s">
        <v>11517</v>
      </c>
      <c r="C2936" t="s">
        <v>11518</v>
      </c>
      <c r="D2936">
        <v>3290</v>
      </c>
      <c r="E2936" t="s">
        <v>464</v>
      </c>
      <c r="F2936" t="s">
        <v>3688</v>
      </c>
      <c r="G2936" t="s">
        <v>7571</v>
      </c>
      <c r="H2936" t="s">
        <v>11519</v>
      </c>
      <c r="I2936" t="s">
        <v>14713</v>
      </c>
      <c r="J2936">
        <v>138792</v>
      </c>
      <c r="K2936">
        <v>126284</v>
      </c>
      <c r="L2936" t="s">
        <v>13529</v>
      </c>
      <c r="M2936">
        <v>964817</v>
      </c>
      <c r="N2936">
        <v>0</v>
      </c>
      <c r="O2936" t="s">
        <v>19179</v>
      </c>
    </row>
    <row r="2937" spans="1:15" x14ac:dyDescent="0.25">
      <c r="A2937">
        <v>32425</v>
      </c>
      <c r="B2937" t="s">
        <v>11520</v>
      </c>
      <c r="C2937" t="s">
        <v>11521</v>
      </c>
      <c r="D2937">
        <v>3290</v>
      </c>
      <c r="E2937" t="s">
        <v>464</v>
      </c>
      <c r="F2937" t="s">
        <v>3688</v>
      </c>
      <c r="G2937" t="s">
        <v>7571</v>
      </c>
      <c r="H2937" t="s">
        <v>11522</v>
      </c>
      <c r="I2937" t="s">
        <v>14713</v>
      </c>
      <c r="J2937">
        <v>138792</v>
      </c>
      <c r="K2937">
        <v>126284</v>
      </c>
      <c r="L2937" t="s">
        <v>13529</v>
      </c>
      <c r="M2937">
        <v>964817</v>
      </c>
      <c r="N2937">
        <v>0</v>
      </c>
      <c r="O2937" t="s">
        <v>19180</v>
      </c>
    </row>
    <row r="2938" spans="1:15" x14ac:dyDescent="0.25">
      <c r="A2938">
        <v>32458</v>
      </c>
      <c r="B2938" t="s">
        <v>11523</v>
      </c>
      <c r="C2938" t="s">
        <v>8676</v>
      </c>
      <c r="D2938">
        <v>1700</v>
      </c>
      <c r="E2938" t="s">
        <v>3</v>
      </c>
      <c r="F2938" t="s">
        <v>8090</v>
      </c>
      <c r="G2938" t="s">
        <v>7571</v>
      </c>
      <c r="H2938" t="s">
        <v>11524</v>
      </c>
      <c r="I2938" t="s">
        <v>14713</v>
      </c>
      <c r="J2938">
        <v>113464</v>
      </c>
      <c r="K2938">
        <v>33514</v>
      </c>
      <c r="L2938" t="s">
        <v>11218</v>
      </c>
      <c r="M2938">
        <v>970401</v>
      </c>
      <c r="N2938">
        <v>0</v>
      </c>
      <c r="O2938" t="s">
        <v>19181</v>
      </c>
    </row>
    <row r="2939" spans="1:15" x14ac:dyDescent="0.25">
      <c r="A2939">
        <v>32524</v>
      </c>
      <c r="B2939" t="s">
        <v>11525</v>
      </c>
      <c r="C2939" t="s">
        <v>11526</v>
      </c>
      <c r="D2939">
        <v>3150</v>
      </c>
      <c r="E2939" t="s">
        <v>5</v>
      </c>
      <c r="F2939" t="s">
        <v>11527</v>
      </c>
      <c r="G2939" t="s">
        <v>7571</v>
      </c>
      <c r="H2939" t="s">
        <v>11528</v>
      </c>
      <c r="I2939" t="s">
        <v>14713</v>
      </c>
      <c r="J2939">
        <v>112201</v>
      </c>
      <c r="K2939">
        <v>33341</v>
      </c>
      <c r="L2939" t="s">
        <v>11634</v>
      </c>
      <c r="M2939">
        <v>962217</v>
      </c>
      <c r="N2939">
        <v>0</v>
      </c>
      <c r="O2939" t="s">
        <v>19182</v>
      </c>
    </row>
    <row r="2940" spans="1:15" x14ac:dyDescent="0.25">
      <c r="A2940">
        <v>32532</v>
      </c>
      <c r="B2940" t="s">
        <v>11529</v>
      </c>
      <c r="C2940" t="s">
        <v>11526</v>
      </c>
      <c r="D2940">
        <v>3150</v>
      </c>
      <c r="E2940" t="s">
        <v>5</v>
      </c>
      <c r="F2940" t="s">
        <v>11530</v>
      </c>
      <c r="G2940" t="s">
        <v>7571</v>
      </c>
      <c r="H2940" t="s">
        <v>11531</v>
      </c>
      <c r="I2940" t="s">
        <v>14713</v>
      </c>
      <c r="J2940">
        <v>112201</v>
      </c>
      <c r="K2940">
        <v>33341</v>
      </c>
      <c r="L2940" t="s">
        <v>11634</v>
      </c>
      <c r="M2940">
        <v>962217</v>
      </c>
      <c r="N2940">
        <v>0</v>
      </c>
      <c r="O2940" t="s">
        <v>19183</v>
      </c>
    </row>
    <row r="2941" spans="1:15" x14ac:dyDescent="0.25">
      <c r="A2941">
        <v>32541</v>
      </c>
      <c r="B2941" t="s">
        <v>11532</v>
      </c>
      <c r="C2941" t="s">
        <v>11533</v>
      </c>
      <c r="D2941">
        <v>3150</v>
      </c>
      <c r="E2941" t="s">
        <v>5</v>
      </c>
      <c r="F2941" t="s">
        <v>11534</v>
      </c>
      <c r="G2941" t="s">
        <v>7571</v>
      </c>
      <c r="H2941" t="s">
        <v>11535</v>
      </c>
      <c r="I2941" t="s">
        <v>14713</v>
      </c>
      <c r="J2941">
        <v>112201</v>
      </c>
      <c r="K2941">
        <v>33341</v>
      </c>
      <c r="L2941" t="s">
        <v>11634</v>
      </c>
      <c r="M2941">
        <v>962217</v>
      </c>
      <c r="N2941">
        <v>0</v>
      </c>
      <c r="O2941" t="s">
        <v>19184</v>
      </c>
    </row>
    <row r="2942" spans="1:15" x14ac:dyDescent="0.25">
      <c r="A2942">
        <v>32557</v>
      </c>
      <c r="B2942" t="s">
        <v>11536</v>
      </c>
      <c r="C2942" t="s">
        <v>11537</v>
      </c>
      <c r="D2942">
        <v>3001</v>
      </c>
      <c r="E2942" t="s">
        <v>434</v>
      </c>
      <c r="F2942" t="s">
        <v>11538</v>
      </c>
      <c r="G2942" t="s">
        <v>7571</v>
      </c>
      <c r="H2942" t="s">
        <v>11539</v>
      </c>
      <c r="I2942" t="s">
        <v>14713</v>
      </c>
      <c r="J2942">
        <v>112409</v>
      </c>
      <c r="K2942">
        <v>126888</v>
      </c>
      <c r="L2942" t="s">
        <v>13570</v>
      </c>
      <c r="M2942">
        <v>974311</v>
      </c>
      <c r="N2942">
        <v>0</v>
      </c>
      <c r="O2942" t="s">
        <v>19185</v>
      </c>
    </row>
    <row r="2943" spans="1:15" x14ac:dyDescent="0.25">
      <c r="A2943">
        <v>32573</v>
      </c>
      <c r="B2943" t="s">
        <v>11540</v>
      </c>
      <c r="C2943" t="s">
        <v>11541</v>
      </c>
      <c r="D2943">
        <v>1500</v>
      </c>
      <c r="E2943" t="s">
        <v>445</v>
      </c>
      <c r="F2943" t="s">
        <v>11542</v>
      </c>
      <c r="G2943" t="s">
        <v>7571</v>
      </c>
      <c r="H2943" t="s">
        <v>11543</v>
      </c>
      <c r="I2943" t="s">
        <v>14713</v>
      </c>
      <c r="J2943">
        <v>111591</v>
      </c>
      <c r="K2943">
        <v>122879</v>
      </c>
      <c r="L2943" t="s">
        <v>13353</v>
      </c>
      <c r="M2943">
        <v>55137</v>
      </c>
      <c r="N2943">
        <v>0</v>
      </c>
      <c r="O2943" t="s">
        <v>19186</v>
      </c>
    </row>
    <row r="2944" spans="1:15" x14ac:dyDescent="0.25">
      <c r="A2944">
        <v>32607</v>
      </c>
      <c r="B2944" t="s">
        <v>11289</v>
      </c>
      <c r="C2944" t="s">
        <v>1988</v>
      </c>
      <c r="D2944">
        <v>1500</v>
      </c>
      <c r="E2944" t="s">
        <v>445</v>
      </c>
      <c r="F2944" t="s">
        <v>7825</v>
      </c>
      <c r="G2944" t="s">
        <v>7571</v>
      </c>
      <c r="H2944" t="s">
        <v>7826</v>
      </c>
      <c r="I2944" t="s">
        <v>14713</v>
      </c>
      <c r="J2944">
        <v>111591</v>
      </c>
      <c r="K2944">
        <v>122879</v>
      </c>
      <c r="L2944" t="s">
        <v>13353</v>
      </c>
      <c r="M2944">
        <v>962217</v>
      </c>
      <c r="N2944">
        <v>0</v>
      </c>
      <c r="O2944" t="s">
        <v>19187</v>
      </c>
    </row>
    <row r="2945" spans="1:15" x14ac:dyDescent="0.25">
      <c r="A2945">
        <v>32623</v>
      </c>
      <c r="B2945" t="s">
        <v>11544</v>
      </c>
      <c r="C2945" t="s">
        <v>11541</v>
      </c>
      <c r="D2945">
        <v>1500</v>
      </c>
      <c r="E2945" t="s">
        <v>445</v>
      </c>
      <c r="F2945" t="s">
        <v>11542</v>
      </c>
      <c r="G2945" t="s">
        <v>7571</v>
      </c>
      <c r="H2945" t="s">
        <v>11545</v>
      </c>
      <c r="I2945" t="s">
        <v>14713</v>
      </c>
      <c r="J2945">
        <v>111591</v>
      </c>
      <c r="K2945">
        <v>122879</v>
      </c>
      <c r="L2945" t="s">
        <v>13353</v>
      </c>
      <c r="M2945">
        <v>55137</v>
      </c>
      <c r="N2945">
        <v>0</v>
      </c>
      <c r="O2945" t="s">
        <v>19188</v>
      </c>
    </row>
    <row r="2946" spans="1:15" x14ac:dyDescent="0.25">
      <c r="A2946">
        <v>32631</v>
      </c>
      <c r="B2946" t="s">
        <v>11546</v>
      </c>
      <c r="C2946" t="s">
        <v>11541</v>
      </c>
      <c r="D2946">
        <v>1500</v>
      </c>
      <c r="E2946" t="s">
        <v>445</v>
      </c>
      <c r="F2946" t="s">
        <v>11542</v>
      </c>
      <c r="G2946" t="s">
        <v>7571</v>
      </c>
      <c r="H2946" t="s">
        <v>11547</v>
      </c>
      <c r="I2946" t="s">
        <v>14713</v>
      </c>
      <c r="J2946">
        <v>111591</v>
      </c>
      <c r="K2946">
        <v>122879</v>
      </c>
      <c r="L2946" t="s">
        <v>13353</v>
      </c>
      <c r="M2946">
        <v>55137</v>
      </c>
      <c r="N2946">
        <v>0</v>
      </c>
      <c r="O2946" t="s">
        <v>19189</v>
      </c>
    </row>
    <row r="2947" spans="1:15" x14ac:dyDescent="0.25">
      <c r="A2947">
        <v>32664</v>
      </c>
      <c r="B2947" t="s">
        <v>11548</v>
      </c>
      <c r="C2947" t="s">
        <v>3471</v>
      </c>
      <c r="D2947">
        <v>3001</v>
      </c>
      <c r="E2947" t="s">
        <v>434</v>
      </c>
      <c r="F2947" t="s">
        <v>11549</v>
      </c>
      <c r="G2947" t="s">
        <v>7571</v>
      </c>
      <c r="H2947" t="s">
        <v>11550</v>
      </c>
      <c r="I2947" t="s">
        <v>14713</v>
      </c>
      <c r="J2947">
        <v>112409</v>
      </c>
      <c r="K2947">
        <v>126888</v>
      </c>
      <c r="L2947" t="s">
        <v>13570</v>
      </c>
      <c r="M2947">
        <v>970111</v>
      </c>
      <c r="N2947">
        <v>0</v>
      </c>
      <c r="O2947" t="s">
        <v>19190</v>
      </c>
    </row>
    <row r="2948" spans="1:15" x14ac:dyDescent="0.25">
      <c r="A2948">
        <v>32672</v>
      </c>
      <c r="B2948" t="s">
        <v>11551</v>
      </c>
      <c r="C2948" t="s">
        <v>3471</v>
      </c>
      <c r="D2948">
        <v>3001</v>
      </c>
      <c r="E2948" t="s">
        <v>434</v>
      </c>
      <c r="F2948" t="s">
        <v>11549</v>
      </c>
      <c r="G2948" t="s">
        <v>7571</v>
      </c>
      <c r="H2948" t="s">
        <v>11550</v>
      </c>
      <c r="I2948" t="s">
        <v>14713</v>
      </c>
      <c r="J2948">
        <v>112409</v>
      </c>
      <c r="K2948">
        <v>126888</v>
      </c>
      <c r="L2948" t="s">
        <v>13570</v>
      </c>
      <c r="M2948">
        <v>970111</v>
      </c>
      <c r="N2948">
        <v>0</v>
      </c>
      <c r="O2948" t="s">
        <v>19191</v>
      </c>
    </row>
    <row r="2949" spans="1:15" x14ac:dyDescent="0.25">
      <c r="A2949">
        <v>32722</v>
      </c>
      <c r="B2949" t="s">
        <v>11552</v>
      </c>
      <c r="C2949" t="s">
        <v>3471</v>
      </c>
      <c r="D2949">
        <v>3001</v>
      </c>
      <c r="E2949" t="s">
        <v>434</v>
      </c>
      <c r="F2949" t="s">
        <v>11549</v>
      </c>
      <c r="G2949" t="s">
        <v>7571</v>
      </c>
      <c r="H2949" t="s">
        <v>11550</v>
      </c>
      <c r="I2949" t="s">
        <v>14713</v>
      </c>
      <c r="J2949">
        <v>112409</v>
      </c>
      <c r="K2949">
        <v>126888</v>
      </c>
      <c r="L2949" t="s">
        <v>13570</v>
      </c>
      <c r="M2949">
        <v>970111</v>
      </c>
      <c r="N2949">
        <v>0</v>
      </c>
      <c r="O2949" t="s">
        <v>19192</v>
      </c>
    </row>
    <row r="2950" spans="1:15" x14ac:dyDescent="0.25">
      <c r="A2950">
        <v>32797</v>
      </c>
      <c r="B2950" t="s">
        <v>11553</v>
      </c>
      <c r="C2950" t="s">
        <v>1921</v>
      </c>
      <c r="D2950">
        <v>1090</v>
      </c>
      <c r="E2950" t="s">
        <v>250</v>
      </c>
      <c r="F2950" t="s">
        <v>11554</v>
      </c>
      <c r="G2950" t="s">
        <v>7571</v>
      </c>
      <c r="H2950" t="s">
        <v>11555</v>
      </c>
      <c r="I2950" t="s">
        <v>14713</v>
      </c>
      <c r="J2950">
        <v>111393</v>
      </c>
      <c r="K2950">
        <v>32151</v>
      </c>
      <c r="L2950" t="s">
        <v>11499</v>
      </c>
      <c r="M2950">
        <v>117952</v>
      </c>
      <c r="N2950">
        <v>0</v>
      </c>
      <c r="O2950" t="s">
        <v>19193</v>
      </c>
    </row>
    <row r="2951" spans="1:15" x14ac:dyDescent="0.25">
      <c r="A2951">
        <v>32813</v>
      </c>
      <c r="B2951" t="s">
        <v>14281</v>
      </c>
      <c r="C2951" t="s">
        <v>8662</v>
      </c>
      <c r="D2951">
        <v>1880</v>
      </c>
      <c r="E2951" t="s">
        <v>244</v>
      </c>
      <c r="F2951" t="s">
        <v>8035</v>
      </c>
      <c r="G2951" t="s">
        <v>7571</v>
      </c>
      <c r="H2951" t="s">
        <v>14282</v>
      </c>
      <c r="I2951" t="s">
        <v>14713</v>
      </c>
      <c r="J2951">
        <v>111369</v>
      </c>
      <c r="K2951">
        <v>32813</v>
      </c>
      <c r="L2951" t="s">
        <v>14281</v>
      </c>
      <c r="M2951">
        <v>970871</v>
      </c>
      <c r="N2951">
        <v>0</v>
      </c>
      <c r="O2951" t="s">
        <v>19194</v>
      </c>
    </row>
    <row r="2952" spans="1:15" x14ac:dyDescent="0.25">
      <c r="A2952">
        <v>32821</v>
      </c>
      <c r="B2952" t="s">
        <v>14283</v>
      </c>
      <c r="C2952" t="s">
        <v>8662</v>
      </c>
      <c r="D2952">
        <v>1880</v>
      </c>
      <c r="E2952" t="s">
        <v>244</v>
      </c>
      <c r="F2952" t="s">
        <v>11556</v>
      </c>
      <c r="G2952" t="s">
        <v>7571</v>
      </c>
      <c r="H2952" t="s">
        <v>14282</v>
      </c>
      <c r="I2952" t="s">
        <v>14713</v>
      </c>
      <c r="J2952">
        <v>111369</v>
      </c>
      <c r="K2952">
        <v>32813</v>
      </c>
      <c r="L2952" t="s">
        <v>14281</v>
      </c>
      <c r="M2952">
        <v>970871</v>
      </c>
      <c r="N2952">
        <v>0</v>
      </c>
      <c r="O2952" t="s">
        <v>19195</v>
      </c>
    </row>
    <row r="2953" spans="1:15" x14ac:dyDescent="0.25">
      <c r="A2953">
        <v>32839</v>
      </c>
      <c r="B2953" t="s">
        <v>11557</v>
      </c>
      <c r="C2953" t="s">
        <v>11558</v>
      </c>
      <c r="D2953">
        <v>3140</v>
      </c>
      <c r="E2953" t="s">
        <v>196</v>
      </c>
      <c r="F2953" t="s">
        <v>11559</v>
      </c>
      <c r="G2953" t="s">
        <v>7571</v>
      </c>
      <c r="H2953" t="s">
        <v>11560</v>
      </c>
      <c r="I2953" t="s">
        <v>14713</v>
      </c>
      <c r="J2953">
        <v>112201</v>
      </c>
      <c r="K2953">
        <v>33341</v>
      </c>
      <c r="L2953" t="s">
        <v>11634</v>
      </c>
      <c r="M2953">
        <v>973719</v>
      </c>
      <c r="N2953">
        <v>0</v>
      </c>
      <c r="O2953" t="s">
        <v>19196</v>
      </c>
    </row>
    <row r="2954" spans="1:15" x14ac:dyDescent="0.25">
      <c r="A2954">
        <v>32847</v>
      </c>
      <c r="B2954" t="s">
        <v>11561</v>
      </c>
      <c r="C2954" t="s">
        <v>11562</v>
      </c>
      <c r="D2954">
        <v>3140</v>
      </c>
      <c r="E2954" t="s">
        <v>196</v>
      </c>
      <c r="F2954" t="s">
        <v>11563</v>
      </c>
      <c r="G2954" t="s">
        <v>7571</v>
      </c>
      <c r="H2954" t="s">
        <v>11564</v>
      </c>
      <c r="I2954" t="s">
        <v>14372</v>
      </c>
      <c r="J2954">
        <v>112003</v>
      </c>
      <c r="K2954">
        <v>0</v>
      </c>
      <c r="L2954" t="s">
        <v>7571</v>
      </c>
      <c r="M2954">
        <v>113845</v>
      </c>
      <c r="N2954">
        <v>113845</v>
      </c>
      <c r="O2954" t="s">
        <v>19197</v>
      </c>
    </row>
    <row r="2955" spans="1:15" x14ac:dyDescent="0.25">
      <c r="A2955">
        <v>32854</v>
      </c>
      <c r="B2955" t="s">
        <v>11565</v>
      </c>
      <c r="C2955" t="s">
        <v>11566</v>
      </c>
      <c r="D2955">
        <v>3010</v>
      </c>
      <c r="E2955" t="s">
        <v>1216</v>
      </c>
      <c r="F2955" t="s">
        <v>11567</v>
      </c>
      <c r="G2955" t="s">
        <v>7571</v>
      </c>
      <c r="H2955" t="s">
        <v>11550</v>
      </c>
      <c r="I2955" t="s">
        <v>14713</v>
      </c>
      <c r="J2955">
        <v>112409</v>
      </c>
      <c r="K2955">
        <v>126888</v>
      </c>
      <c r="L2955" t="s">
        <v>13570</v>
      </c>
      <c r="M2955">
        <v>970111</v>
      </c>
      <c r="N2955">
        <v>0</v>
      </c>
      <c r="O2955" t="s">
        <v>19198</v>
      </c>
    </row>
    <row r="2956" spans="1:15" x14ac:dyDescent="0.25">
      <c r="A2956">
        <v>32871</v>
      </c>
      <c r="B2956" t="s">
        <v>11568</v>
      </c>
      <c r="C2956" t="s">
        <v>11569</v>
      </c>
      <c r="D2956">
        <v>1502</v>
      </c>
      <c r="E2956" t="s">
        <v>1996</v>
      </c>
      <c r="F2956" t="s">
        <v>11570</v>
      </c>
      <c r="G2956" t="s">
        <v>7571</v>
      </c>
      <c r="H2956" t="s">
        <v>11571</v>
      </c>
      <c r="I2956" t="s">
        <v>14713</v>
      </c>
      <c r="J2956">
        <v>111591</v>
      </c>
      <c r="K2956">
        <v>122879</v>
      </c>
      <c r="L2956" t="s">
        <v>13353</v>
      </c>
      <c r="M2956">
        <v>963314</v>
      </c>
      <c r="N2956">
        <v>0</v>
      </c>
      <c r="O2956" t="s">
        <v>19199</v>
      </c>
    </row>
    <row r="2957" spans="1:15" x14ac:dyDescent="0.25">
      <c r="A2957">
        <v>32904</v>
      </c>
      <c r="B2957" t="s">
        <v>11575</v>
      </c>
      <c r="C2957" t="s">
        <v>11576</v>
      </c>
      <c r="D2957">
        <v>3000</v>
      </c>
      <c r="E2957" t="s">
        <v>512</v>
      </c>
      <c r="F2957" t="s">
        <v>11577</v>
      </c>
      <c r="G2957" t="s">
        <v>7571</v>
      </c>
      <c r="H2957" t="s">
        <v>11578</v>
      </c>
      <c r="I2957" t="s">
        <v>14713</v>
      </c>
      <c r="J2957">
        <v>112409</v>
      </c>
      <c r="K2957">
        <v>126888</v>
      </c>
      <c r="L2957" t="s">
        <v>13570</v>
      </c>
      <c r="M2957">
        <v>108837</v>
      </c>
      <c r="N2957">
        <v>0</v>
      </c>
      <c r="O2957" t="s">
        <v>19200</v>
      </c>
    </row>
    <row r="2958" spans="1:15" x14ac:dyDescent="0.25">
      <c r="A2958">
        <v>32921</v>
      </c>
      <c r="B2958" t="s">
        <v>11579</v>
      </c>
      <c r="C2958" t="s">
        <v>11580</v>
      </c>
      <c r="D2958">
        <v>3000</v>
      </c>
      <c r="E2958" t="s">
        <v>512</v>
      </c>
      <c r="F2958" t="s">
        <v>11581</v>
      </c>
      <c r="G2958" t="s">
        <v>7571</v>
      </c>
      <c r="H2958" t="s">
        <v>11582</v>
      </c>
      <c r="I2958" t="s">
        <v>14713</v>
      </c>
      <c r="J2958">
        <v>112409</v>
      </c>
      <c r="K2958">
        <v>126888</v>
      </c>
      <c r="L2958" t="s">
        <v>13570</v>
      </c>
      <c r="M2958">
        <v>974295</v>
      </c>
      <c r="N2958">
        <v>0</v>
      </c>
      <c r="O2958" t="s">
        <v>19201</v>
      </c>
    </row>
    <row r="2959" spans="1:15" x14ac:dyDescent="0.25">
      <c r="A2959">
        <v>32938</v>
      </c>
      <c r="B2959" t="s">
        <v>11583</v>
      </c>
      <c r="C2959" t="s">
        <v>11584</v>
      </c>
      <c r="D2959">
        <v>3000</v>
      </c>
      <c r="E2959" t="s">
        <v>512</v>
      </c>
      <c r="F2959" t="s">
        <v>11585</v>
      </c>
      <c r="G2959" t="s">
        <v>7571</v>
      </c>
      <c r="H2959" t="s">
        <v>11586</v>
      </c>
      <c r="I2959" t="s">
        <v>14715</v>
      </c>
      <c r="J2959">
        <v>111427</v>
      </c>
      <c r="K2959">
        <v>116831</v>
      </c>
      <c r="L2959" t="s">
        <v>13242</v>
      </c>
      <c r="M2959">
        <v>960062</v>
      </c>
      <c r="N2959">
        <v>0</v>
      </c>
      <c r="O2959" t="s">
        <v>19202</v>
      </c>
    </row>
    <row r="2960" spans="1:15" x14ac:dyDescent="0.25">
      <c r="A2960">
        <v>32946</v>
      </c>
      <c r="B2960" t="s">
        <v>11587</v>
      </c>
      <c r="C2960" t="s">
        <v>5968</v>
      </c>
      <c r="D2960">
        <v>3000</v>
      </c>
      <c r="E2960" t="s">
        <v>512</v>
      </c>
      <c r="F2960" t="s">
        <v>11588</v>
      </c>
      <c r="G2960" t="s">
        <v>7571</v>
      </c>
      <c r="H2960" t="s">
        <v>11589</v>
      </c>
      <c r="I2960" t="s">
        <v>14713</v>
      </c>
      <c r="J2960">
        <v>112409</v>
      </c>
      <c r="K2960">
        <v>126888</v>
      </c>
      <c r="L2960" t="s">
        <v>13570</v>
      </c>
      <c r="M2960">
        <v>62174</v>
      </c>
      <c r="N2960">
        <v>0</v>
      </c>
      <c r="O2960" t="s">
        <v>19203</v>
      </c>
    </row>
    <row r="2961" spans="1:15" x14ac:dyDescent="0.25">
      <c r="A2961">
        <v>32987</v>
      </c>
      <c r="B2961" t="s">
        <v>11553</v>
      </c>
      <c r="C2961" t="s">
        <v>11590</v>
      </c>
      <c r="D2961">
        <v>3000</v>
      </c>
      <c r="E2961" t="s">
        <v>512</v>
      </c>
      <c r="F2961" t="s">
        <v>11591</v>
      </c>
      <c r="G2961" t="s">
        <v>7571</v>
      </c>
      <c r="H2961" t="s">
        <v>11592</v>
      </c>
      <c r="I2961" t="s">
        <v>14713</v>
      </c>
      <c r="J2961">
        <v>112409</v>
      </c>
      <c r="K2961">
        <v>126888</v>
      </c>
      <c r="L2961" t="s">
        <v>13570</v>
      </c>
      <c r="M2961">
        <v>117507</v>
      </c>
      <c r="N2961">
        <v>0</v>
      </c>
      <c r="O2961" t="s">
        <v>19204</v>
      </c>
    </row>
    <row r="2962" spans="1:15" x14ac:dyDescent="0.25">
      <c r="A2962">
        <v>32995</v>
      </c>
      <c r="B2962" t="s">
        <v>11593</v>
      </c>
      <c r="C2962" t="s">
        <v>3448</v>
      </c>
      <c r="D2962">
        <v>3000</v>
      </c>
      <c r="E2962" t="s">
        <v>512</v>
      </c>
      <c r="F2962" t="s">
        <v>11594</v>
      </c>
      <c r="G2962" t="s">
        <v>7571</v>
      </c>
      <c r="H2962" t="s">
        <v>11595</v>
      </c>
      <c r="I2962" t="s">
        <v>14713</v>
      </c>
      <c r="J2962">
        <v>112409</v>
      </c>
      <c r="K2962">
        <v>126888</v>
      </c>
      <c r="L2962" t="s">
        <v>13570</v>
      </c>
      <c r="M2962">
        <v>117507</v>
      </c>
      <c r="N2962">
        <v>0</v>
      </c>
      <c r="O2962" t="s">
        <v>19205</v>
      </c>
    </row>
    <row r="2963" spans="1:15" x14ac:dyDescent="0.25">
      <c r="A2963">
        <v>33076</v>
      </c>
      <c r="B2963" t="s">
        <v>11596</v>
      </c>
      <c r="C2963" t="s">
        <v>11580</v>
      </c>
      <c r="D2963">
        <v>3000</v>
      </c>
      <c r="E2963" t="s">
        <v>512</v>
      </c>
      <c r="F2963" t="s">
        <v>11597</v>
      </c>
      <c r="G2963" t="s">
        <v>7571</v>
      </c>
      <c r="H2963" t="s">
        <v>11582</v>
      </c>
      <c r="I2963" t="s">
        <v>14713</v>
      </c>
      <c r="J2963">
        <v>112409</v>
      </c>
      <c r="K2963">
        <v>126888</v>
      </c>
      <c r="L2963" t="s">
        <v>13570</v>
      </c>
      <c r="M2963">
        <v>974295</v>
      </c>
      <c r="N2963">
        <v>0</v>
      </c>
      <c r="O2963" t="s">
        <v>19206</v>
      </c>
    </row>
    <row r="2964" spans="1:15" x14ac:dyDescent="0.25">
      <c r="A2964">
        <v>33134</v>
      </c>
      <c r="B2964" t="s">
        <v>11598</v>
      </c>
      <c r="C2964" t="s">
        <v>11599</v>
      </c>
      <c r="D2964">
        <v>1840</v>
      </c>
      <c r="E2964" t="s">
        <v>3377</v>
      </c>
      <c r="F2964" t="s">
        <v>11600</v>
      </c>
      <c r="G2964" t="s">
        <v>7571</v>
      </c>
      <c r="H2964" t="s">
        <v>11601</v>
      </c>
      <c r="I2964" t="s">
        <v>14713</v>
      </c>
      <c r="J2964">
        <v>111369</v>
      </c>
      <c r="K2964">
        <v>32813</v>
      </c>
      <c r="L2964" t="s">
        <v>14281</v>
      </c>
      <c r="M2964">
        <v>964189</v>
      </c>
      <c r="N2964">
        <v>0</v>
      </c>
      <c r="O2964" t="s">
        <v>19207</v>
      </c>
    </row>
    <row r="2965" spans="1:15" x14ac:dyDescent="0.25">
      <c r="A2965">
        <v>33142</v>
      </c>
      <c r="B2965" t="s">
        <v>11242</v>
      </c>
      <c r="C2965" t="s">
        <v>11602</v>
      </c>
      <c r="D2965">
        <v>1840</v>
      </c>
      <c r="E2965" t="s">
        <v>3377</v>
      </c>
      <c r="F2965" t="s">
        <v>11603</v>
      </c>
      <c r="G2965" t="s">
        <v>7571</v>
      </c>
      <c r="H2965" t="s">
        <v>11604</v>
      </c>
      <c r="I2965" t="s">
        <v>14715</v>
      </c>
      <c r="J2965">
        <v>111369</v>
      </c>
      <c r="K2965">
        <v>32813</v>
      </c>
      <c r="L2965" t="s">
        <v>14281</v>
      </c>
      <c r="M2965">
        <v>961185</v>
      </c>
      <c r="N2965">
        <v>0</v>
      </c>
      <c r="O2965" t="s">
        <v>19208</v>
      </c>
    </row>
    <row r="2966" spans="1:15" x14ac:dyDescent="0.25">
      <c r="A2966">
        <v>33183</v>
      </c>
      <c r="B2966" t="s">
        <v>8097</v>
      </c>
      <c r="C2966" t="s">
        <v>22323</v>
      </c>
      <c r="D2966">
        <v>1831</v>
      </c>
      <c r="E2966" t="s">
        <v>2256</v>
      </c>
      <c r="F2966" t="s">
        <v>8098</v>
      </c>
      <c r="G2966" t="s">
        <v>7571</v>
      </c>
      <c r="H2966" t="s">
        <v>8099</v>
      </c>
      <c r="I2966" t="s">
        <v>14715</v>
      </c>
      <c r="J2966">
        <v>138305</v>
      </c>
      <c r="K2966">
        <v>0</v>
      </c>
      <c r="L2966" t="s">
        <v>7571</v>
      </c>
      <c r="M2966">
        <v>960443</v>
      </c>
      <c r="N2966">
        <v>0</v>
      </c>
      <c r="O2966" t="s">
        <v>19209</v>
      </c>
    </row>
    <row r="2967" spans="1:15" x14ac:dyDescent="0.25">
      <c r="A2967">
        <v>33209</v>
      </c>
      <c r="B2967" t="s">
        <v>11605</v>
      </c>
      <c r="C2967" t="s">
        <v>11606</v>
      </c>
      <c r="D2967">
        <v>1785</v>
      </c>
      <c r="E2967" t="s">
        <v>190</v>
      </c>
      <c r="F2967" t="s">
        <v>11607</v>
      </c>
      <c r="G2967" t="s">
        <v>7571</v>
      </c>
      <c r="H2967" t="s">
        <v>11608</v>
      </c>
      <c r="I2967" t="s">
        <v>14713</v>
      </c>
      <c r="J2967">
        <v>112912</v>
      </c>
      <c r="K2967">
        <v>32061</v>
      </c>
      <c r="L2967" t="s">
        <v>11471</v>
      </c>
      <c r="M2967">
        <v>971895</v>
      </c>
      <c r="N2967">
        <v>0</v>
      </c>
      <c r="O2967" t="s">
        <v>19210</v>
      </c>
    </row>
    <row r="2968" spans="1:15" x14ac:dyDescent="0.25">
      <c r="A2968">
        <v>33217</v>
      </c>
      <c r="B2968" t="s">
        <v>11609</v>
      </c>
      <c r="C2968" t="s">
        <v>11610</v>
      </c>
      <c r="D2968">
        <v>1785</v>
      </c>
      <c r="E2968" t="s">
        <v>190</v>
      </c>
      <c r="F2968" t="s">
        <v>11611</v>
      </c>
      <c r="G2968" t="s">
        <v>7571</v>
      </c>
      <c r="H2968" t="s">
        <v>11612</v>
      </c>
      <c r="I2968" t="s">
        <v>14715</v>
      </c>
      <c r="J2968">
        <v>112912</v>
      </c>
      <c r="K2968">
        <v>32061</v>
      </c>
      <c r="L2968" t="s">
        <v>11471</v>
      </c>
      <c r="M2968">
        <v>960476</v>
      </c>
      <c r="N2968">
        <v>0</v>
      </c>
      <c r="O2968" t="s">
        <v>19211</v>
      </c>
    </row>
    <row r="2969" spans="1:15" x14ac:dyDescent="0.25">
      <c r="A2969">
        <v>33225</v>
      </c>
      <c r="B2969" t="s">
        <v>11613</v>
      </c>
      <c r="C2969" t="s">
        <v>11614</v>
      </c>
      <c r="D2969">
        <v>1785</v>
      </c>
      <c r="E2969" t="s">
        <v>190</v>
      </c>
      <c r="F2969" t="s">
        <v>11615</v>
      </c>
      <c r="G2969" t="s">
        <v>7571</v>
      </c>
      <c r="H2969" t="s">
        <v>11616</v>
      </c>
      <c r="I2969" t="s">
        <v>14715</v>
      </c>
      <c r="J2969">
        <v>112912</v>
      </c>
      <c r="K2969">
        <v>32061</v>
      </c>
      <c r="L2969" t="s">
        <v>11471</v>
      </c>
      <c r="M2969">
        <v>960476</v>
      </c>
      <c r="N2969">
        <v>0</v>
      </c>
      <c r="O2969" t="s">
        <v>19212</v>
      </c>
    </row>
    <row r="2970" spans="1:15" x14ac:dyDescent="0.25">
      <c r="A2970">
        <v>33241</v>
      </c>
      <c r="B2970" t="s">
        <v>11617</v>
      </c>
      <c r="C2970" t="s">
        <v>11618</v>
      </c>
      <c r="D2970">
        <v>1785</v>
      </c>
      <c r="E2970" t="s">
        <v>190</v>
      </c>
      <c r="F2970" t="s">
        <v>11619</v>
      </c>
      <c r="G2970" t="s">
        <v>7571</v>
      </c>
      <c r="H2970" t="s">
        <v>11620</v>
      </c>
      <c r="I2970" t="s">
        <v>14713</v>
      </c>
      <c r="J2970">
        <v>112912</v>
      </c>
      <c r="K2970">
        <v>32061</v>
      </c>
      <c r="L2970" t="s">
        <v>11471</v>
      </c>
      <c r="M2970">
        <v>971895</v>
      </c>
      <c r="N2970">
        <v>0</v>
      </c>
      <c r="O2970" t="s">
        <v>19213</v>
      </c>
    </row>
    <row r="2971" spans="1:15" x14ac:dyDescent="0.25">
      <c r="A2971">
        <v>33258</v>
      </c>
      <c r="B2971" t="s">
        <v>11621</v>
      </c>
      <c r="C2971" t="s">
        <v>14284</v>
      </c>
      <c r="D2971">
        <v>1080</v>
      </c>
      <c r="E2971" t="s">
        <v>146</v>
      </c>
      <c r="F2971" t="s">
        <v>11622</v>
      </c>
      <c r="G2971" t="s">
        <v>7571</v>
      </c>
      <c r="H2971" t="s">
        <v>22324</v>
      </c>
      <c r="I2971" t="s">
        <v>14713</v>
      </c>
      <c r="J2971">
        <v>111393</v>
      </c>
      <c r="K2971">
        <v>32151</v>
      </c>
      <c r="L2971" t="s">
        <v>11499</v>
      </c>
      <c r="M2971">
        <v>55129</v>
      </c>
      <c r="N2971">
        <v>0</v>
      </c>
      <c r="O2971" t="s">
        <v>19214</v>
      </c>
    </row>
    <row r="2972" spans="1:15" x14ac:dyDescent="0.25">
      <c r="A2972">
        <v>33291</v>
      </c>
      <c r="B2972" t="s">
        <v>11623</v>
      </c>
      <c r="C2972" t="s">
        <v>11624</v>
      </c>
      <c r="D2972">
        <v>1745</v>
      </c>
      <c r="E2972" t="s">
        <v>310</v>
      </c>
      <c r="F2972" t="s">
        <v>11625</v>
      </c>
      <c r="G2972" t="s">
        <v>7571</v>
      </c>
      <c r="H2972" t="s">
        <v>11626</v>
      </c>
      <c r="I2972" t="s">
        <v>14713</v>
      </c>
      <c r="J2972">
        <v>112912</v>
      </c>
      <c r="K2972">
        <v>32061</v>
      </c>
      <c r="L2972" t="s">
        <v>11471</v>
      </c>
      <c r="M2972">
        <v>970434</v>
      </c>
      <c r="N2972">
        <v>0</v>
      </c>
      <c r="O2972" t="s">
        <v>22325</v>
      </c>
    </row>
    <row r="2973" spans="1:15" x14ac:dyDescent="0.25">
      <c r="A2973">
        <v>33308</v>
      </c>
      <c r="B2973" t="s">
        <v>11627</v>
      </c>
      <c r="C2973" t="s">
        <v>11624</v>
      </c>
      <c r="D2973">
        <v>1745</v>
      </c>
      <c r="E2973" t="s">
        <v>310</v>
      </c>
      <c r="F2973" t="s">
        <v>11628</v>
      </c>
      <c r="G2973" t="s">
        <v>7571</v>
      </c>
      <c r="H2973" t="s">
        <v>11629</v>
      </c>
      <c r="I2973" t="s">
        <v>14713</v>
      </c>
      <c r="J2973">
        <v>112912</v>
      </c>
      <c r="K2973">
        <v>32061</v>
      </c>
      <c r="L2973" t="s">
        <v>11471</v>
      </c>
      <c r="M2973">
        <v>970434</v>
      </c>
      <c r="N2973">
        <v>0</v>
      </c>
      <c r="O2973" t="s">
        <v>19215</v>
      </c>
    </row>
    <row r="2974" spans="1:15" x14ac:dyDescent="0.25">
      <c r="A2974">
        <v>33316</v>
      </c>
      <c r="B2974" t="s">
        <v>11630</v>
      </c>
      <c r="C2974" t="s">
        <v>11631</v>
      </c>
      <c r="D2974">
        <v>3090</v>
      </c>
      <c r="E2974" t="s">
        <v>983</v>
      </c>
      <c r="F2974" t="s">
        <v>11632</v>
      </c>
      <c r="G2974" t="s">
        <v>7571</v>
      </c>
      <c r="H2974" t="s">
        <v>11633</v>
      </c>
      <c r="I2974" t="s">
        <v>14715</v>
      </c>
      <c r="J2974">
        <v>138305</v>
      </c>
      <c r="K2974">
        <v>0</v>
      </c>
      <c r="L2974" t="s">
        <v>7571</v>
      </c>
      <c r="M2974">
        <v>960492</v>
      </c>
      <c r="N2974">
        <v>0</v>
      </c>
      <c r="O2974" t="s">
        <v>19216</v>
      </c>
    </row>
    <row r="2975" spans="1:15" x14ac:dyDescent="0.25">
      <c r="A2975">
        <v>33341</v>
      </c>
      <c r="B2975" t="s">
        <v>11634</v>
      </c>
      <c r="C2975" t="s">
        <v>8783</v>
      </c>
      <c r="D2975">
        <v>3110</v>
      </c>
      <c r="E2975" t="s">
        <v>243</v>
      </c>
      <c r="F2975" t="s">
        <v>11635</v>
      </c>
      <c r="G2975" t="s">
        <v>7571</v>
      </c>
      <c r="H2975" t="s">
        <v>11636</v>
      </c>
      <c r="I2975" t="s">
        <v>14713</v>
      </c>
      <c r="J2975">
        <v>112201</v>
      </c>
      <c r="K2975">
        <v>33341</v>
      </c>
      <c r="L2975" t="s">
        <v>11634</v>
      </c>
      <c r="M2975">
        <v>110585</v>
      </c>
      <c r="N2975">
        <v>0</v>
      </c>
      <c r="O2975" t="s">
        <v>19217</v>
      </c>
    </row>
    <row r="2976" spans="1:15" x14ac:dyDescent="0.25">
      <c r="A2976">
        <v>33449</v>
      </c>
      <c r="B2976" t="s">
        <v>11637</v>
      </c>
      <c r="C2976" t="s">
        <v>2039</v>
      </c>
      <c r="D2976">
        <v>1640</v>
      </c>
      <c r="E2976" t="s">
        <v>2040</v>
      </c>
      <c r="F2976" t="s">
        <v>2041</v>
      </c>
      <c r="G2976" t="s">
        <v>7571</v>
      </c>
      <c r="H2976" t="s">
        <v>11638</v>
      </c>
      <c r="I2976" t="s">
        <v>14713</v>
      </c>
      <c r="J2976">
        <v>111591</v>
      </c>
      <c r="K2976">
        <v>122879</v>
      </c>
      <c r="L2976" t="s">
        <v>13353</v>
      </c>
      <c r="M2976">
        <v>55137</v>
      </c>
      <c r="N2976">
        <v>0</v>
      </c>
      <c r="O2976" t="s">
        <v>19218</v>
      </c>
    </row>
    <row r="2977" spans="1:15" x14ac:dyDescent="0.25">
      <c r="A2977">
        <v>33514</v>
      </c>
      <c r="B2977" t="s">
        <v>11218</v>
      </c>
      <c r="C2977" t="s">
        <v>11639</v>
      </c>
      <c r="D2977">
        <v>1740</v>
      </c>
      <c r="E2977" t="s">
        <v>960</v>
      </c>
      <c r="F2977" t="s">
        <v>11640</v>
      </c>
      <c r="G2977" t="s">
        <v>7571</v>
      </c>
      <c r="H2977" t="s">
        <v>11641</v>
      </c>
      <c r="I2977" t="s">
        <v>14713</v>
      </c>
      <c r="J2977">
        <v>113464</v>
      </c>
      <c r="K2977">
        <v>33514</v>
      </c>
      <c r="L2977" t="s">
        <v>11218</v>
      </c>
      <c r="M2977">
        <v>123497</v>
      </c>
      <c r="N2977">
        <v>0</v>
      </c>
      <c r="O2977" t="s">
        <v>19219</v>
      </c>
    </row>
    <row r="2978" spans="1:15" x14ac:dyDescent="0.25">
      <c r="A2978">
        <v>33522</v>
      </c>
      <c r="B2978" t="s">
        <v>11642</v>
      </c>
      <c r="C2978" t="s">
        <v>11643</v>
      </c>
      <c r="D2978">
        <v>1740</v>
      </c>
      <c r="E2978" t="s">
        <v>960</v>
      </c>
      <c r="F2978" t="s">
        <v>11644</v>
      </c>
      <c r="G2978" t="s">
        <v>7571</v>
      </c>
      <c r="H2978" t="s">
        <v>11645</v>
      </c>
      <c r="I2978" t="s">
        <v>14713</v>
      </c>
      <c r="J2978">
        <v>113464</v>
      </c>
      <c r="K2978">
        <v>33514</v>
      </c>
      <c r="L2978" t="s">
        <v>11218</v>
      </c>
      <c r="M2978">
        <v>123497</v>
      </c>
      <c r="N2978">
        <v>0</v>
      </c>
      <c r="O2978" t="s">
        <v>19220</v>
      </c>
    </row>
    <row r="2979" spans="1:15" x14ac:dyDescent="0.25">
      <c r="A2979">
        <v>33548</v>
      </c>
      <c r="B2979" t="s">
        <v>11630</v>
      </c>
      <c r="C2979" t="s">
        <v>11646</v>
      </c>
      <c r="D2979">
        <v>3080</v>
      </c>
      <c r="E2979" t="s">
        <v>246</v>
      </c>
      <c r="F2979" t="s">
        <v>11647</v>
      </c>
      <c r="G2979" t="s">
        <v>7571</v>
      </c>
      <c r="H2979" t="s">
        <v>11648</v>
      </c>
      <c r="I2979" t="s">
        <v>14715</v>
      </c>
      <c r="J2979">
        <v>111451</v>
      </c>
      <c r="K2979">
        <v>0</v>
      </c>
      <c r="L2979" t="s">
        <v>7571</v>
      </c>
      <c r="M2979">
        <v>960534</v>
      </c>
      <c r="N2979">
        <v>0</v>
      </c>
      <c r="O2979" t="s">
        <v>19221</v>
      </c>
    </row>
    <row r="2980" spans="1:15" x14ac:dyDescent="0.25">
      <c r="A2980">
        <v>33571</v>
      </c>
      <c r="B2980" t="s">
        <v>11649</v>
      </c>
      <c r="C2980" t="s">
        <v>11650</v>
      </c>
      <c r="D2980">
        <v>3300</v>
      </c>
      <c r="E2980" t="s">
        <v>311</v>
      </c>
      <c r="F2980" t="s">
        <v>8383</v>
      </c>
      <c r="G2980" t="s">
        <v>7571</v>
      </c>
      <c r="H2980" t="s">
        <v>8384</v>
      </c>
      <c r="I2980" t="s">
        <v>14715</v>
      </c>
      <c r="J2980">
        <v>113548</v>
      </c>
      <c r="K2980">
        <v>33571</v>
      </c>
      <c r="L2980" t="s">
        <v>11649</v>
      </c>
      <c r="M2980">
        <v>960062</v>
      </c>
      <c r="N2980">
        <v>0</v>
      </c>
      <c r="O2980" t="s">
        <v>19222</v>
      </c>
    </row>
    <row r="2981" spans="1:15" x14ac:dyDescent="0.25">
      <c r="A2981">
        <v>33671</v>
      </c>
      <c r="B2981" t="s">
        <v>11651</v>
      </c>
      <c r="C2981" t="s">
        <v>11652</v>
      </c>
      <c r="D2981">
        <v>3150</v>
      </c>
      <c r="E2981" t="s">
        <v>3441</v>
      </c>
      <c r="F2981" t="s">
        <v>11653</v>
      </c>
      <c r="G2981" t="s">
        <v>7571</v>
      </c>
      <c r="H2981" t="s">
        <v>11654</v>
      </c>
      <c r="I2981" t="s">
        <v>14713</v>
      </c>
      <c r="J2981">
        <v>112201</v>
      </c>
      <c r="K2981">
        <v>33341</v>
      </c>
      <c r="L2981" t="s">
        <v>11634</v>
      </c>
      <c r="M2981">
        <v>110585</v>
      </c>
      <c r="N2981">
        <v>0</v>
      </c>
      <c r="O2981" t="s">
        <v>19223</v>
      </c>
    </row>
    <row r="2982" spans="1:15" x14ac:dyDescent="0.25">
      <c r="A2982">
        <v>33704</v>
      </c>
      <c r="B2982" t="s">
        <v>11655</v>
      </c>
      <c r="C2982" t="s">
        <v>11656</v>
      </c>
      <c r="D2982">
        <v>1800</v>
      </c>
      <c r="E2982" t="s">
        <v>457</v>
      </c>
      <c r="F2982" t="s">
        <v>11657</v>
      </c>
      <c r="G2982" t="s">
        <v>7571</v>
      </c>
      <c r="H2982" t="s">
        <v>11658</v>
      </c>
      <c r="I2982" t="s">
        <v>14713</v>
      </c>
      <c r="J2982">
        <v>112326</v>
      </c>
      <c r="K2982">
        <v>33704</v>
      </c>
      <c r="L2982" t="s">
        <v>11655</v>
      </c>
      <c r="M2982">
        <v>962671</v>
      </c>
      <c r="N2982">
        <v>0</v>
      </c>
      <c r="O2982" t="s">
        <v>19224</v>
      </c>
    </row>
    <row r="2983" spans="1:15" x14ac:dyDescent="0.25">
      <c r="A2983">
        <v>33712</v>
      </c>
      <c r="B2983" t="s">
        <v>11659</v>
      </c>
      <c r="C2983" t="s">
        <v>2162</v>
      </c>
      <c r="D2983">
        <v>1800</v>
      </c>
      <c r="E2983" t="s">
        <v>457</v>
      </c>
      <c r="F2983" t="s">
        <v>11660</v>
      </c>
      <c r="G2983" t="s">
        <v>7571</v>
      </c>
      <c r="H2983" t="s">
        <v>11661</v>
      </c>
      <c r="I2983" t="s">
        <v>14713</v>
      </c>
      <c r="J2983">
        <v>112326</v>
      </c>
      <c r="K2983">
        <v>33704</v>
      </c>
      <c r="L2983" t="s">
        <v>11655</v>
      </c>
      <c r="M2983">
        <v>962671</v>
      </c>
      <c r="N2983">
        <v>0</v>
      </c>
      <c r="O2983" t="s">
        <v>19225</v>
      </c>
    </row>
    <row r="2984" spans="1:15" x14ac:dyDescent="0.25">
      <c r="A2984">
        <v>33721</v>
      </c>
      <c r="B2984" t="s">
        <v>11662</v>
      </c>
      <c r="C2984" t="s">
        <v>11663</v>
      </c>
      <c r="D2984">
        <v>1800</v>
      </c>
      <c r="E2984" t="s">
        <v>457</v>
      </c>
      <c r="F2984" t="s">
        <v>11664</v>
      </c>
      <c r="G2984" t="s">
        <v>7571</v>
      </c>
      <c r="H2984" t="s">
        <v>11665</v>
      </c>
      <c r="I2984" t="s">
        <v>14713</v>
      </c>
      <c r="J2984">
        <v>112326</v>
      </c>
      <c r="K2984">
        <v>33704</v>
      </c>
      <c r="L2984" t="s">
        <v>11655</v>
      </c>
      <c r="M2984">
        <v>962671</v>
      </c>
      <c r="N2984">
        <v>0</v>
      </c>
      <c r="O2984" t="s">
        <v>19226</v>
      </c>
    </row>
    <row r="2985" spans="1:15" x14ac:dyDescent="0.25">
      <c r="A2985">
        <v>33746</v>
      </c>
      <c r="B2985" t="s">
        <v>11666</v>
      </c>
      <c r="C2985" t="s">
        <v>2162</v>
      </c>
      <c r="D2985">
        <v>1800</v>
      </c>
      <c r="E2985" t="s">
        <v>457</v>
      </c>
      <c r="F2985" t="s">
        <v>11657</v>
      </c>
      <c r="G2985" t="s">
        <v>7571</v>
      </c>
      <c r="H2985" t="s">
        <v>11667</v>
      </c>
      <c r="I2985" t="s">
        <v>14713</v>
      </c>
      <c r="J2985">
        <v>112326</v>
      </c>
      <c r="K2985">
        <v>33704</v>
      </c>
      <c r="L2985" t="s">
        <v>11655</v>
      </c>
      <c r="M2985">
        <v>962671</v>
      </c>
      <c r="N2985">
        <v>0</v>
      </c>
      <c r="O2985" t="s">
        <v>19227</v>
      </c>
    </row>
    <row r="2986" spans="1:15" x14ac:dyDescent="0.25">
      <c r="A2986">
        <v>33803</v>
      </c>
      <c r="B2986" t="s">
        <v>11228</v>
      </c>
      <c r="C2986" t="s">
        <v>1952</v>
      </c>
      <c r="D2986">
        <v>1150</v>
      </c>
      <c r="E2986" t="s">
        <v>197</v>
      </c>
      <c r="F2986" t="s">
        <v>11668</v>
      </c>
      <c r="G2986" t="s">
        <v>7571</v>
      </c>
      <c r="H2986" t="s">
        <v>11669</v>
      </c>
      <c r="I2986" t="s">
        <v>14713</v>
      </c>
      <c r="J2986">
        <v>111393</v>
      </c>
      <c r="K2986">
        <v>32151</v>
      </c>
      <c r="L2986" t="s">
        <v>11499</v>
      </c>
      <c r="M2986">
        <v>55129</v>
      </c>
      <c r="N2986">
        <v>0</v>
      </c>
      <c r="O2986" t="s">
        <v>19228</v>
      </c>
    </row>
    <row r="2987" spans="1:15" x14ac:dyDescent="0.25">
      <c r="A2987">
        <v>33811</v>
      </c>
      <c r="B2987" t="s">
        <v>11670</v>
      </c>
      <c r="C2987" t="s">
        <v>11671</v>
      </c>
      <c r="D2987">
        <v>1150</v>
      </c>
      <c r="E2987" t="s">
        <v>197</v>
      </c>
      <c r="F2987" t="s">
        <v>11672</v>
      </c>
      <c r="G2987" t="s">
        <v>7571</v>
      </c>
      <c r="H2987" t="s">
        <v>11673</v>
      </c>
      <c r="I2987" t="s">
        <v>14713</v>
      </c>
      <c r="J2987">
        <v>111393</v>
      </c>
      <c r="K2987">
        <v>32151</v>
      </c>
      <c r="L2987" t="s">
        <v>11499</v>
      </c>
      <c r="M2987">
        <v>117952</v>
      </c>
      <c r="N2987">
        <v>0</v>
      </c>
      <c r="O2987" t="s">
        <v>19229</v>
      </c>
    </row>
    <row r="2988" spans="1:15" x14ac:dyDescent="0.25">
      <c r="A2988">
        <v>33829</v>
      </c>
      <c r="B2988" t="s">
        <v>11289</v>
      </c>
      <c r="C2988" t="s">
        <v>11674</v>
      </c>
      <c r="D2988">
        <v>1150</v>
      </c>
      <c r="E2988" t="s">
        <v>197</v>
      </c>
      <c r="F2988" t="s">
        <v>11675</v>
      </c>
      <c r="G2988" t="s">
        <v>7571</v>
      </c>
      <c r="H2988" t="s">
        <v>11676</v>
      </c>
      <c r="I2988" t="s">
        <v>14713</v>
      </c>
      <c r="J2988">
        <v>111393</v>
      </c>
      <c r="K2988">
        <v>32151</v>
      </c>
      <c r="L2988" t="s">
        <v>11499</v>
      </c>
      <c r="M2988">
        <v>962217</v>
      </c>
      <c r="N2988">
        <v>0</v>
      </c>
      <c r="O2988" t="s">
        <v>19230</v>
      </c>
    </row>
    <row r="2989" spans="1:15" x14ac:dyDescent="0.25">
      <c r="A2989">
        <v>33886</v>
      </c>
      <c r="B2989" t="s">
        <v>11677</v>
      </c>
      <c r="C2989" t="s">
        <v>11678</v>
      </c>
      <c r="D2989">
        <v>3440</v>
      </c>
      <c r="E2989" t="s">
        <v>439</v>
      </c>
      <c r="F2989" t="s">
        <v>11679</v>
      </c>
      <c r="G2989" t="s">
        <v>7571</v>
      </c>
      <c r="H2989" t="s">
        <v>11680</v>
      </c>
      <c r="I2989" t="s">
        <v>14713</v>
      </c>
      <c r="J2989">
        <v>111344</v>
      </c>
      <c r="K2989">
        <v>110338</v>
      </c>
      <c r="L2989" t="s">
        <v>13124</v>
      </c>
      <c r="M2989">
        <v>964858</v>
      </c>
      <c r="N2989">
        <v>0</v>
      </c>
      <c r="O2989" t="s">
        <v>19231</v>
      </c>
    </row>
    <row r="2990" spans="1:15" x14ac:dyDescent="0.25">
      <c r="A2990">
        <v>33894</v>
      </c>
      <c r="B2990" t="s">
        <v>11681</v>
      </c>
      <c r="C2990" t="s">
        <v>11682</v>
      </c>
      <c r="D2990">
        <v>3440</v>
      </c>
      <c r="E2990" t="s">
        <v>439</v>
      </c>
      <c r="F2990" t="s">
        <v>11683</v>
      </c>
      <c r="G2990" t="s">
        <v>7571</v>
      </c>
      <c r="H2990" t="s">
        <v>11684</v>
      </c>
      <c r="I2990" t="s">
        <v>14713</v>
      </c>
      <c r="J2990">
        <v>111344</v>
      </c>
      <c r="K2990">
        <v>110338</v>
      </c>
      <c r="L2990" t="s">
        <v>13124</v>
      </c>
      <c r="M2990">
        <v>964858</v>
      </c>
      <c r="N2990">
        <v>0</v>
      </c>
      <c r="O2990" t="s">
        <v>19232</v>
      </c>
    </row>
    <row r="2991" spans="1:15" x14ac:dyDescent="0.25">
      <c r="A2991">
        <v>33928</v>
      </c>
      <c r="B2991" t="s">
        <v>11685</v>
      </c>
      <c r="C2991" t="s">
        <v>11686</v>
      </c>
      <c r="D2991">
        <v>3400</v>
      </c>
      <c r="E2991" t="s">
        <v>1244</v>
      </c>
      <c r="F2991" t="s">
        <v>11687</v>
      </c>
      <c r="G2991" t="s">
        <v>7571</v>
      </c>
      <c r="H2991" t="s">
        <v>11688</v>
      </c>
      <c r="I2991" t="s">
        <v>14713</v>
      </c>
      <c r="J2991">
        <v>111344</v>
      </c>
      <c r="K2991">
        <v>110338</v>
      </c>
      <c r="L2991" t="s">
        <v>13124</v>
      </c>
      <c r="M2991">
        <v>964981</v>
      </c>
      <c r="N2991">
        <v>0</v>
      </c>
      <c r="O2991" t="s">
        <v>19233</v>
      </c>
    </row>
    <row r="2992" spans="1:15" x14ac:dyDescent="0.25">
      <c r="A2992">
        <v>33936</v>
      </c>
      <c r="B2992" t="s">
        <v>11689</v>
      </c>
      <c r="C2992" t="s">
        <v>11690</v>
      </c>
      <c r="D2992">
        <v>3400</v>
      </c>
      <c r="E2992" t="s">
        <v>1244</v>
      </c>
      <c r="F2992" t="s">
        <v>11691</v>
      </c>
      <c r="G2992" t="s">
        <v>7571</v>
      </c>
      <c r="H2992" t="s">
        <v>11692</v>
      </c>
      <c r="I2992" t="s">
        <v>14713</v>
      </c>
      <c r="J2992">
        <v>111344</v>
      </c>
      <c r="K2992">
        <v>110338</v>
      </c>
      <c r="L2992" t="s">
        <v>13124</v>
      </c>
      <c r="M2992">
        <v>964981</v>
      </c>
      <c r="N2992">
        <v>0</v>
      </c>
      <c r="O2992" t="s">
        <v>19234</v>
      </c>
    </row>
    <row r="2993" spans="1:15" x14ac:dyDescent="0.25">
      <c r="A2993">
        <v>33944</v>
      </c>
      <c r="B2993" t="s">
        <v>11693</v>
      </c>
      <c r="C2993" t="s">
        <v>11694</v>
      </c>
      <c r="D2993">
        <v>1760</v>
      </c>
      <c r="E2993" t="s">
        <v>248</v>
      </c>
      <c r="F2993" t="s">
        <v>11695</v>
      </c>
      <c r="G2993" t="s">
        <v>7571</v>
      </c>
      <c r="H2993" t="s">
        <v>11696</v>
      </c>
      <c r="I2993" t="s">
        <v>14713</v>
      </c>
      <c r="J2993">
        <v>111591</v>
      </c>
      <c r="K2993">
        <v>122879</v>
      </c>
      <c r="L2993" t="s">
        <v>13353</v>
      </c>
      <c r="M2993">
        <v>963314</v>
      </c>
      <c r="N2993">
        <v>0</v>
      </c>
      <c r="O2993" t="s">
        <v>19235</v>
      </c>
    </row>
    <row r="2994" spans="1:15" x14ac:dyDescent="0.25">
      <c r="A2994">
        <v>33951</v>
      </c>
      <c r="B2994" t="s">
        <v>11697</v>
      </c>
      <c r="C2994" t="s">
        <v>11698</v>
      </c>
      <c r="D2994">
        <v>3320</v>
      </c>
      <c r="E2994" t="s">
        <v>3717</v>
      </c>
      <c r="F2994" t="s">
        <v>11699</v>
      </c>
      <c r="G2994" t="s">
        <v>7571</v>
      </c>
      <c r="H2994" t="s">
        <v>11700</v>
      </c>
      <c r="I2994" t="s">
        <v>14713</v>
      </c>
      <c r="J2994">
        <v>111344</v>
      </c>
      <c r="K2994">
        <v>110338</v>
      </c>
      <c r="L2994" t="s">
        <v>13124</v>
      </c>
      <c r="M2994">
        <v>970962</v>
      </c>
      <c r="N2994">
        <v>0</v>
      </c>
      <c r="O2994" t="s">
        <v>19236</v>
      </c>
    </row>
    <row r="2995" spans="1:15" x14ac:dyDescent="0.25">
      <c r="A2995">
        <v>33969</v>
      </c>
      <c r="B2995" t="s">
        <v>11701</v>
      </c>
      <c r="C2995" t="s">
        <v>11702</v>
      </c>
      <c r="D2995">
        <v>8570</v>
      </c>
      <c r="E2995" t="s">
        <v>270</v>
      </c>
      <c r="F2995" t="s">
        <v>11703</v>
      </c>
      <c r="G2995" t="s">
        <v>7571</v>
      </c>
      <c r="H2995" t="s">
        <v>11704</v>
      </c>
      <c r="I2995" t="s">
        <v>14713</v>
      </c>
      <c r="J2995">
        <v>113233</v>
      </c>
      <c r="K2995">
        <v>35691</v>
      </c>
      <c r="L2995" t="s">
        <v>11936</v>
      </c>
      <c r="M2995">
        <v>114207</v>
      </c>
      <c r="N2995">
        <v>0</v>
      </c>
      <c r="O2995" t="s">
        <v>19237</v>
      </c>
    </row>
    <row r="2996" spans="1:15" x14ac:dyDescent="0.25">
      <c r="A2996">
        <v>33993</v>
      </c>
      <c r="B2996" t="s">
        <v>14285</v>
      </c>
      <c r="C2996" t="s">
        <v>11705</v>
      </c>
      <c r="D2996">
        <v>8580</v>
      </c>
      <c r="E2996" t="s">
        <v>1473</v>
      </c>
      <c r="F2996" t="s">
        <v>11706</v>
      </c>
      <c r="G2996" t="s">
        <v>7571</v>
      </c>
      <c r="H2996" t="s">
        <v>11707</v>
      </c>
      <c r="I2996" t="s">
        <v>14713</v>
      </c>
      <c r="J2996">
        <v>113233</v>
      </c>
      <c r="K2996">
        <v>35691</v>
      </c>
      <c r="L2996" t="s">
        <v>11936</v>
      </c>
      <c r="M2996">
        <v>114207</v>
      </c>
      <c r="N2996">
        <v>0</v>
      </c>
      <c r="O2996" t="s">
        <v>19238</v>
      </c>
    </row>
    <row r="2997" spans="1:15" x14ac:dyDescent="0.25">
      <c r="A2997">
        <v>34009</v>
      </c>
      <c r="B2997" t="s">
        <v>14286</v>
      </c>
      <c r="C2997" t="s">
        <v>11705</v>
      </c>
      <c r="D2997">
        <v>8580</v>
      </c>
      <c r="E2997" t="s">
        <v>1473</v>
      </c>
      <c r="F2997" t="s">
        <v>11706</v>
      </c>
      <c r="G2997" t="s">
        <v>7571</v>
      </c>
      <c r="H2997" t="s">
        <v>11707</v>
      </c>
      <c r="I2997" t="s">
        <v>14713</v>
      </c>
      <c r="J2997">
        <v>113233</v>
      </c>
      <c r="K2997">
        <v>35691</v>
      </c>
      <c r="L2997" t="s">
        <v>11936</v>
      </c>
      <c r="M2997">
        <v>114207</v>
      </c>
      <c r="N2997">
        <v>0</v>
      </c>
      <c r="O2997" t="s">
        <v>19239</v>
      </c>
    </row>
    <row r="2998" spans="1:15" x14ac:dyDescent="0.25">
      <c r="A2998">
        <v>34017</v>
      </c>
      <c r="B2998" t="s">
        <v>11708</v>
      </c>
      <c r="C2998" t="s">
        <v>11709</v>
      </c>
      <c r="D2998">
        <v>8730</v>
      </c>
      <c r="E2998" t="s">
        <v>1388</v>
      </c>
      <c r="F2998" t="s">
        <v>11710</v>
      </c>
      <c r="G2998" t="s">
        <v>7571</v>
      </c>
      <c r="H2998" t="s">
        <v>11711</v>
      </c>
      <c r="I2998" t="s">
        <v>14713</v>
      </c>
      <c r="J2998">
        <v>113167</v>
      </c>
      <c r="K2998">
        <v>34074</v>
      </c>
      <c r="L2998" t="s">
        <v>11717</v>
      </c>
      <c r="M2998">
        <v>971226</v>
      </c>
      <c r="N2998">
        <v>0</v>
      </c>
      <c r="O2998" t="s">
        <v>19240</v>
      </c>
    </row>
    <row r="2999" spans="1:15" x14ac:dyDescent="0.25">
      <c r="A2999">
        <v>34025</v>
      </c>
      <c r="B2999" t="s">
        <v>11712</v>
      </c>
      <c r="C2999" t="s">
        <v>11713</v>
      </c>
      <c r="D2999">
        <v>8370</v>
      </c>
      <c r="E2999" t="s">
        <v>297</v>
      </c>
      <c r="F2999" t="s">
        <v>11714</v>
      </c>
      <c r="G2999" t="s">
        <v>7571</v>
      </c>
      <c r="H2999" t="s">
        <v>11715</v>
      </c>
      <c r="I2999" t="s">
        <v>14713</v>
      </c>
      <c r="J2999">
        <v>113159</v>
      </c>
      <c r="K2999">
        <v>123802</v>
      </c>
      <c r="L2999" t="s">
        <v>13396</v>
      </c>
      <c r="M2999">
        <v>971391</v>
      </c>
      <c r="N2999">
        <v>0</v>
      </c>
      <c r="O2999" t="s">
        <v>19243</v>
      </c>
    </row>
    <row r="3000" spans="1:15" x14ac:dyDescent="0.25">
      <c r="A3000">
        <v>34033</v>
      </c>
      <c r="B3000" t="s">
        <v>11712</v>
      </c>
      <c r="C3000" t="s">
        <v>11713</v>
      </c>
      <c r="D3000">
        <v>8370</v>
      </c>
      <c r="E3000" t="s">
        <v>297</v>
      </c>
      <c r="F3000" t="s">
        <v>11714</v>
      </c>
      <c r="G3000" t="s">
        <v>7571</v>
      </c>
      <c r="H3000" t="s">
        <v>11715</v>
      </c>
      <c r="I3000" t="s">
        <v>14713</v>
      </c>
      <c r="J3000">
        <v>113159</v>
      </c>
      <c r="K3000">
        <v>123802</v>
      </c>
      <c r="L3000" t="s">
        <v>13396</v>
      </c>
      <c r="M3000">
        <v>971391</v>
      </c>
      <c r="N3000">
        <v>0</v>
      </c>
      <c r="O3000" t="s">
        <v>19242</v>
      </c>
    </row>
    <row r="3001" spans="1:15" x14ac:dyDescent="0.25">
      <c r="A3001">
        <v>34041</v>
      </c>
      <c r="B3001" t="s">
        <v>11712</v>
      </c>
      <c r="C3001" t="s">
        <v>11713</v>
      </c>
      <c r="D3001">
        <v>8370</v>
      </c>
      <c r="E3001" t="s">
        <v>297</v>
      </c>
      <c r="F3001" t="s">
        <v>11714</v>
      </c>
      <c r="G3001" t="s">
        <v>7571</v>
      </c>
      <c r="H3001" t="s">
        <v>11715</v>
      </c>
      <c r="I3001" t="s">
        <v>14713</v>
      </c>
      <c r="J3001">
        <v>113159</v>
      </c>
      <c r="K3001">
        <v>123802</v>
      </c>
      <c r="L3001" t="s">
        <v>13396</v>
      </c>
      <c r="M3001">
        <v>971391</v>
      </c>
      <c r="N3001">
        <v>0</v>
      </c>
      <c r="O3001" t="s">
        <v>19241</v>
      </c>
    </row>
    <row r="3002" spans="1:15" x14ac:dyDescent="0.25">
      <c r="A3002">
        <v>34058</v>
      </c>
      <c r="B3002" t="s">
        <v>11218</v>
      </c>
      <c r="C3002" t="s">
        <v>4325</v>
      </c>
      <c r="D3002">
        <v>8000</v>
      </c>
      <c r="E3002" t="s">
        <v>273</v>
      </c>
      <c r="F3002" t="s">
        <v>4326</v>
      </c>
      <c r="G3002" t="s">
        <v>7571</v>
      </c>
      <c r="H3002" t="s">
        <v>11716</v>
      </c>
      <c r="I3002" t="s">
        <v>14713</v>
      </c>
      <c r="J3002">
        <v>111575</v>
      </c>
      <c r="K3002">
        <v>110007</v>
      </c>
      <c r="L3002" t="s">
        <v>13102</v>
      </c>
      <c r="M3002">
        <v>116137</v>
      </c>
      <c r="N3002">
        <v>0</v>
      </c>
      <c r="O3002" t="s">
        <v>22326</v>
      </c>
    </row>
    <row r="3003" spans="1:15" x14ac:dyDescent="0.25">
      <c r="A3003">
        <v>34074</v>
      </c>
      <c r="B3003" t="s">
        <v>11717</v>
      </c>
      <c r="C3003" t="s">
        <v>11718</v>
      </c>
      <c r="D3003">
        <v>8000</v>
      </c>
      <c r="E3003" t="s">
        <v>273</v>
      </c>
      <c r="F3003" t="s">
        <v>11719</v>
      </c>
      <c r="G3003" t="s">
        <v>7571</v>
      </c>
      <c r="H3003" t="s">
        <v>11720</v>
      </c>
      <c r="I3003" t="s">
        <v>14713</v>
      </c>
      <c r="J3003">
        <v>113167</v>
      </c>
      <c r="K3003">
        <v>34074</v>
      </c>
      <c r="L3003" t="s">
        <v>11717</v>
      </c>
      <c r="M3003">
        <v>971226</v>
      </c>
      <c r="N3003">
        <v>0</v>
      </c>
      <c r="O3003" t="s">
        <v>19244</v>
      </c>
    </row>
    <row r="3004" spans="1:15" x14ac:dyDescent="0.25">
      <c r="A3004">
        <v>34082</v>
      </c>
      <c r="B3004" t="s">
        <v>11721</v>
      </c>
      <c r="C3004" t="s">
        <v>11722</v>
      </c>
      <c r="D3004">
        <v>8000</v>
      </c>
      <c r="E3004" t="s">
        <v>273</v>
      </c>
      <c r="F3004" t="s">
        <v>11723</v>
      </c>
      <c r="G3004" t="s">
        <v>7571</v>
      </c>
      <c r="H3004" t="s">
        <v>11724</v>
      </c>
      <c r="I3004" t="s">
        <v>14713</v>
      </c>
      <c r="J3004">
        <v>111575</v>
      </c>
      <c r="K3004">
        <v>110007</v>
      </c>
      <c r="L3004" t="s">
        <v>13102</v>
      </c>
      <c r="M3004">
        <v>116137</v>
      </c>
      <c r="N3004">
        <v>0</v>
      </c>
      <c r="O3004" t="s">
        <v>19245</v>
      </c>
    </row>
    <row r="3005" spans="1:15" x14ac:dyDescent="0.25">
      <c r="A3005">
        <v>34124</v>
      </c>
      <c r="B3005" t="s">
        <v>11725</v>
      </c>
      <c r="C3005" t="s">
        <v>8696</v>
      </c>
      <c r="D3005">
        <v>8000</v>
      </c>
      <c r="E3005" t="s">
        <v>273</v>
      </c>
      <c r="F3005" t="s">
        <v>11726</v>
      </c>
      <c r="G3005" t="s">
        <v>7571</v>
      </c>
      <c r="H3005" t="s">
        <v>8160</v>
      </c>
      <c r="I3005" t="s">
        <v>14713</v>
      </c>
      <c r="J3005">
        <v>113167</v>
      </c>
      <c r="K3005">
        <v>34074</v>
      </c>
      <c r="L3005" t="s">
        <v>11717</v>
      </c>
      <c r="M3005">
        <v>971226</v>
      </c>
      <c r="N3005">
        <v>0</v>
      </c>
      <c r="O3005" t="s">
        <v>19246</v>
      </c>
    </row>
    <row r="3006" spans="1:15" x14ac:dyDescent="0.25">
      <c r="A3006">
        <v>34165</v>
      </c>
      <c r="B3006" t="s">
        <v>11727</v>
      </c>
      <c r="C3006" t="s">
        <v>6576</v>
      </c>
      <c r="D3006">
        <v>8000</v>
      </c>
      <c r="E3006" t="s">
        <v>273</v>
      </c>
      <c r="F3006" t="s">
        <v>6577</v>
      </c>
      <c r="G3006" t="s">
        <v>7571</v>
      </c>
      <c r="H3006" t="s">
        <v>11728</v>
      </c>
      <c r="I3006" t="s">
        <v>14713</v>
      </c>
      <c r="J3006">
        <v>111575</v>
      </c>
      <c r="K3006">
        <v>110007</v>
      </c>
      <c r="L3006" t="s">
        <v>13102</v>
      </c>
      <c r="M3006">
        <v>116137</v>
      </c>
      <c r="N3006">
        <v>0</v>
      </c>
      <c r="O3006" t="s">
        <v>22327</v>
      </c>
    </row>
    <row r="3007" spans="1:15" x14ac:dyDescent="0.25">
      <c r="A3007">
        <v>34181</v>
      </c>
      <c r="B3007" t="s">
        <v>11729</v>
      </c>
      <c r="C3007" t="s">
        <v>4332</v>
      </c>
      <c r="D3007">
        <v>8000</v>
      </c>
      <c r="E3007" t="s">
        <v>273</v>
      </c>
      <c r="F3007" t="s">
        <v>11730</v>
      </c>
      <c r="G3007" t="s">
        <v>7571</v>
      </c>
      <c r="H3007" t="s">
        <v>11731</v>
      </c>
      <c r="I3007" t="s">
        <v>14713</v>
      </c>
      <c r="J3007">
        <v>111575</v>
      </c>
      <c r="K3007">
        <v>110007</v>
      </c>
      <c r="L3007" t="s">
        <v>13102</v>
      </c>
      <c r="M3007">
        <v>116137</v>
      </c>
      <c r="N3007">
        <v>0</v>
      </c>
      <c r="O3007" t="s">
        <v>19247</v>
      </c>
    </row>
    <row r="3008" spans="1:15" x14ac:dyDescent="0.25">
      <c r="A3008">
        <v>34207</v>
      </c>
      <c r="B3008" t="s">
        <v>11732</v>
      </c>
      <c r="C3008" t="s">
        <v>11733</v>
      </c>
      <c r="D3008">
        <v>8000</v>
      </c>
      <c r="E3008" t="s">
        <v>273</v>
      </c>
      <c r="F3008" t="s">
        <v>11734</v>
      </c>
      <c r="G3008" t="s">
        <v>7571</v>
      </c>
      <c r="H3008" t="s">
        <v>11735</v>
      </c>
      <c r="I3008" t="s">
        <v>14713</v>
      </c>
      <c r="J3008">
        <v>111575</v>
      </c>
      <c r="K3008">
        <v>110007</v>
      </c>
      <c r="L3008" t="s">
        <v>13102</v>
      </c>
      <c r="M3008">
        <v>116137</v>
      </c>
      <c r="N3008">
        <v>0</v>
      </c>
      <c r="O3008" t="s">
        <v>19248</v>
      </c>
    </row>
    <row r="3009" spans="1:15" x14ac:dyDescent="0.25">
      <c r="A3009">
        <v>34231</v>
      </c>
      <c r="B3009" t="s">
        <v>11170</v>
      </c>
      <c r="C3009" t="s">
        <v>11736</v>
      </c>
      <c r="D3009">
        <v>8310</v>
      </c>
      <c r="E3009" t="s">
        <v>291</v>
      </c>
      <c r="F3009" t="s">
        <v>11737</v>
      </c>
      <c r="G3009" t="s">
        <v>7571</v>
      </c>
      <c r="H3009" t="s">
        <v>11738</v>
      </c>
      <c r="I3009" t="s">
        <v>14713</v>
      </c>
      <c r="J3009">
        <v>111575</v>
      </c>
      <c r="K3009">
        <v>110007</v>
      </c>
      <c r="L3009" t="s">
        <v>13102</v>
      </c>
      <c r="M3009">
        <v>116137</v>
      </c>
      <c r="N3009">
        <v>0</v>
      </c>
      <c r="O3009" t="s">
        <v>19249</v>
      </c>
    </row>
    <row r="3010" spans="1:15" x14ac:dyDescent="0.25">
      <c r="A3010">
        <v>34249</v>
      </c>
      <c r="B3010" t="s">
        <v>11739</v>
      </c>
      <c r="C3010" t="s">
        <v>11740</v>
      </c>
      <c r="D3010">
        <v>8200</v>
      </c>
      <c r="E3010" t="s">
        <v>1401</v>
      </c>
      <c r="F3010" t="s">
        <v>11741</v>
      </c>
      <c r="G3010" t="s">
        <v>7571</v>
      </c>
      <c r="H3010" t="s">
        <v>11742</v>
      </c>
      <c r="I3010" t="s">
        <v>14713</v>
      </c>
      <c r="J3010">
        <v>113159</v>
      </c>
      <c r="K3010">
        <v>123802</v>
      </c>
      <c r="L3010" t="s">
        <v>13396</v>
      </c>
      <c r="M3010">
        <v>137869</v>
      </c>
      <c r="N3010">
        <v>0</v>
      </c>
      <c r="O3010" t="s">
        <v>19250</v>
      </c>
    </row>
    <row r="3011" spans="1:15" x14ac:dyDescent="0.25">
      <c r="A3011">
        <v>34256</v>
      </c>
      <c r="B3011" t="s">
        <v>11743</v>
      </c>
      <c r="C3011" t="s">
        <v>4437</v>
      </c>
      <c r="D3011">
        <v>8200</v>
      </c>
      <c r="E3011" t="s">
        <v>1401</v>
      </c>
      <c r="F3011" t="s">
        <v>11744</v>
      </c>
      <c r="G3011" t="s">
        <v>7571</v>
      </c>
      <c r="H3011" t="s">
        <v>11745</v>
      </c>
      <c r="I3011" t="s">
        <v>14713</v>
      </c>
      <c r="J3011">
        <v>113159</v>
      </c>
      <c r="K3011">
        <v>123802</v>
      </c>
      <c r="L3011" t="s">
        <v>13396</v>
      </c>
      <c r="M3011">
        <v>966598</v>
      </c>
      <c r="N3011">
        <v>0</v>
      </c>
      <c r="O3011" t="s">
        <v>19251</v>
      </c>
    </row>
    <row r="3012" spans="1:15" x14ac:dyDescent="0.25">
      <c r="A3012">
        <v>34272</v>
      </c>
      <c r="B3012" t="s">
        <v>11746</v>
      </c>
      <c r="C3012" t="s">
        <v>4495</v>
      </c>
      <c r="D3012">
        <v>8310</v>
      </c>
      <c r="E3012" t="s">
        <v>749</v>
      </c>
      <c r="F3012" t="s">
        <v>4496</v>
      </c>
      <c r="G3012" t="s">
        <v>7571</v>
      </c>
      <c r="H3012" t="s">
        <v>11747</v>
      </c>
      <c r="I3012" t="s">
        <v>14713</v>
      </c>
      <c r="J3012">
        <v>111575</v>
      </c>
      <c r="K3012">
        <v>110007</v>
      </c>
      <c r="L3012" t="s">
        <v>13102</v>
      </c>
      <c r="M3012">
        <v>116137</v>
      </c>
      <c r="N3012">
        <v>0</v>
      </c>
      <c r="O3012" t="s">
        <v>19252</v>
      </c>
    </row>
    <row r="3013" spans="1:15" x14ac:dyDescent="0.25">
      <c r="A3013">
        <v>34306</v>
      </c>
      <c r="B3013" t="s">
        <v>11748</v>
      </c>
      <c r="C3013" t="s">
        <v>11749</v>
      </c>
      <c r="D3013">
        <v>8200</v>
      </c>
      <c r="E3013" t="s">
        <v>302</v>
      </c>
      <c r="F3013" t="s">
        <v>11750</v>
      </c>
      <c r="G3013" t="s">
        <v>7571</v>
      </c>
      <c r="H3013" t="s">
        <v>22328</v>
      </c>
      <c r="I3013" t="s">
        <v>14713</v>
      </c>
      <c r="J3013">
        <v>113159</v>
      </c>
      <c r="K3013">
        <v>123802</v>
      </c>
      <c r="L3013" t="s">
        <v>13396</v>
      </c>
      <c r="M3013">
        <v>966598</v>
      </c>
      <c r="N3013">
        <v>0</v>
      </c>
      <c r="O3013" t="s">
        <v>19253</v>
      </c>
    </row>
    <row r="3014" spans="1:15" x14ac:dyDescent="0.25">
      <c r="A3014">
        <v>34314</v>
      </c>
      <c r="B3014" t="s">
        <v>11751</v>
      </c>
      <c r="C3014" t="s">
        <v>11752</v>
      </c>
      <c r="D3014">
        <v>8200</v>
      </c>
      <c r="E3014" t="s">
        <v>302</v>
      </c>
      <c r="F3014" t="s">
        <v>11753</v>
      </c>
      <c r="G3014" t="s">
        <v>7571</v>
      </c>
      <c r="H3014" t="s">
        <v>11754</v>
      </c>
      <c r="I3014" t="s">
        <v>14713</v>
      </c>
      <c r="J3014">
        <v>113159</v>
      </c>
      <c r="K3014">
        <v>123802</v>
      </c>
      <c r="L3014" t="s">
        <v>13396</v>
      </c>
      <c r="M3014">
        <v>971333</v>
      </c>
      <c r="N3014">
        <v>0</v>
      </c>
      <c r="O3014" t="s">
        <v>19254</v>
      </c>
    </row>
    <row r="3015" spans="1:15" x14ac:dyDescent="0.25">
      <c r="A3015">
        <v>34331</v>
      </c>
      <c r="B3015" t="s">
        <v>11755</v>
      </c>
      <c r="C3015" t="s">
        <v>11752</v>
      </c>
      <c r="D3015">
        <v>8200</v>
      </c>
      <c r="E3015" t="s">
        <v>302</v>
      </c>
      <c r="F3015" t="s">
        <v>11756</v>
      </c>
      <c r="G3015" t="s">
        <v>7571</v>
      </c>
      <c r="H3015" t="s">
        <v>11757</v>
      </c>
      <c r="I3015" t="s">
        <v>14713</v>
      </c>
      <c r="J3015">
        <v>113159</v>
      </c>
      <c r="K3015">
        <v>123802</v>
      </c>
      <c r="L3015" t="s">
        <v>13396</v>
      </c>
      <c r="M3015">
        <v>966598</v>
      </c>
      <c r="N3015">
        <v>0</v>
      </c>
      <c r="O3015" t="s">
        <v>19255</v>
      </c>
    </row>
    <row r="3016" spans="1:15" x14ac:dyDescent="0.25">
      <c r="A3016">
        <v>34355</v>
      </c>
      <c r="B3016" t="s">
        <v>8478</v>
      </c>
      <c r="C3016" t="s">
        <v>8795</v>
      </c>
      <c r="D3016">
        <v>8600</v>
      </c>
      <c r="E3016" t="s">
        <v>843</v>
      </c>
      <c r="F3016" t="s">
        <v>8479</v>
      </c>
      <c r="G3016" t="s">
        <v>7571</v>
      </c>
      <c r="H3016" t="s">
        <v>8480</v>
      </c>
      <c r="I3016" t="s">
        <v>14713</v>
      </c>
      <c r="J3016">
        <v>138231</v>
      </c>
      <c r="K3016">
        <v>34363</v>
      </c>
      <c r="L3016" t="s">
        <v>8478</v>
      </c>
      <c r="M3016">
        <v>971309</v>
      </c>
      <c r="N3016">
        <v>0</v>
      </c>
      <c r="O3016" t="s">
        <v>19256</v>
      </c>
    </row>
    <row r="3017" spans="1:15" x14ac:dyDescent="0.25">
      <c r="A3017">
        <v>34363</v>
      </c>
      <c r="B3017" t="s">
        <v>8478</v>
      </c>
      <c r="C3017" t="s">
        <v>8796</v>
      </c>
      <c r="D3017">
        <v>8600</v>
      </c>
      <c r="E3017" t="s">
        <v>843</v>
      </c>
      <c r="F3017" t="s">
        <v>8481</v>
      </c>
      <c r="G3017" t="s">
        <v>7571</v>
      </c>
      <c r="H3017" t="s">
        <v>8480</v>
      </c>
      <c r="I3017" t="s">
        <v>14713</v>
      </c>
      <c r="J3017">
        <v>138231</v>
      </c>
      <c r="K3017">
        <v>34363</v>
      </c>
      <c r="L3017" t="s">
        <v>8478</v>
      </c>
      <c r="M3017">
        <v>971309</v>
      </c>
      <c r="N3017">
        <v>0</v>
      </c>
      <c r="O3017" t="s">
        <v>19257</v>
      </c>
    </row>
    <row r="3018" spans="1:15" x14ac:dyDescent="0.25">
      <c r="A3018">
        <v>34389</v>
      </c>
      <c r="B3018" t="s">
        <v>11758</v>
      </c>
      <c r="C3018" t="s">
        <v>11759</v>
      </c>
      <c r="D3018">
        <v>8470</v>
      </c>
      <c r="E3018" t="s">
        <v>1416</v>
      </c>
      <c r="F3018" t="s">
        <v>11760</v>
      </c>
      <c r="G3018" t="s">
        <v>7571</v>
      </c>
      <c r="H3018" t="s">
        <v>11761</v>
      </c>
      <c r="I3018" t="s">
        <v>14713</v>
      </c>
      <c r="J3018">
        <v>112748</v>
      </c>
      <c r="K3018">
        <v>34389</v>
      </c>
      <c r="L3018" t="s">
        <v>11758</v>
      </c>
      <c r="M3018">
        <v>971341</v>
      </c>
      <c r="N3018">
        <v>0</v>
      </c>
      <c r="O3018" t="s">
        <v>19258</v>
      </c>
    </row>
    <row r="3019" spans="1:15" x14ac:dyDescent="0.25">
      <c r="A3019">
        <v>34397</v>
      </c>
      <c r="B3019" t="s">
        <v>11762</v>
      </c>
      <c r="C3019" t="s">
        <v>11763</v>
      </c>
      <c r="D3019">
        <v>8560</v>
      </c>
      <c r="E3019" t="s">
        <v>4754</v>
      </c>
      <c r="F3019" t="s">
        <v>11764</v>
      </c>
      <c r="G3019" t="s">
        <v>7571</v>
      </c>
      <c r="H3019" t="s">
        <v>11765</v>
      </c>
      <c r="I3019" t="s">
        <v>14713</v>
      </c>
      <c r="J3019">
        <v>113191</v>
      </c>
      <c r="K3019">
        <v>132191</v>
      </c>
      <c r="L3019" t="s">
        <v>13777</v>
      </c>
      <c r="M3019">
        <v>128215</v>
      </c>
      <c r="N3019">
        <v>0</v>
      </c>
      <c r="O3019" t="s">
        <v>19259</v>
      </c>
    </row>
    <row r="3020" spans="1:15" x14ac:dyDescent="0.25">
      <c r="A3020">
        <v>34447</v>
      </c>
      <c r="B3020" t="s">
        <v>11766</v>
      </c>
      <c r="C3020" t="s">
        <v>11767</v>
      </c>
      <c r="D3020">
        <v>8501</v>
      </c>
      <c r="E3020" t="s">
        <v>1491</v>
      </c>
      <c r="F3020" t="s">
        <v>11768</v>
      </c>
      <c r="G3020" t="s">
        <v>7571</v>
      </c>
      <c r="H3020" t="s">
        <v>11769</v>
      </c>
      <c r="I3020" t="s">
        <v>14713</v>
      </c>
      <c r="J3020">
        <v>113191</v>
      </c>
      <c r="K3020">
        <v>132191</v>
      </c>
      <c r="L3020" t="s">
        <v>13777</v>
      </c>
      <c r="M3020">
        <v>974485</v>
      </c>
      <c r="N3020">
        <v>0</v>
      </c>
      <c r="O3020" t="s">
        <v>19260</v>
      </c>
    </row>
    <row r="3021" spans="1:15" x14ac:dyDescent="0.25">
      <c r="A3021">
        <v>34454</v>
      </c>
      <c r="B3021" t="s">
        <v>11770</v>
      </c>
      <c r="C3021" t="s">
        <v>11767</v>
      </c>
      <c r="D3021">
        <v>8501</v>
      </c>
      <c r="E3021" t="s">
        <v>1491</v>
      </c>
      <c r="F3021" t="s">
        <v>11771</v>
      </c>
      <c r="G3021" t="s">
        <v>7571</v>
      </c>
      <c r="H3021" t="s">
        <v>11772</v>
      </c>
      <c r="I3021" t="s">
        <v>14713</v>
      </c>
      <c r="J3021">
        <v>113191</v>
      </c>
      <c r="K3021">
        <v>132191</v>
      </c>
      <c r="L3021" t="s">
        <v>13777</v>
      </c>
      <c r="M3021">
        <v>974485</v>
      </c>
      <c r="N3021">
        <v>0</v>
      </c>
      <c r="O3021" t="s">
        <v>19261</v>
      </c>
    </row>
    <row r="3022" spans="1:15" x14ac:dyDescent="0.25">
      <c r="A3022">
        <v>34462</v>
      </c>
      <c r="B3022" t="s">
        <v>11773</v>
      </c>
      <c r="C3022" t="s">
        <v>11774</v>
      </c>
      <c r="D3022">
        <v>8900</v>
      </c>
      <c r="E3022" t="s">
        <v>320</v>
      </c>
      <c r="F3022" t="s">
        <v>11775</v>
      </c>
      <c r="G3022" t="s">
        <v>7571</v>
      </c>
      <c r="H3022" t="s">
        <v>11776</v>
      </c>
      <c r="I3022" t="s">
        <v>14713</v>
      </c>
      <c r="J3022">
        <v>113183</v>
      </c>
      <c r="K3022">
        <v>34512</v>
      </c>
      <c r="L3022" t="s">
        <v>11785</v>
      </c>
      <c r="M3022">
        <v>113787</v>
      </c>
      <c r="N3022">
        <v>0</v>
      </c>
      <c r="O3022" t="s">
        <v>19262</v>
      </c>
    </row>
    <row r="3023" spans="1:15" x14ac:dyDescent="0.25">
      <c r="A3023">
        <v>34471</v>
      </c>
      <c r="B3023" t="s">
        <v>11777</v>
      </c>
      <c r="C3023" t="s">
        <v>11778</v>
      </c>
      <c r="D3023">
        <v>8900</v>
      </c>
      <c r="E3023" t="s">
        <v>320</v>
      </c>
      <c r="F3023" t="s">
        <v>11779</v>
      </c>
      <c r="G3023" t="s">
        <v>7571</v>
      </c>
      <c r="H3023" t="s">
        <v>11780</v>
      </c>
      <c r="I3023" t="s">
        <v>14713</v>
      </c>
      <c r="J3023">
        <v>113183</v>
      </c>
      <c r="K3023">
        <v>34512</v>
      </c>
      <c r="L3023" t="s">
        <v>11785</v>
      </c>
      <c r="M3023">
        <v>113787</v>
      </c>
      <c r="N3023">
        <v>0</v>
      </c>
      <c r="O3023" t="s">
        <v>19263</v>
      </c>
    </row>
    <row r="3024" spans="1:15" x14ac:dyDescent="0.25">
      <c r="A3024">
        <v>34496</v>
      </c>
      <c r="B3024" t="s">
        <v>11781</v>
      </c>
      <c r="C3024" t="s">
        <v>11782</v>
      </c>
      <c r="D3024">
        <v>8900</v>
      </c>
      <c r="E3024" t="s">
        <v>320</v>
      </c>
      <c r="F3024" t="s">
        <v>11783</v>
      </c>
      <c r="G3024" t="s">
        <v>7571</v>
      </c>
      <c r="H3024" t="s">
        <v>11784</v>
      </c>
      <c r="I3024" t="s">
        <v>14713</v>
      </c>
      <c r="J3024">
        <v>113183</v>
      </c>
      <c r="K3024">
        <v>34512</v>
      </c>
      <c r="L3024" t="s">
        <v>11785</v>
      </c>
      <c r="M3024">
        <v>113787</v>
      </c>
      <c r="N3024">
        <v>0</v>
      </c>
      <c r="O3024" t="s">
        <v>19264</v>
      </c>
    </row>
    <row r="3025" spans="1:15" x14ac:dyDescent="0.25">
      <c r="A3025">
        <v>34512</v>
      </c>
      <c r="B3025" t="s">
        <v>11785</v>
      </c>
      <c r="C3025" t="s">
        <v>4992</v>
      </c>
      <c r="D3025">
        <v>8900</v>
      </c>
      <c r="E3025" t="s">
        <v>320</v>
      </c>
      <c r="F3025" t="s">
        <v>11786</v>
      </c>
      <c r="G3025" t="s">
        <v>7571</v>
      </c>
      <c r="H3025" t="s">
        <v>11787</v>
      </c>
      <c r="I3025" t="s">
        <v>14713</v>
      </c>
      <c r="J3025">
        <v>113183</v>
      </c>
      <c r="K3025">
        <v>34512</v>
      </c>
      <c r="L3025" t="s">
        <v>11785</v>
      </c>
      <c r="M3025">
        <v>113787</v>
      </c>
      <c r="N3025">
        <v>0</v>
      </c>
      <c r="O3025" t="s">
        <v>19265</v>
      </c>
    </row>
    <row r="3026" spans="1:15" x14ac:dyDescent="0.25">
      <c r="A3026">
        <v>34521</v>
      </c>
      <c r="B3026" t="s">
        <v>11788</v>
      </c>
      <c r="C3026" t="s">
        <v>11789</v>
      </c>
      <c r="D3026">
        <v>8900</v>
      </c>
      <c r="E3026" t="s">
        <v>320</v>
      </c>
      <c r="F3026" t="s">
        <v>11790</v>
      </c>
      <c r="G3026" t="s">
        <v>7571</v>
      </c>
      <c r="H3026" t="s">
        <v>11791</v>
      </c>
      <c r="I3026" t="s">
        <v>14713</v>
      </c>
      <c r="J3026">
        <v>113183</v>
      </c>
      <c r="K3026">
        <v>34512</v>
      </c>
      <c r="L3026" t="s">
        <v>11785</v>
      </c>
      <c r="M3026">
        <v>113787</v>
      </c>
      <c r="N3026">
        <v>0</v>
      </c>
      <c r="O3026" t="s">
        <v>19266</v>
      </c>
    </row>
    <row r="3027" spans="1:15" x14ac:dyDescent="0.25">
      <c r="A3027">
        <v>34538</v>
      </c>
      <c r="B3027" t="s">
        <v>11792</v>
      </c>
      <c r="C3027" t="s">
        <v>4153</v>
      </c>
      <c r="D3027">
        <v>8770</v>
      </c>
      <c r="E3027" t="s">
        <v>1500</v>
      </c>
      <c r="F3027" t="s">
        <v>11793</v>
      </c>
      <c r="G3027" t="s">
        <v>7571</v>
      </c>
      <c r="H3027" t="s">
        <v>11794</v>
      </c>
      <c r="I3027" t="s">
        <v>14713</v>
      </c>
      <c r="J3027">
        <v>111501</v>
      </c>
      <c r="K3027">
        <v>34579</v>
      </c>
      <c r="L3027" t="s">
        <v>11803</v>
      </c>
      <c r="M3027">
        <v>967414</v>
      </c>
      <c r="N3027">
        <v>0</v>
      </c>
      <c r="O3027" t="s">
        <v>19267</v>
      </c>
    </row>
    <row r="3028" spans="1:15" x14ac:dyDescent="0.25">
      <c r="A3028">
        <v>34553</v>
      </c>
      <c r="B3028" t="s">
        <v>11795</v>
      </c>
      <c r="C3028" t="s">
        <v>11796</v>
      </c>
      <c r="D3028">
        <v>8870</v>
      </c>
      <c r="E3028" t="s">
        <v>160</v>
      </c>
      <c r="F3028" t="s">
        <v>11797</v>
      </c>
      <c r="G3028" t="s">
        <v>7571</v>
      </c>
      <c r="H3028" t="s">
        <v>11798</v>
      </c>
      <c r="I3028" t="s">
        <v>14713</v>
      </c>
      <c r="J3028">
        <v>111501</v>
      </c>
      <c r="K3028">
        <v>34579</v>
      </c>
      <c r="L3028" t="s">
        <v>11803</v>
      </c>
      <c r="M3028">
        <v>967414</v>
      </c>
      <c r="N3028">
        <v>0</v>
      </c>
      <c r="O3028" t="s">
        <v>19268</v>
      </c>
    </row>
    <row r="3029" spans="1:15" x14ac:dyDescent="0.25">
      <c r="A3029">
        <v>34561</v>
      </c>
      <c r="B3029" t="s">
        <v>11799</v>
      </c>
      <c r="C3029" t="s">
        <v>11800</v>
      </c>
      <c r="D3029">
        <v>8870</v>
      </c>
      <c r="E3029" t="s">
        <v>160</v>
      </c>
      <c r="F3029" t="s">
        <v>11801</v>
      </c>
      <c r="G3029" t="s">
        <v>7571</v>
      </c>
      <c r="H3029" t="s">
        <v>11802</v>
      </c>
      <c r="I3029" t="s">
        <v>14713</v>
      </c>
      <c r="J3029">
        <v>111501</v>
      </c>
      <c r="K3029">
        <v>34579</v>
      </c>
      <c r="L3029" t="s">
        <v>11803</v>
      </c>
      <c r="M3029">
        <v>967414</v>
      </c>
      <c r="N3029">
        <v>0</v>
      </c>
      <c r="O3029" t="s">
        <v>19269</v>
      </c>
    </row>
    <row r="3030" spans="1:15" x14ac:dyDescent="0.25">
      <c r="A3030">
        <v>34579</v>
      </c>
      <c r="B3030" t="s">
        <v>11803</v>
      </c>
      <c r="C3030" t="s">
        <v>8663</v>
      </c>
      <c r="D3030">
        <v>8870</v>
      </c>
      <c r="E3030" t="s">
        <v>160</v>
      </c>
      <c r="F3030" t="s">
        <v>11804</v>
      </c>
      <c r="G3030" t="s">
        <v>7571</v>
      </c>
      <c r="H3030" t="s">
        <v>11805</v>
      </c>
      <c r="I3030" t="s">
        <v>14713</v>
      </c>
      <c r="J3030">
        <v>111501</v>
      </c>
      <c r="K3030">
        <v>34579</v>
      </c>
      <c r="L3030" t="s">
        <v>11803</v>
      </c>
      <c r="M3030">
        <v>967414</v>
      </c>
      <c r="N3030">
        <v>0</v>
      </c>
      <c r="O3030" t="s">
        <v>19270</v>
      </c>
    </row>
    <row r="3031" spans="1:15" x14ac:dyDescent="0.25">
      <c r="A3031">
        <v>34587</v>
      </c>
      <c r="B3031" t="s">
        <v>11806</v>
      </c>
      <c r="C3031" t="s">
        <v>11807</v>
      </c>
      <c r="D3031">
        <v>8870</v>
      </c>
      <c r="E3031" t="s">
        <v>160</v>
      </c>
      <c r="F3031" t="s">
        <v>11808</v>
      </c>
      <c r="G3031" t="s">
        <v>7571</v>
      </c>
      <c r="H3031" t="s">
        <v>11809</v>
      </c>
      <c r="I3031" t="s">
        <v>14713</v>
      </c>
      <c r="J3031">
        <v>111501</v>
      </c>
      <c r="K3031">
        <v>34579</v>
      </c>
      <c r="L3031" t="s">
        <v>11803</v>
      </c>
      <c r="M3031">
        <v>967414</v>
      </c>
      <c r="N3031">
        <v>0</v>
      </c>
      <c r="O3031" t="s">
        <v>19271</v>
      </c>
    </row>
    <row r="3032" spans="1:15" x14ac:dyDescent="0.25">
      <c r="A3032">
        <v>34611</v>
      </c>
      <c r="B3032" t="s">
        <v>11810</v>
      </c>
      <c r="C3032" t="s">
        <v>11811</v>
      </c>
      <c r="D3032">
        <v>8300</v>
      </c>
      <c r="E3032" t="s">
        <v>1421</v>
      </c>
      <c r="F3032" t="s">
        <v>11812</v>
      </c>
      <c r="G3032" t="s">
        <v>7571</v>
      </c>
      <c r="H3032" t="s">
        <v>11813</v>
      </c>
      <c r="I3032" t="s">
        <v>14713</v>
      </c>
      <c r="J3032">
        <v>113167</v>
      </c>
      <c r="K3032">
        <v>34074</v>
      </c>
      <c r="L3032" t="s">
        <v>11717</v>
      </c>
      <c r="M3032">
        <v>971226</v>
      </c>
      <c r="N3032">
        <v>0</v>
      </c>
      <c r="O3032" t="s">
        <v>19272</v>
      </c>
    </row>
    <row r="3033" spans="1:15" x14ac:dyDescent="0.25">
      <c r="A3033">
        <v>34629</v>
      </c>
      <c r="B3033" t="s">
        <v>11814</v>
      </c>
      <c r="C3033" t="s">
        <v>11815</v>
      </c>
      <c r="D3033">
        <v>8300</v>
      </c>
      <c r="E3033" t="s">
        <v>285</v>
      </c>
      <c r="F3033" t="s">
        <v>11816</v>
      </c>
      <c r="G3033" t="s">
        <v>7571</v>
      </c>
      <c r="H3033" t="s">
        <v>11817</v>
      </c>
      <c r="I3033" t="s">
        <v>14713</v>
      </c>
      <c r="J3033">
        <v>113167</v>
      </c>
      <c r="K3033">
        <v>34074</v>
      </c>
      <c r="L3033" t="s">
        <v>11717</v>
      </c>
      <c r="M3033">
        <v>971226</v>
      </c>
      <c r="N3033">
        <v>0</v>
      </c>
      <c r="O3033" t="s">
        <v>19273</v>
      </c>
    </row>
    <row r="3034" spans="1:15" x14ac:dyDescent="0.25">
      <c r="A3034">
        <v>34661</v>
      </c>
      <c r="B3034" t="s">
        <v>11818</v>
      </c>
      <c r="C3034" t="s">
        <v>11819</v>
      </c>
      <c r="D3034">
        <v>8680</v>
      </c>
      <c r="E3034" t="s">
        <v>212</v>
      </c>
      <c r="F3034" t="s">
        <v>11820</v>
      </c>
      <c r="G3034" t="s">
        <v>7571</v>
      </c>
      <c r="H3034" t="s">
        <v>11821</v>
      </c>
      <c r="I3034" t="s">
        <v>14713</v>
      </c>
      <c r="J3034">
        <v>113258</v>
      </c>
      <c r="K3034">
        <v>112052</v>
      </c>
      <c r="L3034" t="s">
        <v>13170</v>
      </c>
      <c r="M3034">
        <v>966391</v>
      </c>
      <c r="N3034">
        <v>0</v>
      </c>
      <c r="O3034" t="s">
        <v>19274</v>
      </c>
    </row>
    <row r="3035" spans="1:15" x14ac:dyDescent="0.25">
      <c r="A3035">
        <v>34678</v>
      </c>
      <c r="B3035" t="s">
        <v>11822</v>
      </c>
      <c r="C3035" t="s">
        <v>11823</v>
      </c>
      <c r="D3035">
        <v>8670</v>
      </c>
      <c r="E3035" t="s">
        <v>210</v>
      </c>
      <c r="F3035" t="s">
        <v>11824</v>
      </c>
      <c r="G3035" t="s">
        <v>7571</v>
      </c>
      <c r="H3035" t="s">
        <v>11825</v>
      </c>
      <c r="I3035" t="s">
        <v>14713</v>
      </c>
      <c r="J3035">
        <v>113175</v>
      </c>
      <c r="K3035">
        <v>35667</v>
      </c>
      <c r="L3035" t="s">
        <v>11929</v>
      </c>
      <c r="M3035">
        <v>971432</v>
      </c>
      <c r="N3035">
        <v>0</v>
      </c>
      <c r="O3035" t="s">
        <v>19275</v>
      </c>
    </row>
    <row r="3036" spans="1:15" x14ac:dyDescent="0.25">
      <c r="A3036">
        <v>34686</v>
      </c>
      <c r="B3036" t="s">
        <v>11826</v>
      </c>
      <c r="C3036" t="s">
        <v>11827</v>
      </c>
      <c r="D3036">
        <v>8610</v>
      </c>
      <c r="E3036" t="s">
        <v>4392</v>
      </c>
      <c r="F3036" t="s">
        <v>11828</v>
      </c>
      <c r="G3036" t="s">
        <v>7571</v>
      </c>
      <c r="H3036" t="s">
        <v>11829</v>
      </c>
      <c r="I3036" t="s">
        <v>14713</v>
      </c>
      <c r="J3036">
        <v>113258</v>
      </c>
      <c r="K3036">
        <v>112052</v>
      </c>
      <c r="L3036" t="s">
        <v>13170</v>
      </c>
      <c r="M3036">
        <v>974584</v>
      </c>
      <c r="N3036">
        <v>0</v>
      </c>
      <c r="O3036" t="s">
        <v>19276</v>
      </c>
    </row>
    <row r="3037" spans="1:15" x14ac:dyDescent="0.25">
      <c r="A3037">
        <v>34694</v>
      </c>
      <c r="B3037" t="s">
        <v>11830</v>
      </c>
      <c r="C3037" t="s">
        <v>11827</v>
      </c>
      <c r="D3037">
        <v>8610</v>
      </c>
      <c r="E3037" t="s">
        <v>4392</v>
      </c>
      <c r="F3037" t="s">
        <v>11828</v>
      </c>
      <c r="G3037" t="s">
        <v>7571</v>
      </c>
      <c r="H3037" t="s">
        <v>11829</v>
      </c>
      <c r="I3037" t="s">
        <v>14713</v>
      </c>
      <c r="J3037">
        <v>113258</v>
      </c>
      <c r="K3037">
        <v>112052</v>
      </c>
      <c r="L3037" t="s">
        <v>13170</v>
      </c>
      <c r="M3037">
        <v>974584</v>
      </c>
      <c r="N3037">
        <v>0</v>
      </c>
      <c r="O3037" t="s">
        <v>19277</v>
      </c>
    </row>
    <row r="3038" spans="1:15" x14ac:dyDescent="0.25">
      <c r="A3038">
        <v>34793</v>
      </c>
      <c r="B3038" t="s">
        <v>11831</v>
      </c>
      <c r="C3038" t="s">
        <v>11832</v>
      </c>
      <c r="D3038">
        <v>8500</v>
      </c>
      <c r="E3038" t="s">
        <v>276</v>
      </c>
      <c r="F3038" t="s">
        <v>11833</v>
      </c>
      <c r="G3038" t="s">
        <v>7571</v>
      </c>
      <c r="H3038" t="s">
        <v>11834</v>
      </c>
      <c r="I3038" t="s">
        <v>14713</v>
      </c>
      <c r="J3038">
        <v>113191</v>
      </c>
      <c r="K3038">
        <v>132191</v>
      </c>
      <c r="L3038" t="s">
        <v>13777</v>
      </c>
      <c r="M3038">
        <v>962217</v>
      </c>
      <c r="N3038">
        <v>0</v>
      </c>
      <c r="O3038" t="s">
        <v>19278</v>
      </c>
    </row>
    <row r="3039" spans="1:15" x14ac:dyDescent="0.25">
      <c r="A3039">
        <v>34835</v>
      </c>
      <c r="B3039" t="s">
        <v>11835</v>
      </c>
      <c r="C3039" t="s">
        <v>4658</v>
      </c>
      <c r="D3039">
        <v>8500</v>
      </c>
      <c r="E3039" t="s">
        <v>276</v>
      </c>
      <c r="F3039" t="s">
        <v>11836</v>
      </c>
      <c r="G3039" t="s">
        <v>7571</v>
      </c>
      <c r="H3039" t="s">
        <v>11837</v>
      </c>
      <c r="I3039" t="s">
        <v>14713</v>
      </c>
      <c r="J3039">
        <v>113191</v>
      </c>
      <c r="K3039">
        <v>132191</v>
      </c>
      <c r="L3039" t="s">
        <v>13777</v>
      </c>
      <c r="M3039">
        <v>116145</v>
      </c>
      <c r="N3039">
        <v>0</v>
      </c>
      <c r="O3039" t="s">
        <v>19279</v>
      </c>
    </row>
    <row r="3040" spans="1:15" x14ac:dyDescent="0.25">
      <c r="A3040">
        <v>34868</v>
      </c>
      <c r="B3040" t="s">
        <v>11838</v>
      </c>
      <c r="C3040" t="s">
        <v>11839</v>
      </c>
      <c r="D3040">
        <v>8500</v>
      </c>
      <c r="E3040" t="s">
        <v>276</v>
      </c>
      <c r="F3040" t="s">
        <v>11840</v>
      </c>
      <c r="G3040" t="s">
        <v>7571</v>
      </c>
      <c r="H3040" t="s">
        <v>11841</v>
      </c>
      <c r="I3040" t="s">
        <v>14713</v>
      </c>
      <c r="J3040">
        <v>113191</v>
      </c>
      <c r="K3040">
        <v>132191</v>
      </c>
      <c r="L3040" t="s">
        <v>13777</v>
      </c>
      <c r="M3040">
        <v>116145</v>
      </c>
      <c r="N3040">
        <v>0</v>
      </c>
      <c r="O3040" t="s">
        <v>19280</v>
      </c>
    </row>
    <row r="3041" spans="1:15" x14ac:dyDescent="0.25">
      <c r="A3041">
        <v>34934</v>
      </c>
      <c r="B3041" t="s">
        <v>11842</v>
      </c>
      <c r="C3041" t="s">
        <v>11843</v>
      </c>
      <c r="D3041">
        <v>8520</v>
      </c>
      <c r="E3041" t="s">
        <v>150</v>
      </c>
      <c r="F3041" t="s">
        <v>11844</v>
      </c>
      <c r="G3041" t="s">
        <v>7571</v>
      </c>
      <c r="H3041" t="s">
        <v>11845</v>
      </c>
      <c r="I3041" t="s">
        <v>14713</v>
      </c>
      <c r="J3041">
        <v>113191</v>
      </c>
      <c r="K3041">
        <v>132191</v>
      </c>
      <c r="L3041" t="s">
        <v>13777</v>
      </c>
      <c r="M3041">
        <v>974485</v>
      </c>
      <c r="N3041">
        <v>0</v>
      </c>
      <c r="O3041" t="s">
        <v>19281</v>
      </c>
    </row>
    <row r="3042" spans="1:15" x14ac:dyDescent="0.25">
      <c r="A3042">
        <v>34942</v>
      </c>
      <c r="B3042" t="s">
        <v>11846</v>
      </c>
      <c r="C3042" t="s">
        <v>11847</v>
      </c>
      <c r="D3042">
        <v>8860</v>
      </c>
      <c r="E3042" t="s">
        <v>4858</v>
      </c>
      <c r="F3042" t="s">
        <v>11848</v>
      </c>
      <c r="G3042" t="s">
        <v>7571</v>
      </c>
      <c r="H3042" t="s">
        <v>11849</v>
      </c>
      <c r="I3042" t="s">
        <v>14713</v>
      </c>
      <c r="J3042">
        <v>111501</v>
      </c>
      <c r="K3042">
        <v>34579</v>
      </c>
      <c r="L3042" t="s">
        <v>11803</v>
      </c>
      <c r="M3042">
        <v>967414</v>
      </c>
      <c r="N3042">
        <v>0</v>
      </c>
      <c r="O3042" t="s">
        <v>19282</v>
      </c>
    </row>
    <row r="3043" spans="1:15" x14ac:dyDescent="0.25">
      <c r="A3043">
        <v>34959</v>
      </c>
      <c r="B3043" t="s">
        <v>11850</v>
      </c>
      <c r="C3043" t="s">
        <v>11851</v>
      </c>
      <c r="D3043">
        <v>8930</v>
      </c>
      <c r="E3043" t="s">
        <v>4725</v>
      </c>
      <c r="F3043" t="s">
        <v>11852</v>
      </c>
      <c r="G3043" t="s">
        <v>7571</v>
      </c>
      <c r="H3043" t="s">
        <v>11853</v>
      </c>
      <c r="I3043" t="s">
        <v>14713</v>
      </c>
      <c r="J3043">
        <v>111401</v>
      </c>
      <c r="K3043">
        <v>34959</v>
      </c>
      <c r="L3043" t="s">
        <v>11850</v>
      </c>
      <c r="M3043">
        <v>113761</v>
      </c>
      <c r="N3043">
        <v>0</v>
      </c>
      <c r="O3043" t="s">
        <v>19283</v>
      </c>
    </row>
    <row r="3044" spans="1:15" x14ac:dyDescent="0.25">
      <c r="A3044">
        <v>34975</v>
      </c>
      <c r="B3044" t="s">
        <v>11854</v>
      </c>
      <c r="C3044" t="s">
        <v>11855</v>
      </c>
      <c r="D3044">
        <v>8930</v>
      </c>
      <c r="E3044" t="s">
        <v>4725</v>
      </c>
      <c r="F3044" t="s">
        <v>11856</v>
      </c>
      <c r="G3044" t="s">
        <v>7571</v>
      </c>
      <c r="H3044" t="s">
        <v>11857</v>
      </c>
      <c r="I3044" t="s">
        <v>14713</v>
      </c>
      <c r="J3044">
        <v>111401</v>
      </c>
      <c r="K3044">
        <v>34959</v>
      </c>
      <c r="L3044" t="s">
        <v>11850</v>
      </c>
      <c r="M3044">
        <v>113761</v>
      </c>
      <c r="N3044">
        <v>0</v>
      </c>
      <c r="O3044" t="s">
        <v>19284</v>
      </c>
    </row>
    <row r="3045" spans="1:15" x14ac:dyDescent="0.25">
      <c r="A3045">
        <v>35022</v>
      </c>
      <c r="B3045" t="s">
        <v>11858</v>
      </c>
      <c r="C3045" t="s">
        <v>11859</v>
      </c>
      <c r="D3045">
        <v>8760</v>
      </c>
      <c r="E3045" t="s">
        <v>180</v>
      </c>
      <c r="F3045" t="s">
        <v>11860</v>
      </c>
      <c r="G3045" t="s">
        <v>7571</v>
      </c>
      <c r="H3045" t="s">
        <v>11861</v>
      </c>
      <c r="I3045" t="s">
        <v>14713</v>
      </c>
      <c r="J3045">
        <v>113241</v>
      </c>
      <c r="K3045">
        <v>35535</v>
      </c>
      <c r="L3045" t="s">
        <v>22304</v>
      </c>
      <c r="M3045">
        <v>971747</v>
      </c>
      <c r="N3045">
        <v>0</v>
      </c>
      <c r="O3045" t="s">
        <v>19285</v>
      </c>
    </row>
    <row r="3046" spans="1:15" x14ac:dyDescent="0.25">
      <c r="A3046">
        <v>35097</v>
      </c>
      <c r="B3046" t="s">
        <v>11862</v>
      </c>
      <c r="C3046" t="s">
        <v>11863</v>
      </c>
      <c r="D3046">
        <v>8730</v>
      </c>
      <c r="E3046" t="s">
        <v>255</v>
      </c>
      <c r="F3046" t="s">
        <v>11864</v>
      </c>
      <c r="G3046" t="s">
        <v>7571</v>
      </c>
      <c r="H3046" t="s">
        <v>11865</v>
      </c>
      <c r="I3046" t="s">
        <v>14713</v>
      </c>
      <c r="J3046">
        <v>113167</v>
      </c>
      <c r="K3046">
        <v>34074</v>
      </c>
      <c r="L3046" t="s">
        <v>11717</v>
      </c>
      <c r="M3046">
        <v>971226</v>
      </c>
      <c r="N3046">
        <v>0</v>
      </c>
      <c r="O3046" t="s">
        <v>19286</v>
      </c>
    </row>
    <row r="3047" spans="1:15" x14ac:dyDescent="0.25">
      <c r="A3047">
        <v>35139</v>
      </c>
      <c r="B3047" t="s">
        <v>11866</v>
      </c>
      <c r="C3047" t="s">
        <v>11867</v>
      </c>
      <c r="D3047">
        <v>8400</v>
      </c>
      <c r="E3047" t="s">
        <v>155</v>
      </c>
      <c r="F3047" t="s">
        <v>11868</v>
      </c>
      <c r="G3047" t="s">
        <v>7571</v>
      </c>
      <c r="H3047" t="s">
        <v>11869</v>
      </c>
      <c r="I3047" t="s">
        <v>14372</v>
      </c>
      <c r="J3047">
        <v>112219</v>
      </c>
      <c r="K3047">
        <v>42622</v>
      </c>
      <c r="L3047" t="s">
        <v>12603</v>
      </c>
      <c r="M3047">
        <v>114058</v>
      </c>
      <c r="N3047">
        <v>114058</v>
      </c>
      <c r="O3047" t="s">
        <v>19287</v>
      </c>
    </row>
    <row r="3048" spans="1:15" x14ac:dyDescent="0.25">
      <c r="A3048">
        <v>35154</v>
      </c>
      <c r="B3048" t="s">
        <v>11729</v>
      </c>
      <c r="C3048" t="s">
        <v>11870</v>
      </c>
      <c r="D3048">
        <v>8400</v>
      </c>
      <c r="E3048" t="s">
        <v>155</v>
      </c>
      <c r="F3048" t="s">
        <v>11871</v>
      </c>
      <c r="G3048" t="s">
        <v>7571</v>
      </c>
      <c r="H3048" t="s">
        <v>11872</v>
      </c>
      <c r="I3048" t="s">
        <v>14713</v>
      </c>
      <c r="J3048">
        <v>112748</v>
      </c>
      <c r="K3048">
        <v>34389</v>
      </c>
      <c r="L3048" t="s">
        <v>11758</v>
      </c>
      <c r="M3048">
        <v>966903</v>
      </c>
      <c r="N3048">
        <v>0</v>
      </c>
      <c r="O3048" t="s">
        <v>19288</v>
      </c>
    </row>
    <row r="3049" spans="1:15" x14ac:dyDescent="0.25">
      <c r="A3049">
        <v>35162</v>
      </c>
      <c r="B3049" t="s">
        <v>11873</v>
      </c>
      <c r="C3049" t="s">
        <v>11874</v>
      </c>
      <c r="D3049">
        <v>8400</v>
      </c>
      <c r="E3049" t="s">
        <v>155</v>
      </c>
      <c r="F3049" t="s">
        <v>11875</v>
      </c>
      <c r="G3049" t="s">
        <v>7571</v>
      </c>
      <c r="H3049" t="s">
        <v>11876</v>
      </c>
      <c r="I3049" t="s">
        <v>14713</v>
      </c>
      <c r="J3049">
        <v>112748</v>
      </c>
      <c r="K3049">
        <v>34389</v>
      </c>
      <c r="L3049" t="s">
        <v>11758</v>
      </c>
      <c r="M3049">
        <v>113746</v>
      </c>
      <c r="N3049">
        <v>0</v>
      </c>
      <c r="O3049" t="s">
        <v>19289</v>
      </c>
    </row>
    <row r="3050" spans="1:15" x14ac:dyDescent="0.25">
      <c r="A3050">
        <v>35188</v>
      </c>
      <c r="B3050" t="s">
        <v>11877</v>
      </c>
      <c r="C3050" t="s">
        <v>11878</v>
      </c>
      <c r="D3050">
        <v>8400</v>
      </c>
      <c r="E3050" t="s">
        <v>155</v>
      </c>
      <c r="F3050" t="s">
        <v>11879</v>
      </c>
      <c r="G3050" t="s">
        <v>7571</v>
      </c>
      <c r="H3050" t="s">
        <v>11880</v>
      </c>
      <c r="I3050" t="s">
        <v>14713</v>
      </c>
      <c r="J3050">
        <v>112748</v>
      </c>
      <c r="K3050">
        <v>34389</v>
      </c>
      <c r="L3050" t="s">
        <v>11758</v>
      </c>
      <c r="M3050">
        <v>113746</v>
      </c>
      <c r="N3050">
        <v>0</v>
      </c>
      <c r="O3050" t="s">
        <v>19290</v>
      </c>
    </row>
    <row r="3051" spans="1:15" x14ac:dyDescent="0.25">
      <c r="A3051">
        <v>35212</v>
      </c>
      <c r="B3051" t="s">
        <v>11881</v>
      </c>
      <c r="C3051" t="s">
        <v>8722</v>
      </c>
      <c r="D3051">
        <v>8400</v>
      </c>
      <c r="E3051" t="s">
        <v>155</v>
      </c>
      <c r="F3051" t="s">
        <v>11882</v>
      </c>
      <c r="G3051" t="s">
        <v>7571</v>
      </c>
      <c r="H3051" t="s">
        <v>11883</v>
      </c>
      <c r="I3051" t="s">
        <v>14713</v>
      </c>
      <c r="J3051">
        <v>112748</v>
      </c>
      <c r="K3051">
        <v>34389</v>
      </c>
      <c r="L3051" t="s">
        <v>11758</v>
      </c>
      <c r="M3051">
        <v>113746</v>
      </c>
      <c r="N3051">
        <v>0</v>
      </c>
      <c r="O3051" t="s">
        <v>19291</v>
      </c>
    </row>
    <row r="3052" spans="1:15" x14ac:dyDescent="0.25">
      <c r="A3052">
        <v>35238</v>
      </c>
      <c r="B3052" t="s">
        <v>11884</v>
      </c>
      <c r="C3052" t="s">
        <v>11885</v>
      </c>
      <c r="D3052">
        <v>8020</v>
      </c>
      <c r="E3052" t="s">
        <v>314</v>
      </c>
      <c r="F3052" t="s">
        <v>11886</v>
      </c>
      <c r="G3052" t="s">
        <v>7571</v>
      </c>
      <c r="H3052" t="s">
        <v>11887</v>
      </c>
      <c r="I3052" t="s">
        <v>14713</v>
      </c>
      <c r="J3052">
        <v>111575</v>
      </c>
      <c r="K3052">
        <v>110007</v>
      </c>
      <c r="L3052" t="s">
        <v>13102</v>
      </c>
      <c r="M3052">
        <v>116137</v>
      </c>
      <c r="N3052">
        <v>0</v>
      </c>
      <c r="O3052" t="s">
        <v>19292</v>
      </c>
    </row>
    <row r="3053" spans="1:15" x14ac:dyDescent="0.25">
      <c r="A3053">
        <v>35253</v>
      </c>
      <c r="B3053" t="s">
        <v>11888</v>
      </c>
      <c r="C3053" t="s">
        <v>11889</v>
      </c>
      <c r="D3053">
        <v>8660</v>
      </c>
      <c r="E3053" t="s">
        <v>1451</v>
      </c>
      <c r="F3053" t="s">
        <v>11890</v>
      </c>
      <c r="G3053" t="s">
        <v>7571</v>
      </c>
      <c r="H3053" t="s">
        <v>11891</v>
      </c>
      <c r="I3053" t="s">
        <v>14713</v>
      </c>
      <c r="J3053">
        <v>113175</v>
      </c>
      <c r="K3053">
        <v>35667</v>
      </c>
      <c r="L3053" t="s">
        <v>11929</v>
      </c>
      <c r="M3053">
        <v>116161</v>
      </c>
      <c r="N3053">
        <v>0</v>
      </c>
      <c r="O3053" t="s">
        <v>19293</v>
      </c>
    </row>
    <row r="3054" spans="1:15" x14ac:dyDescent="0.25">
      <c r="A3054">
        <v>35295</v>
      </c>
      <c r="B3054" t="s">
        <v>11892</v>
      </c>
      <c r="C3054" t="s">
        <v>11893</v>
      </c>
      <c r="D3054">
        <v>8970</v>
      </c>
      <c r="E3054" t="s">
        <v>278</v>
      </c>
      <c r="F3054" t="s">
        <v>11894</v>
      </c>
      <c r="G3054" t="s">
        <v>7571</v>
      </c>
      <c r="H3054" t="s">
        <v>11895</v>
      </c>
      <c r="I3054" t="s">
        <v>14713</v>
      </c>
      <c r="J3054">
        <v>111419</v>
      </c>
      <c r="K3054">
        <v>116913</v>
      </c>
      <c r="L3054" t="s">
        <v>13250</v>
      </c>
      <c r="M3054">
        <v>114165</v>
      </c>
      <c r="N3054">
        <v>0</v>
      </c>
      <c r="O3054" t="s">
        <v>19294</v>
      </c>
    </row>
    <row r="3055" spans="1:15" x14ac:dyDescent="0.25">
      <c r="A3055">
        <v>35311</v>
      </c>
      <c r="B3055" t="s">
        <v>11327</v>
      </c>
      <c r="C3055" t="s">
        <v>11896</v>
      </c>
      <c r="D3055">
        <v>8970</v>
      </c>
      <c r="E3055" t="s">
        <v>278</v>
      </c>
      <c r="F3055" t="s">
        <v>11897</v>
      </c>
      <c r="G3055" t="s">
        <v>7571</v>
      </c>
      <c r="H3055" t="s">
        <v>11898</v>
      </c>
      <c r="I3055" t="s">
        <v>14713</v>
      </c>
      <c r="J3055">
        <v>111419</v>
      </c>
      <c r="K3055">
        <v>116913</v>
      </c>
      <c r="L3055" t="s">
        <v>13250</v>
      </c>
      <c r="M3055">
        <v>114165</v>
      </c>
      <c r="N3055">
        <v>0</v>
      </c>
      <c r="O3055" t="s">
        <v>19295</v>
      </c>
    </row>
    <row r="3056" spans="1:15" x14ac:dyDescent="0.25">
      <c r="A3056">
        <v>35345</v>
      </c>
      <c r="B3056" t="s">
        <v>11899</v>
      </c>
      <c r="C3056" t="s">
        <v>11900</v>
      </c>
      <c r="D3056">
        <v>8800</v>
      </c>
      <c r="E3056" t="s">
        <v>266</v>
      </c>
      <c r="F3056" t="s">
        <v>11901</v>
      </c>
      <c r="G3056" t="s">
        <v>7571</v>
      </c>
      <c r="H3056" t="s">
        <v>11902</v>
      </c>
      <c r="I3056" t="s">
        <v>14713</v>
      </c>
      <c r="J3056">
        <v>113266</v>
      </c>
      <c r="K3056">
        <v>35378</v>
      </c>
      <c r="L3056" t="s">
        <v>11903</v>
      </c>
      <c r="M3056">
        <v>116152</v>
      </c>
      <c r="N3056">
        <v>0</v>
      </c>
      <c r="O3056" t="s">
        <v>19296</v>
      </c>
    </row>
    <row r="3057" spans="1:15" x14ac:dyDescent="0.25">
      <c r="A3057">
        <v>35378</v>
      </c>
      <c r="B3057" t="s">
        <v>11903</v>
      </c>
      <c r="C3057" t="s">
        <v>11904</v>
      </c>
      <c r="D3057">
        <v>8800</v>
      </c>
      <c r="E3057" t="s">
        <v>266</v>
      </c>
      <c r="F3057" t="s">
        <v>11905</v>
      </c>
      <c r="G3057" t="s">
        <v>7571</v>
      </c>
      <c r="H3057" t="s">
        <v>11906</v>
      </c>
      <c r="I3057" t="s">
        <v>14713</v>
      </c>
      <c r="J3057">
        <v>113266</v>
      </c>
      <c r="K3057">
        <v>35378</v>
      </c>
      <c r="L3057" t="s">
        <v>11903</v>
      </c>
      <c r="M3057">
        <v>116152</v>
      </c>
      <c r="N3057">
        <v>0</v>
      </c>
      <c r="O3057" t="s">
        <v>19297</v>
      </c>
    </row>
    <row r="3058" spans="1:15" x14ac:dyDescent="0.25">
      <c r="A3058">
        <v>35394</v>
      </c>
      <c r="B3058" t="s">
        <v>7992</v>
      </c>
      <c r="C3058" t="s">
        <v>8642</v>
      </c>
      <c r="D3058">
        <v>8800</v>
      </c>
      <c r="E3058" t="s">
        <v>266</v>
      </c>
      <c r="F3058" t="s">
        <v>7993</v>
      </c>
      <c r="G3058" t="s">
        <v>7571</v>
      </c>
      <c r="H3058" t="s">
        <v>7994</v>
      </c>
      <c r="I3058" t="s">
        <v>14713</v>
      </c>
      <c r="J3058">
        <v>0</v>
      </c>
      <c r="L3058" t="s">
        <v>7571</v>
      </c>
      <c r="M3058">
        <v>62191</v>
      </c>
      <c r="N3058">
        <v>0</v>
      </c>
      <c r="O3058" t="s">
        <v>19298</v>
      </c>
    </row>
    <row r="3059" spans="1:15" x14ac:dyDescent="0.25">
      <c r="A3059">
        <v>35527</v>
      </c>
      <c r="B3059" t="s">
        <v>22329</v>
      </c>
      <c r="C3059" t="s">
        <v>11907</v>
      </c>
      <c r="D3059">
        <v>8700</v>
      </c>
      <c r="E3059" t="s">
        <v>1513</v>
      </c>
      <c r="F3059" t="s">
        <v>11908</v>
      </c>
      <c r="G3059" t="s">
        <v>7571</v>
      </c>
      <c r="H3059" t="s">
        <v>22330</v>
      </c>
      <c r="I3059" t="s">
        <v>14713</v>
      </c>
      <c r="J3059">
        <v>113241</v>
      </c>
      <c r="K3059">
        <v>35535</v>
      </c>
      <c r="L3059" t="s">
        <v>22304</v>
      </c>
      <c r="M3059">
        <v>971796</v>
      </c>
      <c r="N3059">
        <v>0</v>
      </c>
      <c r="O3059" t="s">
        <v>19299</v>
      </c>
    </row>
    <row r="3060" spans="1:15" x14ac:dyDescent="0.25">
      <c r="A3060">
        <v>35535</v>
      </c>
      <c r="B3060" t="s">
        <v>22304</v>
      </c>
      <c r="C3060" t="s">
        <v>8606</v>
      </c>
      <c r="D3060">
        <v>8700</v>
      </c>
      <c r="E3060" t="s">
        <v>1513</v>
      </c>
      <c r="F3060" t="s">
        <v>7880</v>
      </c>
      <c r="G3060" t="s">
        <v>7571</v>
      </c>
      <c r="H3060" t="s">
        <v>22331</v>
      </c>
      <c r="I3060" t="s">
        <v>14713</v>
      </c>
      <c r="J3060">
        <v>113241</v>
      </c>
      <c r="K3060">
        <v>35535</v>
      </c>
      <c r="L3060" t="s">
        <v>22304</v>
      </c>
      <c r="M3060">
        <v>971796</v>
      </c>
      <c r="N3060">
        <v>0</v>
      </c>
      <c r="O3060" t="s">
        <v>19300</v>
      </c>
    </row>
    <row r="3061" spans="1:15" x14ac:dyDescent="0.25">
      <c r="A3061">
        <v>35584</v>
      </c>
      <c r="B3061" t="s">
        <v>11909</v>
      </c>
      <c r="C3061" t="s">
        <v>11910</v>
      </c>
      <c r="D3061">
        <v>8700</v>
      </c>
      <c r="E3061" t="s">
        <v>1513</v>
      </c>
      <c r="F3061" t="s">
        <v>11911</v>
      </c>
      <c r="G3061" t="s">
        <v>7571</v>
      </c>
      <c r="H3061" t="s">
        <v>22332</v>
      </c>
      <c r="I3061" t="s">
        <v>14713</v>
      </c>
      <c r="J3061">
        <v>113241</v>
      </c>
      <c r="K3061">
        <v>35535</v>
      </c>
      <c r="L3061" t="s">
        <v>22304</v>
      </c>
      <c r="M3061">
        <v>971796</v>
      </c>
      <c r="N3061">
        <v>0</v>
      </c>
      <c r="O3061" t="s">
        <v>19301</v>
      </c>
    </row>
    <row r="3062" spans="1:15" x14ac:dyDescent="0.25">
      <c r="A3062">
        <v>35592</v>
      </c>
      <c r="B3062" t="s">
        <v>11912</v>
      </c>
      <c r="C3062" t="s">
        <v>11913</v>
      </c>
      <c r="D3062">
        <v>8820</v>
      </c>
      <c r="E3062" t="s">
        <v>258</v>
      </c>
      <c r="F3062" t="s">
        <v>11914</v>
      </c>
      <c r="G3062" t="s">
        <v>7571</v>
      </c>
      <c r="H3062" t="s">
        <v>11915</v>
      </c>
      <c r="I3062" t="s">
        <v>14713</v>
      </c>
      <c r="J3062">
        <v>113258</v>
      </c>
      <c r="K3062">
        <v>112052</v>
      </c>
      <c r="L3062" t="s">
        <v>13170</v>
      </c>
      <c r="M3062">
        <v>966391</v>
      </c>
      <c r="N3062">
        <v>0</v>
      </c>
      <c r="O3062" t="s">
        <v>19302</v>
      </c>
    </row>
    <row r="3063" spans="1:15" x14ac:dyDescent="0.25">
      <c r="A3063">
        <v>35601</v>
      </c>
      <c r="B3063" t="s">
        <v>11916</v>
      </c>
      <c r="C3063" t="s">
        <v>11917</v>
      </c>
      <c r="D3063">
        <v>8820</v>
      </c>
      <c r="E3063" t="s">
        <v>258</v>
      </c>
      <c r="F3063" t="s">
        <v>11918</v>
      </c>
      <c r="G3063" t="s">
        <v>7571</v>
      </c>
      <c r="H3063" t="s">
        <v>14287</v>
      </c>
      <c r="I3063" t="s">
        <v>14713</v>
      </c>
      <c r="J3063">
        <v>113258</v>
      </c>
      <c r="K3063">
        <v>112052</v>
      </c>
      <c r="L3063" t="s">
        <v>13170</v>
      </c>
      <c r="M3063">
        <v>966391</v>
      </c>
      <c r="N3063">
        <v>0</v>
      </c>
      <c r="O3063" t="s">
        <v>19303</v>
      </c>
    </row>
    <row r="3064" spans="1:15" x14ac:dyDescent="0.25">
      <c r="A3064">
        <v>35618</v>
      </c>
      <c r="B3064" t="s">
        <v>11919</v>
      </c>
      <c r="C3064" t="s">
        <v>4390</v>
      </c>
      <c r="D3064">
        <v>8820</v>
      </c>
      <c r="E3064" t="s">
        <v>258</v>
      </c>
      <c r="F3064" t="s">
        <v>11920</v>
      </c>
      <c r="G3064" t="s">
        <v>7571</v>
      </c>
      <c r="H3064" t="s">
        <v>14288</v>
      </c>
      <c r="I3064" t="s">
        <v>14713</v>
      </c>
      <c r="J3064">
        <v>113258</v>
      </c>
      <c r="K3064">
        <v>112052</v>
      </c>
      <c r="L3064" t="s">
        <v>13170</v>
      </c>
      <c r="M3064">
        <v>966391</v>
      </c>
      <c r="N3064">
        <v>0</v>
      </c>
      <c r="O3064" t="s">
        <v>19304</v>
      </c>
    </row>
    <row r="3065" spans="1:15" x14ac:dyDescent="0.25">
      <c r="A3065">
        <v>35626</v>
      </c>
      <c r="B3065" t="s">
        <v>11670</v>
      </c>
      <c r="C3065" t="s">
        <v>4390</v>
      </c>
      <c r="D3065">
        <v>8820</v>
      </c>
      <c r="E3065" t="s">
        <v>258</v>
      </c>
      <c r="F3065" t="s">
        <v>11920</v>
      </c>
      <c r="G3065" t="s">
        <v>7571</v>
      </c>
      <c r="H3065" t="s">
        <v>11921</v>
      </c>
      <c r="I3065" t="s">
        <v>14713</v>
      </c>
      <c r="J3065">
        <v>113258</v>
      </c>
      <c r="K3065">
        <v>112052</v>
      </c>
      <c r="L3065" t="s">
        <v>13170</v>
      </c>
      <c r="M3065">
        <v>966391</v>
      </c>
      <c r="N3065">
        <v>0</v>
      </c>
      <c r="O3065" t="s">
        <v>19305</v>
      </c>
    </row>
    <row r="3066" spans="1:15" x14ac:dyDescent="0.25">
      <c r="A3066">
        <v>35634</v>
      </c>
      <c r="B3066" t="s">
        <v>11922</v>
      </c>
      <c r="C3066" t="s">
        <v>11923</v>
      </c>
      <c r="D3066">
        <v>8820</v>
      </c>
      <c r="E3066" t="s">
        <v>258</v>
      </c>
      <c r="F3066" t="s">
        <v>11924</v>
      </c>
      <c r="G3066" t="s">
        <v>7571</v>
      </c>
      <c r="H3066" t="s">
        <v>14289</v>
      </c>
      <c r="I3066" t="s">
        <v>14713</v>
      </c>
      <c r="J3066">
        <v>113258</v>
      </c>
      <c r="K3066">
        <v>112052</v>
      </c>
      <c r="L3066" t="s">
        <v>13170</v>
      </c>
      <c r="M3066">
        <v>966391</v>
      </c>
      <c r="N3066">
        <v>0</v>
      </c>
      <c r="O3066" t="s">
        <v>19306</v>
      </c>
    </row>
    <row r="3067" spans="1:15" x14ac:dyDescent="0.25">
      <c r="A3067">
        <v>35659</v>
      </c>
      <c r="B3067" t="s">
        <v>11925</v>
      </c>
      <c r="C3067" t="s">
        <v>11926</v>
      </c>
      <c r="D3067">
        <v>8630</v>
      </c>
      <c r="E3067" t="s">
        <v>114</v>
      </c>
      <c r="F3067" t="s">
        <v>11927</v>
      </c>
      <c r="G3067" t="s">
        <v>7571</v>
      </c>
      <c r="H3067" t="s">
        <v>11928</v>
      </c>
      <c r="I3067" t="s">
        <v>14713</v>
      </c>
      <c r="J3067">
        <v>113175</v>
      </c>
      <c r="K3067">
        <v>35667</v>
      </c>
      <c r="L3067" t="s">
        <v>11929</v>
      </c>
      <c r="M3067">
        <v>116161</v>
      </c>
      <c r="N3067">
        <v>0</v>
      </c>
      <c r="O3067" t="s">
        <v>19307</v>
      </c>
    </row>
    <row r="3068" spans="1:15" x14ac:dyDescent="0.25">
      <c r="A3068">
        <v>35667</v>
      </c>
      <c r="B3068" t="s">
        <v>11929</v>
      </c>
      <c r="C3068" t="s">
        <v>11930</v>
      </c>
      <c r="D3068">
        <v>8630</v>
      </c>
      <c r="E3068" t="s">
        <v>114</v>
      </c>
      <c r="F3068" t="s">
        <v>8453</v>
      </c>
      <c r="G3068" t="s">
        <v>7571</v>
      </c>
      <c r="H3068" t="s">
        <v>11931</v>
      </c>
      <c r="I3068" t="s">
        <v>14713</v>
      </c>
      <c r="J3068">
        <v>113175</v>
      </c>
      <c r="K3068">
        <v>35667</v>
      </c>
      <c r="L3068" t="s">
        <v>11929</v>
      </c>
      <c r="M3068">
        <v>116161</v>
      </c>
      <c r="N3068">
        <v>0</v>
      </c>
      <c r="O3068" t="s">
        <v>19308</v>
      </c>
    </row>
    <row r="3069" spans="1:15" x14ac:dyDescent="0.25">
      <c r="A3069">
        <v>35675</v>
      </c>
      <c r="B3069" t="s">
        <v>11932</v>
      </c>
      <c r="C3069" t="s">
        <v>11933</v>
      </c>
      <c r="D3069">
        <v>8630</v>
      </c>
      <c r="E3069" t="s">
        <v>114</v>
      </c>
      <c r="F3069" t="s">
        <v>11934</v>
      </c>
      <c r="G3069" t="s">
        <v>7571</v>
      </c>
      <c r="H3069" t="s">
        <v>11935</v>
      </c>
      <c r="I3069" t="s">
        <v>14713</v>
      </c>
      <c r="J3069">
        <v>113175</v>
      </c>
      <c r="K3069">
        <v>35667</v>
      </c>
      <c r="L3069" t="s">
        <v>11929</v>
      </c>
      <c r="M3069">
        <v>116161</v>
      </c>
      <c r="N3069">
        <v>0</v>
      </c>
      <c r="O3069" t="s">
        <v>19309</v>
      </c>
    </row>
    <row r="3070" spans="1:15" x14ac:dyDescent="0.25">
      <c r="A3070">
        <v>35691</v>
      </c>
      <c r="B3070" t="s">
        <v>11936</v>
      </c>
      <c r="C3070" t="s">
        <v>11937</v>
      </c>
      <c r="D3070">
        <v>8790</v>
      </c>
      <c r="E3070" t="s">
        <v>268</v>
      </c>
      <c r="F3070" t="s">
        <v>8018</v>
      </c>
      <c r="G3070" t="s">
        <v>7571</v>
      </c>
      <c r="H3070" t="s">
        <v>11938</v>
      </c>
      <c r="I3070" t="s">
        <v>14713</v>
      </c>
      <c r="J3070">
        <v>113233</v>
      </c>
      <c r="K3070">
        <v>35691</v>
      </c>
      <c r="L3070" t="s">
        <v>11936</v>
      </c>
      <c r="M3070">
        <v>114207</v>
      </c>
      <c r="N3070">
        <v>0</v>
      </c>
      <c r="O3070" t="s">
        <v>19310</v>
      </c>
    </row>
    <row r="3071" spans="1:15" x14ac:dyDescent="0.25">
      <c r="A3071">
        <v>35709</v>
      </c>
      <c r="B3071" t="s">
        <v>11939</v>
      </c>
      <c r="C3071" t="s">
        <v>11093</v>
      </c>
      <c r="D3071">
        <v>8790</v>
      </c>
      <c r="E3071" t="s">
        <v>268</v>
      </c>
      <c r="F3071" t="s">
        <v>11940</v>
      </c>
      <c r="G3071" t="s">
        <v>7571</v>
      </c>
      <c r="H3071" t="s">
        <v>11941</v>
      </c>
      <c r="I3071" t="s">
        <v>14713</v>
      </c>
      <c r="J3071">
        <v>113233</v>
      </c>
      <c r="K3071">
        <v>35691</v>
      </c>
      <c r="L3071" t="s">
        <v>11936</v>
      </c>
      <c r="M3071">
        <v>114207</v>
      </c>
      <c r="N3071">
        <v>0</v>
      </c>
      <c r="O3071" t="s">
        <v>19311</v>
      </c>
    </row>
    <row r="3072" spans="1:15" x14ac:dyDescent="0.25">
      <c r="A3072">
        <v>35717</v>
      </c>
      <c r="B3072" t="s">
        <v>11942</v>
      </c>
      <c r="C3072" t="s">
        <v>11943</v>
      </c>
      <c r="D3072">
        <v>8790</v>
      </c>
      <c r="E3072" t="s">
        <v>268</v>
      </c>
      <c r="F3072" t="s">
        <v>11944</v>
      </c>
      <c r="G3072" t="s">
        <v>7571</v>
      </c>
      <c r="H3072" t="s">
        <v>11945</v>
      </c>
      <c r="I3072" t="s">
        <v>14713</v>
      </c>
      <c r="J3072">
        <v>113233</v>
      </c>
      <c r="K3072">
        <v>35691</v>
      </c>
      <c r="L3072" t="s">
        <v>11936</v>
      </c>
      <c r="M3072">
        <v>114207</v>
      </c>
      <c r="N3072">
        <v>0</v>
      </c>
      <c r="O3072" t="s">
        <v>19312</v>
      </c>
    </row>
    <row r="3073" spans="1:15" x14ac:dyDescent="0.25">
      <c r="A3073">
        <v>35741</v>
      </c>
      <c r="B3073" t="s">
        <v>11946</v>
      </c>
      <c r="C3073" t="s">
        <v>11937</v>
      </c>
      <c r="D3073">
        <v>8790</v>
      </c>
      <c r="E3073" t="s">
        <v>268</v>
      </c>
      <c r="F3073" t="s">
        <v>8018</v>
      </c>
      <c r="G3073" t="s">
        <v>7571</v>
      </c>
      <c r="H3073" t="s">
        <v>11938</v>
      </c>
      <c r="I3073" t="s">
        <v>14713</v>
      </c>
      <c r="J3073">
        <v>113233</v>
      </c>
      <c r="K3073">
        <v>35691</v>
      </c>
      <c r="L3073" t="s">
        <v>11936</v>
      </c>
      <c r="M3073">
        <v>114207</v>
      </c>
      <c r="N3073">
        <v>0</v>
      </c>
      <c r="O3073" t="s">
        <v>19313</v>
      </c>
    </row>
    <row r="3074" spans="1:15" x14ac:dyDescent="0.25">
      <c r="A3074">
        <v>35758</v>
      </c>
      <c r="B3074" t="s">
        <v>11947</v>
      </c>
      <c r="C3074" t="s">
        <v>11943</v>
      </c>
      <c r="D3074">
        <v>8790</v>
      </c>
      <c r="E3074" t="s">
        <v>268</v>
      </c>
      <c r="F3074" t="s">
        <v>11944</v>
      </c>
      <c r="G3074" t="s">
        <v>7571</v>
      </c>
      <c r="H3074" t="s">
        <v>11945</v>
      </c>
      <c r="I3074" t="s">
        <v>14713</v>
      </c>
      <c r="J3074">
        <v>113233</v>
      </c>
      <c r="K3074">
        <v>35691</v>
      </c>
      <c r="L3074" t="s">
        <v>11936</v>
      </c>
      <c r="M3074">
        <v>114207</v>
      </c>
      <c r="N3074">
        <v>0</v>
      </c>
      <c r="O3074" t="s">
        <v>19314</v>
      </c>
    </row>
    <row r="3075" spans="1:15" x14ac:dyDescent="0.25">
      <c r="A3075">
        <v>35766</v>
      </c>
      <c r="B3075" t="s">
        <v>14290</v>
      </c>
      <c r="C3075" t="s">
        <v>8655</v>
      </c>
      <c r="D3075">
        <v>8790</v>
      </c>
      <c r="E3075" t="s">
        <v>268</v>
      </c>
      <c r="F3075" t="s">
        <v>11948</v>
      </c>
      <c r="G3075" t="s">
        <v>7571</v>
      </c>
      <c r="H3075" t="s">
        <v>11949</v>
      </c>
      <c r="I3075" t="s">
        <v>14713</v>
      </c>
      <c r="J3075">
        <v>113233</v>
      </c>
      <c r="K3075">
        <v>35691</v>
      </c>
      <c r="L3075" t="s">
        <v>11936</v>
      </c>
      <c r="M3075">
        <v>114207</v>
      </c>
      <c r="N3075">
        <v>0</v>
      </c>
      <c r="O3075" t="s">
        <v>19315</v>
      </c>
    </row>
    <row r="3076" spans="1:15" x14ac:dyDescent="0.25">
      <c r="A3076">
        <v>35824</v>
      </c>
      <c r="B3076" t="s">
        <v>11842</v>
      </c>
      <c r="C3076" t="s">
        <v>11950</v>
      </c>
      <c r="D3076">
        <v>8210</v>
      </c>
      <c r="E3076" t="s">
        <v>849</v>
      </c>
      <c r="F3076" t="s">
        <v>11951</v>
      </c>
      <c r="G3076" t="s">
        <v>7571</v>
      </c>
      <c r="H3076" t="s">
        <v>11952</v>
      </c>
      <c r="I3076" t="s">
        <v>14713</v>
      </c>
      <c r="J3076">
        <v>113258</v>
      </c>
      <c r="K3076">
        <v>112052</v>
      </c>
      <c r="L3076" t="s">
        <v>13170</v>
      </c>
      <c r="M3076">
        <v>966391</v>
      </c>
      <c r="N3076">
        <v>0</v>
      </c>
      <c r="O3076" t="s">
        <v>19316</v>
      </c>
    </row>
    <row r="3077" spans="1:15" x14ac:dyDescent="0.25">
      <c r="A3077">
        <v>35899</v>
      </c>
      <c r="B3077" t="s">
        <v>11953</v>
      </c>
      <c r="C3077" t="s">
        <v>4597</v>
      </c>
      <c r="D3077">
        <v>9300</v>
      </c>
      <c r="E3077" t="s">
        <v>639</v>
      </c>
      <c r="F3077" t="s">
        <v>11954</v>
      </c>
      <c r="G3077" t="s">
        <v>7571</v>
      </c>
      <c r="H3077" t="s">
        <v>19317</v>
      </c>
      <c r="I3077" t="s">
        <v>14713</v>
      </c>
      <c r="J3077">
        <v>111583</v>
      </c>
      <c r="K3077">
        <v>37259</v>
      </c>
      <c r="L3077" t="s">
        <v>12053</v>
      </c>
      <c r="M3077">
        <v>974824</v>
      </c>
      <c r="N3077">
        <v>0</v>
      </c>
      <c r="O3077" t="s">
        <v>19318</v>
      </c>
    </row>
    <row r="3078" spans="1:15" x14ac:dyDescent="0.25">
      <c r="A3078">
        <v>35907</v>
      </c>
      <c r="B3078" t="s">
        <v>11955</v>
      </c>
      <c r="C3078" t="s">
        <v>11956</v>
      </c>
      <c r="D3078">
        <v>9300</v>
      </c>
      <c r="E3078" t="s">
        <v>639</v>
      </c>
      <c r="F3078" t="s">
        <v>11957</v>
      </c>
      <c r="G3078" t="s">
        <v>7571</v>
      </c>
      <c r="H3078" t="s">
        <v>11958</v>
      </c>
      <c r="I3078" t="s">
        <v>14713</v>
      </c>
      <c r="J3078">
        <v>111583</v>
      </c>
      <c r="K3078">
        <v>37259</v>
      </c>
      <c r="L3078" t="s">
        <v>12053</v>
      </c>
      <c r="M3078">
        <v>138164</v>
      </c>
      <c r="N3078">
        <v>0</v>
      </c>
      <c r="O3078" t="s">
        <v>19319</v>
      </c>
    </row>
    <row r="3079" spans="1:15" x14ac:dyDescent="0.25">
      <c r="A3079">
        <v>35915</v>
      </c>
      <c r="B3079" t="s">
        <v>11670</v>
      </c>
      <c r="C3079" t="s">
        <v>11959</v>
      </c>
      <c r="D3079">
        <v>9300</v>
      </c>
      <c r="E3079" t="s">
        <v>639</v>
      </c>
      <c r="F3079" t="s">
        <v>11960</v>
      </c>
      <c r="G3079" t="s">
        <v>7571</v>
      </c>
      <c r="H3079" t="s">
        <v>11961</v>
      </c>
      <c r="I3079" t="s">
        <v>14713</v>
      </c>
      <c r="J3079">
        <v>111583</v>
      </c>
      <c r="K3079">
        <v>37259</v>
      </c>
      <c r="L3079" t="s">
        <v>12053</v>
      </c>
      <c r="M3079">
        <v>968751</v>
      </c>
      <c r="N3079">
        <v>0</v>
      </c>
      <c r="O3079" t="s">
        <v>19320</v>
      </c>
    </row>
    <row r="3080" spans="1:15" x14ac:dyDescent="0.25">
      <c r="A3080">
        <v>35931</v>
      </c>
      <c r="B3080" t="s">
        <v>11962</v>
      </c>
      <c r="C3080" t="s">
        <v>8630</v>
      </c>
      <c r="D3080">
        <v>9300</v>
      </c>
      <c r="E3080" t="s">
        <v>639</v>
      </c>
      <c r="F3080" t="s">
        <v>11963</v>
      </c>
      <c r="G3080" t="s">
        <v>7571</v>
      </c>
      <c r="H3080" t="s">
        <v>11964</v>
      </c>
      <c r="I3080" t="s">
        <v>14713</v>
      </c>
      <c r="J3080">
        <v>111583</v>
      </c>
      <c r="K3080">
        <v>37259</v>
      </c>
      <c r="L3080" t="s">
        <v>12053</v>
      </c>
      <c r="M3080">
        <v>122556</v>
      </c>
      <c r="N3080">
        <v>0</v>
      </c>
      <c r="O3080" t="s">
        <v>19321</v>
      </c>
    </row>
    <row r="3081" spans="1:15" x14ac:dyDescent="0.25">
      <c r="A3081">
        <v>35964</v>
      </c>
      <c r="B3081" t="s">
        <v>8487</v>
      </c>
      <c r="C3081" t="s">
        <v>5412</v>
      </c>
      <c r="D3081">
        <v>9300</v>
      </c>
      <c r="E3081" t="s">
        <v>639</v>
      </c>
      <c r="F3081" t="s">
        <v>8488</v>
      </c>
      <c r="G3081" t="s">
        <v>7571</v>
      </c>
      <c r="H3081" t="s">
        <v>8489</v>
      </c>
      <c r="I3081" t="s">
        <v>14713</v>
      </c>
      <c r="J3081">
        <v>111583</v>
      </c>
      <c r="K3081">
        <v>37259</v>
      </c>
      <c r="L3081" t="s">
        <v>12053</v>
      </c>
      <c r="M3081">
        <v>138164</v>
      </c>
      <c r="N3081">
        <v>0</v>
      </c>
      <c r="O3081" t="s">
        <v>19322</v>
      </c>
    </row>
    <row r="3082" spans="1:15" x14ac:dyDescent="0.25">
      <c r="A3082">
        <v>36053</v>
      </c>
      <c r="B3082" t="s">
        <v>11965</v>
      </c>
      <c r="C3082" t="s">
        <v>19323</v>
      </c>
      <c r="D3082">
        <v>9150</v>
      </c>
      <c r="E3082" t="s">
        <v>6707</v>
      </c>
      <c r="F3082" t="s">
        <v>11966</v>
      </c>
      <c r="G3082" t="s">
        <v>7571</v>
      </c>
      <c r="H3082" t="s">
        <v>19324</v>
      </c>
      <c r="I3082" t="s">
        <v>14713</v>
      </c>
      <c r="J3082">
        <v>113341</v>
      </c>
      <c r="K3082">
        <v>36111</v>
      </c>
      <c r="L3082" t="s">
        <v>11242</v>
      </c>
      <c r="M3082">
        <v>970822</v>
      </c>
      <c r="N3082">
        <v>0</v>
      </c>
      <c r="O3082" t="s">
        <v>19325</v>
      </c>
    </row>
    <row r="3083" spans="1:15" x14ac:dyDescent="0.25">
      <c r="A3083">
        <v>36111</v>
      </c>
      <c r="B3083" t="s">
        <v>11242</v>
      </c>
      <c r="C3083" t="s">
        <v>11967</v>
      </c>
      <c r="D3083">
        <v>9120</v>
      </c>
      <c r="E3083" t="s">
        <v>1151</v>
      </c>
      <c r="F3083" t="s">
        <v>11968</v>
      </c>
      <c r="G3083" t="s">
        <v>7571</v>
      </c>
      <c r="H3083" t="s">
        <v>11969</v>
      </c>
      <c r="I3083" t="s">
        <v>14715</v>
      </c>
      <c r="J3083">
        <v>113341</v>
      </c>
      <c r="K3083">
        <v>36111</v>
      </c>
      <c r="L3083" t="s">
        <v>11242</v>
      </c>
      <c r="M3083">
        <v>961111</v>
      </c>
      <c r="N3083">
        <v>0</v>
      </c>
      <c r="O3083" t="s">
        <v>19326</v>
      </c>
    </row>
    <row r="3084" spans="1:15" x14ac:dyDescent="0.25">
      <c r="A3084">
        <v>36152</v>
      </c>
      <c r="B3084" t="s">
        <v>11970</v>
      </c>
      <c r="C3084" t="s">
        <v>11971</v>
      </c>
      <c r="D3084">
        <v>9255</v>
      </c>
      <c r="E3084" t="s">
        <v>1612</v>
      </c>
      <c r="F3084" t="s">
        <v>11972</v>
      </c>
      <c r="G3084" t="s">
        <v>7571</v>
      </c>
      <c r="H3084" t="s">
        <v>11973</v>
      </c>
      <c r="I3084" t="s">
        <v>14713</v>
      </c>
      <c r="J3084">
        <v>113332</v>
      </c>
      <c r="K3084">
        <v>36301</v>
      </c>
      <c r="L3084" t="s">
        <v>11983</v>
      </c>
      <c r="M3084">
        <v>974816</v>
      </c>
      <c r="N3084">
        <v>0</v>
      </c>
      <c r="O3084" t="s">
        <v>19327</v>
      </c>
    </row>
    <row r="3085" spans="1:15" x14ac:dyDescent="0.25">
      <c r="A3085">
        <v>36202</v>
      </c>
      <c r="B3085" t="s">
        <v>11974</v>
      </c>
      <c r="C3085" t="s">
        <v>8516</v>
      </c>
      <c r="D3085">
        <v>9800</v>
      </c>
      <c r="E3085" t="s">
        <v>41</v>
      </c>
      <c r="F3085" t="s">
        <v>11975</v>
      </c>
      <c r="G3085" t="s">
        <v>7571</v>
      </c>
      <c r="H3085" t="s">
        <v>11976</v>
      </c>
      <c r="I3085" t="s">
        <v>14713</v>
      </c>
      <c r="J3085">
        <v>113308</v>
      </c>
      <c r="K3085">
        <v>107607</v>
      </c>
      <c r="L3085" t="s">
        <v>13072</v>
      </c>
      <c r="M3085">
        <v>972117</v>
      </c>
      <c r="N3085">
        <v>0</v>
      </c>
      <c r="O3085" t="s">
        <v>19328</v>
      </c>
    </row>
    <row r="3086" spans="1:15" x14ac:dyDescent="0.25">
      <c r="A3086">
        <v>36228</v>
      </c>
      <c r="B3086" t="s">
        <v>11977</v>
      </c>
      <c r="C3086" t="s">
        <v>11978</v>
      </c>
      <c r="D3086">
        <v>9800</v>
      </c>
      <c r="E3086" t="s">
        <v>41</v>
      </c>
      <c r="F3086" t="s">
        <v>11979</v>
      </c>
      <c r="G3086" t="s">
        <v>7571</v>
      </c>
      <c r="H3086" t="s">
        <v>19329</v>
      </c>
      <c r="I3086" t="s">
        <v>14713</v>
      </c>
      <c r="J3086">
        <v>113308</v>
      </c>
      <c r="K3086">
        <v>107607</v>
      </c>
      <c r="L3086" t="s">
        <v>13072</v>
      </c>
      <c r="M3086">
        <v>108647</v>
      </c>
      <c r="N3086">
        <v>0</v>
      </c>
      <c r="O3086" t="s">
        <v>19330</v>
      </c>
    </row>
    <row r="3087" spans="1:15" x14ac:dyDescent="0.25">
      <c r="A3087">
        <v>36285</v>
      </c>
      <c r="B3087" t="s">
        <v>11980</v>
      </c>
      <c r="C3087" t="s">
        <v>5437</v>
      </c>
      <c r="D3087">
        <v>9200</v>
      </c>
      <c r="E3087" t="s">
        <v>637</v>
      </c>
      <c r="F3087" t="s">
        <v>11981</v>
      </c>
      <c r="G3087" t="s">
        <v>7571</v>
      </c>
      <c r="H3087" t="s">
        <v>11982</v>
      </c>
      <c r="I3087" t="s">
        <v>14713</v>
      </c>
      <c r="J3087">
        <v>113332</v>
      </c>
      <c r="K3087">
        <v>36301</v>
      </c>
      <c r="L3087" t="s">
        <v>11983</v>
      </c>
      <c r="M3087">
        <v>968842</v>
      </c>
      <c r="N3087">
        <v>0</v>
      </c>
      <c r="O3087" t="s">
        <v>19331</v>
      </c>
    </row>
    <row r="3088" spans="1:15" x14ac:dyDescent="0.25">
      <c r="A3088">
        <v>36301</v>
      </c>
      <c r="B3088" t="s">
        <v>11983</v>
      </c>
      <c r="C3088" t="s">
        <v>5437</v>
      </c>
      <c r="D3088">
        <v>9200</v>
      </c>
      <c r="E3088" t="s">
        <v>637</v>
      </c>
      <c r="F3088" t="s">
        <v>11984</v>
      </c>
      <c r="G3088" t="s">
        <v>7571</v>
      </c>
      <c r="H3088" t="s">
        <v>11982</v>
      </c>
      <c r="I3088" t="s">
        <v>14713</v>
      </c>
      <c r="J3088">
        <v>113332</v>
      </c>
      <c r="K3088">
        <v>36301</v>
      </c>
      <c r="L3088" t="s">
        <v>11983</v>
      </c>
      <c r="M3088">
        <v>968842</v>
      </c>
      <c r="N3088">
        <v>0</v>
      </c>
      <c r="O3088" t="s">
        <v>19332</v>
      </c>
    </row>
    <row r="3089" spans="1:15" x14ac:dyDescent="0.25">
      <c r="A3089">
        <v>36335</v>
      </c>
      <c r="B3089" t="s">
        <v>11985</v>
      </c>
      <c r="C3089" t="s">
        <v>5437</v>
      </c>
      <c r="D3089">
        <v>9200</v>
      </c>
      <c r="E3089" t="s">
        <v>637</v>
      </c>
      <c r="F3089" t="s">
        <v>11981</v>
      </c>
      <c r="G3089" t="s">
        <v>7571</v>
      </c>
      <c r="H3089" t="s">
        <v>11982</v>
      </c>
      <c r="I3089" t="s">
        <v>14713</v>
      </c>
      <c r="J3089">
        <v>113332</v>
      </c>
      <c r="K3089">
        <v>36301</v>
      </c>
      <c r="L3089" t="s">
        <v>11983</v>
      </c>
      <c r="M3089">
        <v>968842</v>
      </c>
      <c r="N3089">
        <v>0</v>
      </c>
      <c r="O3089" t="s">
        <v>19333</v>
      </c>
    </row>
    <row r="3090" spans="1:15" x14ac:dyDescent="0.25">
      <c r="A3090">
        <v>36343</v>
      </c>
      <c r="B3090" t="s">
        <v>11986</v>
      </c>
      <c r="C3090" t="s">
        <v>5437</v>
      </c>
      <c r="D3090">
        <v>9200</v>
      </c>
      <c r="E3090" t="s">
        <v>637</v>
      </c>
      <c r="F3090" t="s">
        <v>11981</v>
      </c>
      <c r="G3090" t="s">
        <v>7571</v>
      </c>
      <c r="H3090" t="s">
        <v>11982</v>
      </c>
      <c r="I3090" t="s">
        <v>14713</v>
      </c>
      <c r="J3090">
        <v>113332</v>
      </c>
      <c r="K3090">
        <v>36301</v>
      </c>
      <c r="L3090" t="s">
        <v>11983</v>
      </c>
      <c r="M3090">
        <v>968842</v>
      </c>
      <c r="N3090">
        <v>0</v>
      </c>
      <c r="O3090" t="s">
        <v>16192</v>
      </c>
    </row>
    <row r="3091" spans="1:15" x14ac:dyDescent="0.25">
      <c r="A3091">
        <v>36418</v>
      </c>
      <c r="B3091" t="s">
        <v>11987</v>
      </c>
      <c r="C3091" t="s">
        <v>6704</v>
      </c>
      <c r="D3091">
        <v>9900</v>
      </c>
      <c r="E3091" t="s">
        <v>343</v>
      </c>
      <c r="F3091" t="s">
        <v>11988</v>
      </c>
      <c r="G3091" t="s">
        <v>7571</v>
      </c>
      <c r="H3091" t="s">
        <v>11989</v>
      </c>
      <c r="I3091" t="s">
        <v>14713</v>
      </c>
      <c r="J3091">
        <v>112417</v>
      </c>
      <c r="K3091">
        <v>116781</v>
      </c>
      <c r="L3091" t="s">
        <v>282</v>
      </c>
      <c r="M3091">
        <v>965574</v>
      </c>
      <c r="N3091">
        <v>0</v>
      </c>
      <c r="O3091" t="s">
        <v>16835</v>
      </c>
    </row>
    <row r="3092" spans="1:15" x14ac:dyDescent="0.25">
      <c r="A3092">
        <v>36467</v>
      </c>
      <c r="B3092" t="s">
        <v>14291</v>
      </c>
      <c r="C3092" t="s">
        <v>11991</v>
      </c>
      <c r="D3092">
        <v>9900</v>
      </c>
      <c r="E3092" t="s">
        <v>343</v>
      </c>
      <c r="F3092" t="s">
        <v>11992</v>
      </c>
      <c r="G3092" t="s">
        <v>7571</v>
      </c>
      <c r="H3092" t="s">
        <v>11993</v>
      </c>
      <c r="I3092" t="s">
        <v>14715</v>
      </c>
      <c r="J3092">
        <v>111559</v>
      </c>
      <c r="K3092">
        <v>43539</v>
      </c>
      <c r="L3092" t="s">
        <v>12699</v>
      </c>
      <c r="M3092">
        <v>960088</v>
      </c>
      <c r="N3092">
        <v>0</v>
      </c>
      <c r="O3092" t="s">
        <v>19334</v>
      </c>
    </row>
    <row r="3093" spans="1:15" x14ac:dyDescent="0.25">
      <c r="A3093">
        <v>36475</v>
      </c>
      <c r="B3093" t="s">
        <v>11994</v>
      </c>
      <c r="C3093" t="s">
        <v>6704</v>
      </c>
      <c r="D3093">
        <v>9900</v>
      </c>
      <c r="E3093" t="s">
        <v>343</v>
      </c>
      <c r="F3093" t="s">
        <v>11988</v>
      </c>
      <c r="G3093" t="s">
        <v>7571</v>
      </c>
      <c r="H3093" t="s">
        <v>11989</v>
      </c>
      <c r="I3093" t="s">
        <v>14713</v>
      </c>
      <c r="J3093">
        <v>112417</v>
      </c>
      <c r="K3093">
        <v>116781</v>
      </c>
      <c r="L3093" t="s">
        <v>282</v>
      </c>
      <c r="M3093">
        <v>965574</v>
      </c>
      <c r="N3093">
        <v>0</v>
      </c>
      <c r="O3093" t="s">
        <v>19335</v>
      </c>
    </row>
    <row r="3094" spans="1:15" x14ac:dyDescent="0.25">
      <c r="A3094">
        <v>36483</v>
      </c>
      <c r="B3094" t="s">
        <v>11995</v>
      </c>
      <c r="C3094" t="s">
        <v>6704</v>
      </c>
      <c r="D3094">
        <v>9900</v>
      </c>
      <c r="E3094" t="s">
        <v>343</v>
      </c>
      <c r="F3094" t="s">
        <v>11988</v>
      </c>
      <c r="G3094" t="s">
        <v>7571</v>
      </c>
      <c r="H3094" t="s">
        <v>11989</v>
      </c>
      <c r="I3094" t="s">
        <v>14713</v>
      </c>
      <c r="J3094">
        <v>112417</v>
      </c>
      <c r="K3094">
        <v>116781</v>
      </c>
      <c r="L3094" t="s">
        <v>282</v>
      </c>
      <c r="M3094">
        <v>965574</v>
      </c>
      <c r="N3094">
        <v>0</v>
      </c>
      <c r="O3094" t="s">
        <v>19336</v>
      </c>
    </row>
    <row r="3095" spans="1:15" x14ac:dyDescent="0.25">
      <c r="A3095">
        <v>36491</v>
      </c>
      <c r="B3095" t="s">
        <v>11996</v>
      </c>
      <c r="C3095" t="s">
        <v>11997</v>
      </c>
      <c r="D3095">
        <v>9160</v>
      </c>
      <c r="E3095" t="s">
        <v>5216</v>
      </c>
      <c r="F3095" t="s">
        <v>11998</v>
      </c>
      <c r="G3095" t="s">
        <v>7571</v>
      </c>
      <c r="H3095" t="s">
        <v>19337</v>
      </c>
      <c r="I3095" t="s">
        <v>14713</v>
      </c>
      <c r="J3095">
        <v>111336</v>
      </c>
      <c r="K3095">
        <v>137398</v>
      </c>
      <c r="L3095" t="s">
        <v>11996</v>
      </c>
      <c r="M3095">
        <v>971937</v>
      </c>
      <c r="N3095">
        <v>0</v>
      </c>
      <c r="O3095" t="s">
        <v>19338</v>
      </c>
    </row>
    <row r="3096" spans="1:15" x14ac:dyDescent="0.25">
      <c r="A3096">
        <v>36517</v>
      </c>
      <c r="B3096" t="s">
        <v>11999</v>
      </c>
      <c r="C3096" t="s">
        <v>12000</v>
      </c>
      <c r="D3096">
        <v>9940</v>
      </c>
      <c r="E3096" t="s">
        <v>126</v>
      </c>
      <c r="F3096" t="s">
        <v>12001</v>
      </c>
      <c r="G3096" t="s">
        <v>7571</v>
      </c>
      <c r="H3096" t="s">
        <v>12002</v>
      </c>
      <c r="I3096" t="s">
        <v>14713</v>
      </c>
      <c r="J3096">
        <v>113274</v>
      </c>
      <c r="K3096">
        <v>127721</v>
      </c>
      <c r="L3096" t="s">
        <v>13637</v>
      </c>
      <c r="M3096">
        <v>108845</v>
      </c>
      <c r="N3096">
        <v>0</v>
      </c>
      <c r="O3096" t="s">
        <v>19339</v>
      </c>
    </row>
    <row r="3097" spans="1:15" x14ac:dyDescent="0.25">
      <c r="A3097">
        <v>36566</v>
      </c>
      <c r="B3097" t="s">
        <v>12003</v>
      </c>
      <c r="C3097" t="s">
        <v>8644</v>
      </c>
      <c r="D3097">
        <v>9500</v>
      </c>
      <c r="E3097" t="s">
        <v>229</v>
      </c>
      <c r="F3097" t="s">
        <v>7995</v>
      </c>
      <c r="G3097" t="s">
        <v>7571</v>
      </c>
      <c r="H3097" t="s">
        <v>12004</v>
      </c>
      <c r="I3097" t="s">
        <v>14713</v>
      </c>
      <c r="J3097">
        <v>111492</v>
      </c>
      <c r="K3097">
        <v>36608</v>
      </c>
      <c r="L3097" t="s">
        <v>12005</v>
      </c>
      <c r="M3097">
        <v>969071</v>
      </c>
      <c r="N3097">
        <v>0</v>
      </c>
      <c r="O3097" t="s">
        <v>19340</v>
      </c>
    </row>
    <row r="3098" spans="1:15" x14ac:dyDescent="0.25">
      <c r="A3098">
        <v>36608</v>
      </c>
      <c r="B3098" t="s">
        <v>12005</v>
      </c>
      <c r="C3098" t="s">
        <v>12006</v>
      </c>
      <c r="D3098">
        <v>9500</v>
      </c>
      <c r="E3098" t="s">
        <v>229</v>
      </c>
      <c r="F3098" t="s">
        <v>12007</v>
      </c>
      <c r="G3098" t="s">
        <v>7571</v>
      </c>
      <c r="H3098" t="s">
        <v>12004</v>
      </c>
      <c r="I3098" t="s">
        <v>14713</v>
      </c>
      <c r="J3098">
        <v>111492</v>
      </c>
      <c r="K3098">
        <v>36608</v>
      </c>
      <c r="L3098" t="s">
        <v>12005</v>
      </c>
      <c r="M3098">
        <v>969071</v>
      </c>
      <c r="N3098">
        <v>0</v>
      </c>
      <c r="O3098" t="s">
        <v>19341</v>
      </c>
    </row>
    <row r="3099" spans="1:15" x14ac:dyDescent="0.25">
      <c r="A3099">
        <v>36616</v>
      </c>
      <c r="B3099" t="s">
        <v>11218</v>
      </c>
      <c r="C3099" t="s">
        <v>6712</v>
      </c>
      <c r="D3099">
        <v>9500</v>
      </c>
      <c r="E3099" t="s">
        <v>229</v>
      </c>
      <c r="F3099" t="s">
        <v>12008</v>
      </c>
      <c r="G3099" t="s">
        <v>7571</v>
      </c>
      <c r="H3099" t="s">
        <v>12009</v>
      </c>
      <c r="I3099" t="s">
        <v>14713</v>
      </c>
      <c r="J3099">
        <v>111492</v>
      </c>
      <c r="K3099">
        <v>36608</v>
      </c>
      <c r="L3099" t="s">
        <v>12005</v>
      </c>
      <c r="M3099">
        <v>53843</v>
      </c>
      <c r="N3099">
        <v>0</v>
      </c>
      <c r="O3099" t="s">
        <v>19342</v>
      </c>
    </row>
    <row r="3100" spans="1:15" x14ac:dyDescent="0.25">
      <c r="A3100">
        <v>36624</v>
      </c>
      <c r="B3100" t="s">
        <v>14292</v>
      </c>
      <c r="C3100" t="s">
        <v>12010</v>
      </c>
      <c r="D3100">
        <v>9000</v>
      </c>
      <c r="E3100" t="s">
        <v>299</v>
      </c>
      <c r="F3100" t="s">
        <v>12011</v>
      </c>
      <c r="G3100" t="s">
        <v>7571</v>
      </c>
      <c r="H3100" t="s">
        <v>12012</v>
      </c>
      <c r="I3100" t="s">
        <v>14715</v>
      </c>
      <c r="J3100">
        <v>112771</v>
      </c>
      <c r="K3100">
        <v>115394</v>
      </c>
      <c r="L3100" t="s">
        <v>13223</v>
      </c>
      <c r="M3100">
        <v>960088</v>
      </c>
      <c r="N3100">
        <v>0</v>
      </c>
      <c r="O3100" t="s">
        <v>19343</v>
      </c>
    </row>
    <row r="3101" spans="1:15" x14ac:dyDescent="0.25">
      <c r="A3101">
        <v>36699</v>
      </c>
      <c r="B3101" t="s">
        <v>14293</v>
      </c>
      <c r="C3101" t="s">
        <v>12013</v>
      </c>
      <c r="D3101">
        <v>9000</v>
      </c>
      <c r="E3101" t="s">
        <v>299</v>
      </c>
      <c r="F3101" t="s">
        <v>12014</v>
      </c>
      <c r="G3101" t="s">
        <v>7571</v>
      </c>
      <c r="H3101" t="s">
        <v>12015</v>
      </c>
      <c r="I3101" t="s">
        <v>14715</v>
      </c>
      <c r="J3101">
        <v>112771</v>
      </c>
      <c r="K3101">
        <v>115394</v>
      </c>
      <c r="L3101" t="s">
        <v>13223</v>
      </c>
      <c r="M3101">
        <v>960088</v>
      </c>
      <c r="N3101">
        <v>0</v>
      </c>
      <c r="O3101" t="s">
        <v>19344</v>
      </c>
    </row>
    <row r="3102" spans="1:15" x14ac:dyDescent="0.25">
      <c r="A3102">
        <v>36715</v>
      </c>
      <c r="B3102" t="s">
        <v>12016</v>
      </c>
      <c r="C3102" t="s">
        <v>12017</v>
      </c>
      <c r="D3102">
        <v>9000</v>
      </c>
      <c r="E3102" t="s">
        <v>299</v>
      </c>
      <c r="F3102" t="s">
        <v>12018</v>
      </c>
      <c r="G3102" t="s">
        <v>7571</v>
      </c>
      <c r="H3102" t="s">
        <v>12019</v>
      </c>
      <c r="I3102" t="s">
        <v>14713</v>
      </c>
      <c r="J3102">
        <v>113282</v>
      </c>
      <c r="K3102">
        <v>36996</v>
      </c>
      <c r="L3102" t="s">
        <v>12040</v>
      </c>
      <c r="M3102">
        <v>139741</v>
      </c>
      <c r="N3102">
        <v>0</v>
      </c>
      <c r="O3102" t="s">
        <v>19345</v>
      </c>
    </row>
    <row r="3103" spans="1:15" x14ac:dyDescent="0.25">
      <c r="A3103">
        <v>36764</v>
      </c>
      <c r="B3103" t="s">
        <v>12020</v>
      </c>
      <c r="C3103" t="s">
        <v>12021</v>
      </c>
      <c r="D3103">
        <v>9000</v>
      </c>
      <c r="E3103" t="s">
        <v>299</v>
      </c>
      <c r="F3103" t="s">
        <v>12022</v>
      </c>
      <c r="G3103" t="s">
        <v>7571</v>
      </c>
      <c r="H3103" t="s">
        <v>12023</v>
      </c>
      <c r="I3103" t="s">
        <v>14715</v>
      </c>
      <c r="J3103">
        <v>111542</v>
      </c>
      <c r="K3103">
        <v>112102</v>
      </c>
      <c r="L3103" t="s">
        <v>13174</v>
      </c>
      <c r="M3103">
        <v>975789</v>
      </c>
      <c r="N3103">
        <v>0</v>
      </c>
      <c r="O3103" t="s">
        <v>19346</v>
      </c>
    </row>
    <row r="3104" spans="1:15" x14ac:dyDescent="0.25">
      <c r="A3104">
        <v>36913</v>
      </c>
      <c r="B3104" t="s">
        <v>12024</v>
      </c>
      <c r="C3104" t="s">
        <v>12025</v>
      </c>
      <c r="D3104">
        <v>9000</v>
      </c>
      <c r="E3104" t="s">
        <v>299</v>
      </c>
      <c r="F3104" t="s">
        <v>12026</v>
      </c>
      <c r="G3104" t="s">
        <v>7571</v>
      </c>
      <c r="H3104" t="s">
        <v>12027</v>
      </c>
      <c r="I3104" t="s">
        <v>14713</v>
      </c>
      <c r="J3104">
        <v>113282</v>
      </c>
      <c r="K3104">
        <v>36996</v>
      </c>
      <c r="L3104" t="s">
        <v>12040</v>
      </c>
      <c r="M3104">
        <v>139741</v>
      </c>
      <c r="N3104">
        <v>0</v>
      </c>
      <c r="O3104" t="s">
        <v>19347</v>
      </c>
    </row>
    <row r="3105" spans="1:15" x14ac:dyDescent="0.25">
      <c r="A3105">
        <v>36939</v>
      </c>
      <c r="B3105" t="s">
        <v>12028</v>
      </c>
      <c r="C3105" t="s">
        <v>12029</v>
      </c>
      <c r="D3105">
        <v>9030</v>
      </c>
      <c r="E3105" t="s">
        <v>1704</v>
      </c>
      <c r="F3105" t="s">
        <v>12030</v>
      </c>
      <c r="G3105" t="s">
        <v>7571</v>
      </c>
      <c r="H3105" t="s">
        <v>12031</v>
      </c>
      <c r="I3105" t="s">
        <v>14713</v>
      </c>
      <c r="J3105">
        <v>113282</v>
      </c>
      <c r="K3105">
        <v>36996</v>
      </c>
      <c r="L3105" t="s">
        <v>12040</v>
      </c>
      <c r="M3105">
        <v>974717</v>
      </c>
      <c r="N3105">
        <v>0</v>
      </c>
      <c r="O3105" t="s">
        <v>19368</v>
      </c>
    </row>
    <row r="3106" spans="1:15" x14ac:dyDescent="0.25">
      <c r="A3106">
        <v>36954</v>
      </c>
      <c r="B3106" t="s">
        <v>12032</v>
      </c>
      <c r="C3106" t="s">
        <v>12033</v>
      </c>
      <c r="D3106">
        <v>9000</v>
      </c>
      <c r="E3106" t="s">
        <v>299</v>
      </c>
      <c r="F3106" t="s">
        <v>12034</v>
      </c>
      <c r="G3106" t="s">
        <v>7571</v>
      </c>
      <c r="H3106" t="s">
        <v>12035</v>
      </c>
      <c r="I3106" t="s">
        <v>14713</v>
      </c>
      <c r="J3106">
        <v>113291</v>
      </c>
      <c r="K3106">
        <v>38604</v>
      </c>
      <c r="L3106" t="s">
        <v>11831</v>
      </c>
      <c r="M3106">
        <v>968115</v>
      </c>
      <c r="N3106">
        <v>0</v>
      </c>
      <c r="O3106" t="s">
        <v>19348</v>
      </c>
    </row>
    <row r="3107" spans="1:15" x14ac:dyDescent="0.25">
      <c r="A3107">
        <v>36962</v>
      </c>
      <c r="B3107" t="s">
        <v>12036</v>
      </c>
      <c r="C3107" t="s">
        <v>12037</v>
      </c>
      <c r="D3107">
        <v>9000</v>
      </c>
      <c r="E3107" t="s">
        <v>299</v>
      </c>
      <c r="F3107" t="s">
        <v>12038</v>
      </c>
      <c r="G3107" t="s">
        <v>7571</v>
      </c>
      <c r="H3107" t="s">
        <v>12039</v>
      </c>
      <c r="I3107" t="s">
        <v>14713</v>
      </c>
      <c r="J3107">
        <v>113282</v>
      </c>
      <c r="K3107">
        <v>36996</v>
      </c>
      <c r="L3107" t="s">
        <v>12040</v>
      </c>
      <c r="M3107">
        <v>968107</v>
      </c>
      <c r="N3107">
        <v>0</v>
      </c>
      <c r="O3107" t="s">
        <v>19349</v>
      </c>
    </row>
    <row r="3108" spans="1:15" x14ac:dyDescent="0.25">
      <c r="A3108">
        <v>36996</v>
      </c>
      <c r="B3108" t="s">
        <v>12040</v>
      </c>
      <c r="C3108" t="s">
        <v>8695</v>
      </c>
      <c r="D3108">
        <v>9000</v>
      </c>
      <c r="E3108" t="s">
        <v>299</v>
      </c>
      <c r="F3108" t="s">
        <v>12041</v>
      </c>
      <c r="G3108" t="s">
        <v>7571</v>
      </c>
      <c r="H3108" t="s">
        <v>12042</v>
      </c>
      <c r="I3108" t="s">
        <v>14713</v>
      </c>
      <c r="J3108">
        <v>113282</v>
      </c>
      <c r="K3108">
        <v>36996</v>
      </c>
      <c r="L3108" t="s">
        <v>12040</v>
      </c>
      <c r="M3108">
        <v>971861</v>
      </c>
      <c r="N3108">
        <v>0</v>
      </c>
      <c r="O3108" t="s">
        <v>19350</v>
      </c>
    </row>
    <row r="3109" spans="1:15" x14ac:dyDescent="0.25">
      <c r="A3109">
        <v>37028</v>
      </c>
      <c r="B3109" t="s">
        <v>12043</v>
      </c>
      <c r="C3109" t="s">
        <v>12044</v>
      </c>
      <c r="D3109">
        <v>9000</v>
      </c>
      <c r="E3109" t="s">
        <v>299</v>
      </c>
      <c r="F3109" t="s">
        <v>12045</v>
      </c>
      <c r="G3109" t="s">
        <v>7571</v>
      </c>
      <c r="H3109" t="s">
        <v>12046</v>
      </c>
      <c r="I3109" t="s">
        <v>14713</v>
      </c>
      <c r="J3109">
        <v>113282</v>
      </c>
      <c r="K3109">
        <v>36996</v>
      </c>
      <c r="L3109" t="s">
        <v>12040</v>
      </c>
      <c r="M3109">
        <v>139741</v>
      </c>
      <c r="N3109">
        <v>0</v>
      </c>
      <c r="O3109" t="s">
        <v>19351</v>
      </c>
    </row>
    <row r="3110" spans="1:15" x14ac:dyDescent="0.25">
      <c r="A3110">
        <v>37069</v>
      </c>
      <c r="B3110" t="s">
        <v>12047</v>
      </c>
      <c r="C3110" t="s">
        <v>12048</v>
      </c>
      <c r="D3110">
        <v>9000</v>
      </c>
      <c r="E3110" t="s">
        <v>299</v>
      </c>
      <c r="F3110" t="s">
        <v>12049</v>
      </c>
      <c r="G3110" t="s">
        <v>7571</v>
      </c>
      <c r="H3110" t="s">
        <v>12050</v>
      </c>
      <c r="I3110" t="s">
        <v>14713</v>
      </c>
      <c r="J3110">
        <v>113282</v>
      </c>
      <c r="K3110">
        <v>36996</v>
      </c>
      <c r="L3110" t="s">
        <v>12040</v>
      </c>
      <c r="M3110">
        <v>971853</v>
      </c>
      <c r="N3110">
        <v>0</v>
      </c>
      <c r="O3110" t="s">
        <v>19352</v>
      </c>
    </row>
    <row r="3111" spans="1:15" x14ac:dyDescent="0.25">
      <c r="A3111">
        <v>37085</v>
      </c>
      <c r="B3111" t="s">
        <v>12051</v>
      </c>
      <c r="C3111" t="s">
        <v>5141</v>
      </c>
      <c r="D3111">
        <v>9000</v>
      </c>
      <c r="E3111" t="s">
        <v>299</v>
      </c>
      <c r="F3111" t="s">
        <v>5142</v>
      </c>
      <c r="G3111" t="s">
        <v>7571</v>
      </c>
      <c r="H3111" t="s">
        <v>12052</v>
      </c>
      <c r="I3111" t="s">
        <v>14713</v>
      </c>
      <c r="J3111">
        <v>112771</v>
      </c>
      <c r="K3111">
        <v>115394</v>
      </c>
      <c r="L3111" t="s">
        <v>13223</v>
      </c>
      <c r="M3111">
        <v>968181</v>
      </c>
      <c r="N3111">
        <v>0</v>
      </c>
      <c r="O3111" t="s">
        <v>19353</v>
      </c>
    </row>
    <row r="3112" spans="1:15" x14ac:dyDescent="0.25">
      <c r="A3112">
        <v>37259</v>
      </c>
      <c r="B3112" t="s">
        <v>12053</v>
      </c>
      <c r="C3112" t="s">
        <v>12054</v>
      </c>
      <c r="D3112">
        <v>9308</v>
      </c>
      <c r="E3112" t="s">
        <v>13</v>
      </c>
      <c r="F3112" t="s">
        <v>8144</v>
      </c>
      <c r="G3112" t="s">
        <v>7571</v>
      </c>
      <c r="H3112" t="s">
        <v>12055</v>
      </c>
      <c r="I3112" t="s">
        <v>14713</v>
      </c>
      <c r="J3112">
        <v>111583</v>
      </c>
      <c r="K3112">
        <v>37259</v>
      </c>
      <c r="L3112" t="s">
        <v>12053</v>
      </c>
      <c r="M3112">
        <v>968818</v>
      </c>
      <c r="N3112">
        <v>0</v>
      </c>
      <c r="O3112" t="s">
        <v>19354</v>
      </c>
    </row>
    <row r="3113" spans="1:15" x14ac:dyDescent="0.25">
      <c r="A3113">
        <v>37275</v>
      </c>
      <c r="B3113" t="s">
        <v>14294</v>
      </c>
      <c r="C3113" t="s">
        <v>12056</v>
      </c>
      <c r="D3113">
        <v>9220</v>
      </c>
      <c r="E3113" t="s">
        <v>362</v>
      </c>
      <c r="F3113" t="s">
        <v>12057</v>
      </c>
      <c r="G3113" t="s">
        <v>7571</v>
      </c>
      <c r="H3113" t="s">
        <v>12058</v>
      </c>
      <c r="I3113" t="s">
        <v>14715</v>
      </c>
      <c r="J3113">
        <v>111658</v>
      </c>
      <c r="K3113">
        <v>43166</v>
      </c>
      <c r="L3113" t="s">
        <v>12657</v>
      </c>
      <c r="M3113">
        <v>960088</v>
      </c>
      <c r="N3113">
        <v>0</v>
      </c>
      <c r="O3113" t="s">
        <v>19355</v>
      </c>
    </row>
    <row r="3114" spans="1:15" x14ac:dyDescent="0.25">
      <c r="A3114">
        <v>37309</v>
      </c>
      <c r="B3114" t="s">
        <v>12059</v>
      </c>
      <c r="C3114" t="s">
        <v>12060</v>
      </c>
      <c r="D3114">
        <v>9220</v>
      </c>
      <c r="E3114" t="s">
        <v>362</v>
      </c>
      <c r="F3114" t="s">
        <v>12061</v>
      </c>
      <c r="G3114" t="s">
        <v>7571</v>
      </c>
      <c r="H3114" t="s">
        <v>12062</v>
      </c>
      <c r="I3114" t="s">
        <v>14713</v>
      </c>
      <c r="J3114">
        <v>111336</v>
      </c>
      <c r="K3114">
        <v>137398</v>
      </c>
      <c r="L3114" t="s">
        <v>11996</v>
      </c>
      <c r="M3114">
        <v>968511</v>
      </c>
      <c r="N3114">
        <v>0</v>
      </c>
      <c r="O3114" t="s">
        <v>19356</v>
      </c>
    </row>
    <row r="3115" spans="1:15" x14ac:dyDescent="0.25">
      <c r="A3115">
        <v>37317</v>
      </c>
      <c r="B3115" t="s">
        <v>12063</v>
      </c>
      <c r="C3115" t="s">
        <v>5279</v>
      </c>
      <c r="D3115">
        <v>9220</v>
      </c>
      <c r="E3115" t="s">
        <v>362</v>
      </c>
      <c r="F3115" t="s">
        <v>12064</v>
      </c>
      <c r="G3115" t="s">
        <v>7571</v>
      </c>
      <c r="H3115" t="s">
        <v>12065</v>
      </c>
      <c r="I3115" t="s">
        <v>14713</v>
      </c>
      <c r="J3115">
        <v>111336</v>
      </c>
      <c r="K3115">
        <v>137398</v>
      </c>
      <c r="L3115" t="s">
        <v>11996</v>
      </c>
      <c r="M3115">
        <v>968511</v>
      </c>
      <c r="N3115">
        <v>0</v>
      </c>
      <c r="O3115" t="s">
        <v>19357</v>
      </c>
    </row>
    <row r="3116" spans="1:15" x14ac:dyDescent="0.25">
      <c r="A3116">
        <v>37325</v>
      </c>
      <c r="B3116" t="s">
        <v>12066</v>
      </c>
      <c r="C3116" t="s">
        <v>12067</v>
      </c>
      <c r="D3116">
        <v>9550</v>
      </c>
      <c r="E3116" t="s">
        <v>346</v>
      </c>
      <c r="F3116" t="s">
        <v>12068</v>
      </c>
      <c r="G3116" t="s">
        <v>7571</v>
      </c>
      <c r="H3116" t="s">
        <v>12069</v>
      </c>
      <c r="I3116" t="s">
        <v>14713</v>
      </c>
      <c r="J3116">
        <v>113324</v>
      </c>
      <c r="K3116">
        <v>122713</v>
      </c>
      <c r="L3116" t="s">
        <v>13341</v>
      </c>
      <c r="M3116">
        <v>972059</v>
      </c>
      <c r="N3116">
        <v>0</v>
      </c>
      <c r="O3116" t="s">
        <v>19358</v>
      </c>
    </row>
    <row r="3117" spans="1:15" x14ac:dyDescent="0.25">
      <c r="A3117">
        <v>37499</v>
      </c>
      <c r="B3117" t="s">
        <v>11996</v>
      </c>
      <c r="C3117" t="s">
        <v>12070</v>
      </c>
      <c r="D3117">
        <v>9160</v>
      </c>
      <c r="E3117" t="s">
        <v>140</v>
      </c>
      <c r="F3117" t="s">
        <v>12071</v>
      </c>
      <c r="G3117" t="s">
        <v>7571</v>
      </c>
      <c r="H3117" t="s">
        <v>19359</v>
      </c>
      <c r="I3117" t="s">
        <v>14713</v>
      </c>
      <c r="J3117">
        <v>111336</v>
      </c>
      <c r="K3117">
        <v>137398</v>
      </c>
      <c r="L3117" t="s">
        <v>11996</v>
      </c>
      <c r="M3117">
        <v>971937</v>
      </c>
      <c r="N3117">
        <v>0</v>
      </c>
      <c r="O3117" t="s">
        <v>19360</v>
      </c>
    </row>
    <row r="3118" spans="1:15" x14ac:dyDescent="0.25">
      <c r="A3118">
        <v>37523</v>
      </c>
      <c r="B3118" t="s">
        <v>11996</v>
      </c>
      <c r="C3118" t="s">
        <v>12072</v>
      </c>
      <c r="D3118">
        <v>9160</v>
      </c>
      <c r="E3118" t="s">
        <v>140</v>
      </c>
      <c r="F3118" t="s">
        <v>12073</v>
      </c>
      <c r="G3118" t="s">
        <v>7571</v>
      </c>
      <c r="H3118" t="s">
        <v>19361</v>
      </c>
      <c r="I3118" t="s">
        <v>14713</v>
      </c>
      <c r="J3118">
        <v>111336</v>
      </c>
      <c r="K3118">
        <v>137398</v>
      </c>
      <c r="L3118" t="s">
        <v>11996</v>
      </c>
      <c r="M3118">
        <v>971937</v>
      </c>
      <c r="N3118">
        <v>0</v>
      </c>
      <c r="O3118" t="s">
        <v>19362</v>
      </c>
    </row>
    <row r="3119" spans="1:15" x14ac:dyDescent="0.25">
      <c r="A3119">
        <v>37531</v>
      </c>
      <c r="B3119" t="s">
        <v>11996</v>
      </c>
      <c r="C3119" t="s">
        <v>12074</v>
      </c>
      <c r="D3119">
        <v>9160</v>
      </c>
      <c r="E3119" t="s">
        <v>140</v>
      </c>
      <c r="F3119" t="s">
        <v>13463</v>
      </c>
      <c r="G3119" t="s">
        <v>7571</v>
      </c>
      <c r="H3119" t="s">
        <v>13799</v>
      </c>
      <c r="I3119" t="s">
        <v>14713</v>
      </c>
      <c r="J3119">
        <v>111336</v>
      </c>
      <c r="K3119">
        <v>137398</v>
      </c>
      <c r="L3119" t="s">
        <v>11996</v>
      </c>
      <c r="M3119">
        <v>971937</v>
      </c>
      <c r="N3119">
        <v>0</v>
      </c>
      <c r="O3119" t="s">
        <v>19363</v>
      </c>
    </row>
    <row r="3120" spans="1:15" x14ac:dyDescent="0.25">
      <c r="A3120">
        <v>37556</v>
      </c>
      <c r="B3120" t="s">
        <v>12075</v>
      </c>
      <c r="C3120" t="s">
        <v>5802</v>
      </c>
      <c r="D3120">
        <v>9990</v>
      </c>
      <c r="E3120" t="s">
        <v>257</v>
      </c>
      <c r="F3120" t="s">
        <v>12076</v>
      </c>
      <c r="G3120" t="s">
        <v>7571</v>
      </c>
      <c r="H3120" t="s">
        <v>12077</v>
      </c>
      <c r="I3120" t="s">
        <v>14713</v>
      </c>
      <c r="J3120">
        <v>112417</v>
      </c>
      <c r="K3120">
        <v>116781</v>
      </c>
      <c r="L3120" t="s">
        <v>282</v>
      </c>
      <c r="M3120">
        <v>114173</v>
      </c>
      <c r="N3120">
        <v>0</v>
      </c>
      <c r="O3120" t="s">
        <v>19364</v>
      </c>
    </row>
    <row r="3121" spans="1:15" x14ac:dyDescent="0.25">
      <c r="A3121">
        <v>37581</v>
      </c>
      <c r="B3121" t="s">
        <v>12078</v>
      </c>
      <c r="C3121" t="s">
        <v>12079</v>
      </c>
      <c r="D3121">
        <v>9030</v>
      </c>
      <c r="E3121" t="s">
        <v>1704</v>
      </c>
      <c r="F3121" t="s">
        <v>12080</v>
      </c>
      <c r="G3121" t="s">
        <v>7571</v>
      </c>
      <c r="H3121" t="s">
        <v>12081</v>
      </c>
      <c r="I3121" t="s">
        <v>14713</v>
      </c>
      <c r="J3121">
        <v>113274</v>
      </c>
      <c r="K3121">
        <v>127721</v>
      </c>
      <c r="L3121" t="s">
        <v>13637</v>
      </c>
      <c r="M3121">
        <v>968081</v>
      </c>
      <c r="N3121">
        <v>0</v>
      </c>
      <c r="O3121" t="s">
        <v>19365</v>
      </c>
    </row>
    <row r="3122" spans="1:15" x14ac:dyDescent="0.25">
      <c r="A3122">
        <v>37598</v>
      </c>
      <c r="B3122" t="s">
        <v>12082</v>
      </c>
      <c r="C3122" t="s">
        <v>12083</v>
      </c>
      <c r="D3122">
        <v>9090</v>
      </c>
      <c r="E3122" t="s">
        <v>351</v>
      </c>
      <c r="F3122" t="s">
        <v>12084</v>
      </c>
      <c r="G3122" t="s">
        <v>7571</v>
      </c>
      <c r="H3122" t="s">
        <v>12085</v>
      </c>
      <c r="I3122" t="s">
        <v>14713</v>
      </c>
      <c r="J3122">
        <v>113291</v>
      </c>
      <c r="K3122">
        <v>38604</v>
      </c>
      <c r="L3122" t="s">
        <v>11831</v>
      </c>
      <c r="M3122">
        <v>971961</v>
      </c>
      <c r="N3122">
        <v>0</v>
      </c>
      <c r="O3122" t="s">
        <v>19366</v>
      </c>
    </row>
    <row r="3123" spans="1:15" x14ac:dyDescent="0.25">
      <c r="A3123">
        <v>37606</v>
      </c>
      <c r="B3123" t="s">
        <v>12086</v>
      </c>
      <c r="C3123" t="s">
        <v>5355</v>
      </c>
      <c r="D3123">
        <v>9090</v>
      </c>
      <c r="E3123" t="s">
        <v>351</v>
      </c>
      <c r="F3123" t="s">
        <v>5356</v>
      </c>
      <c r="G3123" t="s">
        <v>7571</v>
      </c>
      <c r="H3123" t="s">
        <v>12087</v>
      </c>
      <c r="I3123" t="s">
        <v>14713</v>
      </c>
      <c r="J3123">
        <v>113291</v>
      </c>
      <c r="K3123">
        <v>38604</v>
      </c>
      <c r="L3123" t="s">
        <v>11831</v>
      </c>
      <c r="M3123">
        <v>53835</v>
      </c>
      <c r="N3123">
        <v>0</v>
      </c>
      <c r="O3123" t="s">
        <v>19367</v>
      </c>
    </row>
    <row r="3124" spans="1:15" x14ac:dyDescent="0.25">
      <c r="A3124">
        <v>37614</v>
      </c>
      <c r="B3124" t="s">
        <v>12082</v>
      </c>
      <c r="C3124" t="s">
        <v>12083</v>
      </c>
      <c r="D3124">
        <v>9090</v>
      </c>
      <c r="E3124" t="s">
        <v>351</v>
      </c>
      <c r="F3124" t="s">
        <v>12084</v>
      </c>
      <c r="G3124" t="s">
        <v>7571</v>
      </c>
      <c r="H3124" t="s">
        <v>12085</v>
      </c>
      <c r="I3124" t="s">
        <v>14713</v>
      </c>
      <c r="J3124">
        <v>113291</v>
      </c>
      <c r="K3124">
        <v>38604</v>
      </c>
      <c r="L3124" t="s">
        <v>11831</v>
      </c>
      <c r="M3124">
        <v>971961</v>
      </c>
      <c r="N3124">
        <v>0</v>
      </c>
      <c r="O3124" t="s">
        <v>19368</v>
      </c>
    </row>
    <row r="3125" spans="1:15" x14ac:dyDescent="0.25">
      <c r="A3125">
        <v>37648</v>
      </c>
      <c r="B3125" t="s">
        <v>12088</v>
      </c>
      <c r="C3125" t="s">
        <v>12089</v>
      </c>
      <c r="D3125">
        <v>9420</v>
      </c>
      <c r="E3125" t="s">
        <v>5490</v>
      </c>
      <c r="F3125" t="s">
        <v>12090</v>
      </c>
      <c r="G3125" t="s">
        <v>7571</v>
      </c>
      <c r="H3125" t="s">
        <v>12091</v>
      </c>
      <c r="I3125" t="s">
        <v>14713</v>
      </c>
      <c r="J3125">
        <v>111583</v>
      </c>
      <c r="K3125">
        <v>37259</v>
      </c>
      <c r="L3125" t="s">
        <v>12053</v>
      </c>
      <c r="M3125">
        <v>974824</v>
      </c>
      <c r="N3125">
        <v>0</v>
      </c>
      <c r="O3125" t="s">
        <v>22333</v>
      </c>
    </row>
    <row r="3126" spans="1:15" x14ac:dyDescent="0.25">
      <c r="A3126">
        <v>37655</v>
      </c>
      <c r="B3126" t="s">
        <v>12092</v>
      </c>
      <c r="C3126" t="s">
        <v>12093</v>
      </c>
      <c r="D3126">
        <v>9820</v>
      </c>
      <c r="E3126" t="s">
        <v>366</v>
      </c>
      <c r="F3126" t="s">
        <v>12094</v>
      </c>
      <c r="G3126" t="s">
        <v>7571</v>
      </c>
      <c r="H3126" t="s">
        <v>12095</v>
      </c>
      <c r="I3126" t="s">
        <v>14372</v>
      </c>
      <c r="J3126">
        <v>112771</v>
      </c>
      <c r="K3126">
        <v>115394</v>
      </c>
      <c r="L3126" t="s">
        <v>13223</v>
      </c>
      <c r="M3126">
        <v>114017</v>
      </c>
      <c r="N3126">
        <v>114017</v>
      </c>
      <c r="O3126" t="s">
        <v>22334</v>
      </c>
    </row>
    <row r="3127" spans="1:15" x14ac:dyDescent="0.25">
      <c r="A3127">
        <v>37705</v>
      </c>
      <c r="B3127" t="s">
        <v>12096</v>
      </c>
      <c r="C3127" t="s">
        <v>12097</v>
      </c>
      <c r="D3127">
        <v>9400</v>
      </c>
      <c r="E3127" t="s">
        <v>1623</v>
      </c>
      <c r="F3127" t="s">
        <v>12098</v>
      </c>
      <c r="G3127" t="s">
        <v>7571</v>
      </c>
      <c r="H3127" t="s">
        <v>12099</v>
      </c>
      <c r="I3127" t="s">
        <v>14713</v>
      </c>
      <c r="J3127">
        <v>113481</v>
      </c>
      <c r="K3127">
        <v>37705</v>
      </c>
      <c r="L3127" t="s">
        <v>12096</v>
      </c>
      <c r="M3127">
        <v>960021</v>
      </c>
      <c r="N3127">
        <v>0</v>
      </c>
      <c r="O3127" t="s">
        <v>19370</v>
      </c>
    </row>
    <row r="3128" spans="1:15" x14ac:dyDescent="0.25">
      <c r="A3128">
        <v>37747</v>
      </c>
      <c r="B3128" t="s">
        <v>14295</v>
      </c>
      <c r="C3128" t="s">
        <v>8549</v>
      </c>
      <c r="D3128">
        <v>9400</v>
      </c>
      <c r="E3128" t="s">
        <v>1623</v>
      </c>
      <c r="F3128" t="s">
        <v>12100</v>
      </c>
      <c r="G3128" t="s">
        <v>7571</v>
      </c>
      <c r="H3128" t="s">
        <v>12101</v>
      </c>
      <c r="I3128" t="s">
        <v>14715</v>
      </c>
      <c r="J3128">
        <v>0</v>
      </c>
      <c r="L3128" t="s">
        <v>7571</v>
      </c>
      <c r="M3128">
        <v>960088</v>
      </c>
      <c r="N3128">
        <v>0</v>
      </c>
      <c r="O3128" t="s">
        <v>19371</v>
      </c>
    </row>
    <row r="3129" spans="1:15" x14ac:dyDescent="0.25">
      <c r="A3129">
        <v>37821</v>
      </c>
      <c r="B3129" t="s">
        <v>12102</v>
      </c>
      <c r="C3129" t="s">
        <v>8706</v>
      </c>
      <c r="D3129">
        <v>9700</v>
      </c>
      <c r="E3129" t="s">
        <v>335</v>
      </c>
      <c r="F3129" t="s">
        <v>12103</v>
      </c>
      <c r="G3129" t="s">
        <v>7571</v>
      </c>
      <c r="H3129" t="s">
        <v>12104</v>
      </c>
      <c r="I3129" t="s">
        <v>14713</v>
      </c>
      <c r="J3129">
        <v>113316</v>
      </c>
      <c r="K3129">
        <v>37879</v>
      </c>
      <c r="L3129" t="s">
        <v>12110</v>
      </c>
      <c r="M3129">
        <v>972083</v>
      </c>
      <c r="N3129">
        <v>0</v>
      </c>
      <c r="O3129" t="s">
        <v>19372</v>
      </c>
    </row>
    <row r="3130" spans="1:15" x14ac:dyDescent="0.25">
      <c r="A3130">
        <v>37846</v>
      </c>
      <c r="B3130" t="s">
        <v>12105</v>
      </c>
      <c r="C3130" t="s">
        <v>8706</v>
      </c>
      <c r="D3130">
        <v>9700</v>
      </c>
      <c r="E3130" t="s">
        <v>335</v>
      </c>
      <c r="F3130" t="s">
        <v>12106</v>
      </c>
      <c r="G3130" t="s">
        <v>7571</v>
      </c>
      <c r="H3130" t="s">
        <v>12104</v>
      </c>
      <c r="I3130" t="s">
        <v>14713</v>
      </c>
      <c r="J3130">
        <v>113316</v>
      </c>
      <c r="K3130">
        <v>37879</v>
      </c>
      <c r="L3130" t="s">
        <v>12110</v>
      </c>
      <c r="M3130">
        <v>972083</v>
      </c>
      <c r="N3130">
        <v>0</v>
      </c>
      <c r="O3130" t="s">
        <v>22335</v>
      </c>
    </row>
    <row r="3131" spans="1:15" x14ac:dyDescent="0.25">
      <c r="A3131">
        <v>37853</v>
      </c>
      <c r="B3131" t="s">
        <v>12107</v>
      </c>
      <c r="C3131" t="s">
        <v>8706</v>
      </c>
      <c r="D3131">
        <v>9700</v>
      </c>
      <c r="E3131" t="s">
        <v>335</v>
      </c>
      <c r="F3131" t="s">
        <v>12108</v>
      </c>
      <c r="G3131" t="s">
        <v>7571</v>
      </c>
      <c r="H3131" t="s">
        <v>12109</v>
      </c>
      <c r="I3131" t="s">
        <v>14713</v>
      </c>
      <c r="J3131">
        <v>113316</v>
      </c>
      <c r="K3131">
        <v>37879</v>
      </c>
      <c r="L3131" t="s">
        <v>12110</v>
      </c>
      <c r="M3131">
        <v>972083</v>
      </c>
      <c r="N3131">
        <v>0</v>
      </c>
      <c r="O3131" t="s">
        <v>19373</v>
      </c>
    </row>
    <row r="3132" spans="1:15" x14ac:dyDescent="0.25">
      <c r="A3132">
        <v>37879</v>
      </c>
      <c r="B3132" t="s">
        <v>12110</v>
      </c>
      <c r="C3132" t="s">
        <v>8706</v>
      </c>
      <c r="D3132">
        <v>9700</v>
      </c>
      <c r="E3132" t="s">
        <v>335</v>
      </c>
      <c r="F3132" t="s">
        <v>12111</v>
      </c>
      <c r="G3132" t="s">
        <v>7571</v>
      </c>
      <c r="H3132" t="s">
        <v>12112</v>
      </c>
      <c r="I3132" t="s">
        <v>14713</v>
      </c>
      <c r="J3132">
        <v>113316</v>
      </c>
      <c r="K3132">
        <v>37879</v>
      </c>
      <c r="L3132" t="s">
        <v>12110</v>
      </c>
      <c r="M3132">
        <v>972083</v>
      </c>
      <c r="N3132">
        <v>0</v>
      </c>
      <c r="O3132" t="s">
        <v>19374</v>
      </c>
    </row>
    <row r="3133" spans="1:15" x14ac:dyDescent="0.25">
      <c r="A3133">
        <v>37887</v>
      </c>
      <c r="B3133" t="s">
        <v>12113</v>
      </c>
      <c r="C3133" t="s">
        <v>8706</v>
      </c>
      <c r="D3133">
        <v>9700</v>
      </c>
      <c r="E3133" t="s">
        <v>335</v>
      </c>
      <c r="F3133" t="s">
        <v>12111</v>
      </c>
      <c r="G3133" t="s">
        <v>7571</v>
      </c>
      <c r="H3133" t="s">
        <v>12112</v>
      </c>
      <c r="I3133" t="s">
        <v>14713</v>
      </c>
      <c r="J3133">
        <v>113316</v>
      </c>
      <c r="K3133">
        <v>37879</v>
      </c>
      <c r="L3133" t="s">
        <v>12110</v>
      </c>
      <c r="M3133">
        <v>972083</v>
      </c>
      <c r="N3133">
        <v>0</v>
      </c>
      <c r="O3133" t="s">
        <v>19374</v>
      </c>
    </row>
    <row r="3134" spans="1:15" x14ac:dyDescent="0.25">
      <c r="A3134">
        <v>37903</v>
      </c>
      <c r="B3134" t="s">
        <v>14296</v>
      </c>
      <c r="C3134" t="s">
        <v>12114</v>
      </c>
      <c r="D3134">
        <v>9700</v>
      </c>
      <c r="E3134" t="s">
        <v>335</v>
      </c>
      <c r="F3134" t="s">
        <v>12115</v>
      </c>
      <c r="G3134" t="s">
        <v>7571</v>
      </c>
      <c r="H3134" t="s">
        <v>12116</v>
      </c>
      <c r="I3134" t="s">
        <v>14715</v>
      </c>
      <c r="J3134">
        <v>112193</v>
      </c>
      <c r="K3134">
        <v>42044</v>
      </c>
      <c r="L3134" t="s">
        <v>12533</v>
      </c>
      <c r="M3134">
        <v>960088</v>
      </c>
      <c r="N3134">
        <v>0</v>
      </c>
      <c r="O3134" t="s">
        <v>19375</v>
      </c>
    </row>
    <row r="3135" spans="1:15" x14ac:dyDescent="0.25">
      <c r="A3135">
        <v>38083</v>
      </c>
      <c r="B3135" t="s">
        <v>11289</v>
      </c>
      <c r="C3135" t="s">
        <v>8721</v>
      </c>
      <c r="D3135">
        <v>9051</v>
      </c>
      <c r="E3135" t="s">
        <v>5711</v>
      </c>
      <c r="F3135" t="s">
        <v>12117</v>
      </c>
      <c r="G3135" t="s">
        <v>7571</v>
      </c>
      <c r="H3135" t="s">
        <v>12118</v>
      </c>
      <c r="I3135" t="s">
        <v>14713</v>
      </c>
      <c r="J3135">
        <v>113291</v>
      </c>
      <c r="K3135">
        <v>38604</v>
      </c>
      <c r="L3135" t="s">
        <v>11831</v>
      </c>
      <c r="M3135">
        <v>962217</v>
      </c>
      <c r="N3135">
        <v>0</v>
      </c>
      <c r="O3135" t="s">
        <v>19376</v>
      </c>
    </row>
    <row r="3136" spans="1:15" x14ac:dyDescent="0.25">
      <c r="A3136">
        <v>38158</v>
      </c>
      <c r="B3136" t="s">
        <v>12082</v>
      </c>
      <c r="C3136" t="s">
        <v>6506</v>
      </c>
      <c r="D3136">
        <v>9660</v>
      </c>
      <c r="E3136" t="s">
        <v>1672</v>
      </c>
      <c r="F3136" t="s">
        <v>12119</v>
      </c>
      <c r="G3136" t="s">
        <v>7571</v>
      </c>
      <c r="H3136" t="s">
        <v>12120</v>
      </c>
      <c r="I3136" t="s">
        <v>14713</v>
      </c>
      <c r="J3136">
        <v>113324</v>
      </c>
      <c r="K3136">
        <v>122713</v>
      </c>
      <c r="L3136" t="s">
        <v>13341</v>
      </c>
      <c r="M3136">
        <v>53702</v>
      </c>
      <c r="N3136">
        <v>0</v>
      </c>
      <c r="O3136" t="s">
        <v>19377</v>
      </c>
    </row>
    <row r="3137" spans="1:15" x14ac:dyDescent="0.25">
      <c r="A3137">
        <v>38182</v>
      </c>
      <c r="B3137" t="s">
        <v>12121</v>
      </c>
      <c r="C3137" t="s">
        <v>12122</v>
      </c>
      <c r="D3137">
        <v>9100</v>
      </c>
      <c r="E3137" t="s">
        <v>326</v>
      </c>
      <c r="F3137" t="s">
        <v>12123</v>
      </c>
      <c r="G3137" t="s">
        <v>7571</v>
      </c>
      <c r="H3137" t="s">
        <v>12124</v>
      </c>
      <c r="I3137" t="s">
        <v>14713</v>
      </c>
      <c r="J3137">
        <v>112664</v>
      </c>
      <c r="K3137">
        <v>38307</v>
      </c>
      <c r="L3137" t="s">
        <v>12154</v>
      </c>
      <c r="M3137">
        <v>970798</v>
      </c>
      <c r="N3137">
        <v>0</v>
      </c>
      <c r="O3137" t="s">
        <v>19378</v>
      </c>
    </row>
    <row r="3138" spans="1:15" x14ac:dyDescent="0.25">
      <c r="A3138">
        <v>38208</v>
      </c>
      <c r="B3138" t="s">
        <v>12125</v>
      </c>
      <c r="C3138" t="s">
        <v>12126</v>
      </c>
      <c r="D3138">
        <v>9100</v>
      </c>
      <c r="E3138" t="s">
        <v>326</v>
      </c>
      <c r="F3138" t="s">
        <v>12127</v>
      </c>
      <c r="G3138" t="s">
        <v>7571</v>
      </c>
      <c r="H3138" t="s">
        <v>12128</v>
      </c>
      <c r="I3138" t="s">
        <v>14713</v>
      </c>
      <c r="J3138">
        <v>112664</v>
      </c>
      <c r="K3138">
        <v>38307</v>
      </c>
      <c r="L3138" t="s">
        <v>12154</v>
      </c>
      <c r="M3138">
        <v>970781</v>
      </c>
      <c r="N3138">
        <v>0</v>
      </c>
      <c r="O3138" t="s">
        <v>19379</v>
      </c>
    </row>
    <row r="3139" spans="1:15" x14ac:dyDescent="0.25">
      <c r="A3139">
        <v>38216</v>
      </c>
      <c r="B3139" t="s">
        <v>12129</v>
      </c>
      <c r="C3139" t="s">
        <v>12130</v>
      </c>
      <c r="D3139">
        <v>9100</v>
      </c>
      <c r="E3139" t="s">
        <v>326</v>
      </c>
      <c r="F3139" t="s">
        <v>12131</v>
      </c>
      <c r="G3139" t="s">
        <v>7571</v>
      </c>
      <c r="H3139" t="s">
        <v>12132</v>
      </c>
      <c r="I3139" t="s">
        <v>14713</v>
      </c>
      <c r="J3139">
        <v>112664</v>
      </c>
      <c r="K3139">
        <v>38307</v>
      </c>
      <c r="L3139" t="s">
        <v>12154</v>
      </c>
      <c r="M3139">
        <v>963967</v>
      </c>
      <c r="N3139">
        <v>0</v>
      </c>
      <c r="O3139" t="s">
        <v>19380</v>
      </c>
    </row>
    <row r="3140" spans="1:15" x14ac:dyDescent="0.25">
      <c r="A3140">
        <v>38224</v>
      </c>
      <c r="B3140" t="s">
        <v>12133</v>
      </c>
      <c r="C3140" t="s">
        <v>12134</v>
      </c>
      <c r="D3140">
        <v>9100</v>
      </c>
      <c r="E3140" t="s">
        <v>326</v>
      </c>
      <c r="F3140" t="s">
        <v>12135</v>
      </c>
      <c r="G3140" t="s">
        <v>7571</v>
      </c>
      <c r="H3140" t="s">
        <v>12136</v>
      </c>
      <c r="I3140" t="s">
        <v>14713</v>
      </c>
      <c r="J3140">
        <v>112664</v>
      </c>
      <c r="K3140">
        <v>38307</v>
      </c>
      <c r="L3140" t="s">
        <v>12154</v>
      </c>
      <c r="M3140">
        <v>963934</v>
      </c>
      <c r="N3140">
        <v>0</v>
      </c>
      <c r="O3140" t="s">
        <v>19381</v>
      </c>
    </row>
    <row r="3141" spans="1:15" x14ac:dyDescent="0.25">
      <c r="A3141">
        <v>38257</v>
      </c>
      <c r="B3141" t="s">
        <v>12137</v>
      </c>
      <c r="C3141" t="s">
        <v>6898</v>
      </c>
      <c r="D3141">
        <v>9100</v>
      </c>
      <c r="E3141" t="s">
        <v>326</v>
      </c>
      <c r="F3141" t="s">
        <v>12138</v>
      </c>
      <c r="G3141" t="s">
        <v>7571</v>
      </c>
      <c r="H3141" t="s">
        <v>12139</v>
      </c>
      <c r="I3141" t="s">
        <v>14713</v>
      </c>
      <c r="J3141">
        <v>112664</v>
      </c>
      <c r="K3141">
        <v>38307</v>
      </c>
      <c r="L3141" t="s">
        <v>12154</v>
      </c>
      <c r="M3141">
        <v>963934</v>
      </c>
      <c r="N3141">
        <v>0</v>
      </c>
      <c r="O3141" t="s">
        <v>19382</v>
      </c>
    </row>
    <row r="3142" spans="1:15" x14ac:dyDescent="0.25">
      <c r="A3142">
        <v>38265</v>
      </c>
      <c r="B3142" t="s">
        <v>12140</v>
      </c>
      <c r="C3142" t="s">
        <v>12141</v>
      </c>
      <c r="D3142">
        <v>9100</v>
      </c>
      <c r="E3142" t="s">
        <v>326</v>
      </c>
      <c r="F3142" t="s">
        <v>12142</v>
      </c>
      <c r="G3142" t="s">
        <v>7571</v>
      </c>
      <c r="H3142" t="s">
        <v>12143</v>
      </c>
      <c r="I3142" t="s">
        <v>14713</v>
      </c>
      <c r="J3142">
        <v>112664</v>
      </c>
      <c r="K3142">
        <v>38307</v>
      </c>
      <c r="L3142" t="s">
        <v>12154</v>
      </c>
      <c r="M3142">
        <v>975219</v>
      </c>
      <c r="N3142">
        <v>0</v>
      </c>
      <c r="O3142" t="s">
        <v>19383</v>
      </c>
    </row>
    <row r="3143" spans="1:15" x14ac:dyDescent="0.25">
      <c r="A3143">
        <v>38273</v>
      </c>
      <c r="B3143" t="s">
        <v>12144</v>
      </c>
      <c r="C3143" t="s">
        <v>3192</v>
      </c>
      <c r="D3143">
        <v>9100</v>
      </c>
      <c r="E3143" t="s">
        <v>326</v>
      </c>
      <c r="F3143" t="s">
        <v>12145</v>
      </c>
      <c r="G3143" t="s">
        <v>7571</v>
      </c>
      <c r="H3143" t="s">
        <v>12146</v>
      </c>
      <c r="I3143" t="s">
        <v>14713</v>
      </c>
      <c r="J3143">
        <v>112664</v>
      </c>
      <c r="K3143">
        <v>38307</v>
      </c>
      <c r="L3143" t="s">
        <v>12154</v>
      </c>
      <c r="M3143">
        <v>60781</v>
      </c>
      <c r="N3143">
        <v>0</v>
      </c>
      <c r="O3143" t="s">
        <v>19384</v>
      </c>
    </row>
    <row r="3144" spans="1:15" x14ac:dyDescent="0.25">
      <c r="A3144">
        <v>38281</v>
      </c>
      <c r="B3144" t="s">
        <v>12147</v>
      </c>
      <c r="C3144" t="s">
        <v>6669</v>
      </c>
      <c r="D3144">
        <v>9100</v>
      </c>
      <c r="E3144" t="s">
        <v>326</v>
      </c>
      <c r="F3144" t="s">
        <v>12148</v>
      </c>
      <c r="G3144" t="s">
        <v>7571</v>
      </c>
      <c r="H3144" t="s">
        <v>12149</v>
      </c>
      <c r="I3144" t="s">
        <v>14713</v>
      </c>
      <c r="J3144">
        <v>112664</v>
      </c>
      <c r="K3144">
        <v>38307</v>
      </c>
      <c r="L3144" t="s">
        <v>12154</v>
      </c>
      <c r="M3144">
        <v>963942</v>
      </c>
      <c r="N3144">
        <v>0</v>
      </c>
      <c r="O3144" t="s">
        <v>19386</v>
      </c>
    </row>
    <row r="3145" spans="1:15" x14ac:dyDescent="0.25">
      <c r="A3145">
        <v>38299</v>
      </c>
      <c r="B3145" t="s">
        <v>12150</v>
      </c>
      <c r="C3145" t="s">
        <v>12151</v>
      </c>
      <c r="D3145">
        <v>9100</v>
      </c>
      <c r="E3145" t="s">
        <v>326</v>
      </c>
      <c r="F3145" t="s">
        <v>12152</v>
      </c>
      <c r="G3145" t="s">
        <v>7571</v>
      </c>
      <c r="H3145" t="s">
        <v>12153</v>
      </c>
      <c r="I3145" t="s">
        <v>14713</v>
      </c>
      <c r="J3145">
        <v>112664</v>
      </c>
      <c r="K3145">
        <v>38307</v>
      </c>
      <c r="L3145" t="s">
        <v>12154</v>
      </c>
      <c r="M3145">
        <v>970781</v>
      </c>
      <c r="N3145">
        <v>0</v>
      </c>
      <c r="O3145" t="s">
        <v>19385</v>
      </c>
    </row>
    <row r="3146" spans="1:15" x14ac:dyDescent="0.25">
      <c r="A3146">
        <v>38307</v>
      </c>
      <c r="B3146" t="s">
        <v>12154</v>
      </c>
      <c r="C3146" t="s">
        <v>6669</v>
      </c>
      <c r="D3146">
        <v>9100</v>
      </c>
      <c r="E3146" t="s">
        <v>326</v>
      </c>
      <c r="F3146" t="s">
        <v>12148</v>
      </c>
      <c r="G3146" t="s">
        <v>7571</v>
      </c>
      <c r="H3146" t="s">
        <v>12149</v>
      </c>
      <c r="I3146" t="s">
        <v>14713</v>
      </c>
      <c r="J3146">
        <v>112664</v>
      </c>
      <c r="K3146">
        <v>38307</v>
      </c>
      <c r="L3146" t="s">
        <v>12154</v>
      </c>
      <c r="M3146">
        <v>963942</v>
      </c>
      <c r="N3146">
        <v>0</v>
      </c>
      <c r="O3146" t="s">
        <v>19386</v>
      </c>
    </row>
    <row r="3147" spans="1:15" x14ac:dyDescent="0.25">
      <c r="A3147">
        <v>38381</v>
      </c>
      <c r="B3147" t="s">
        <v>11353</v>
      </c>
      <c r="C3147" t="s">
        <v>12155</v>
      </c>
      <c r="D3147">
        <v>9230</v>
      </c>
      <c r="E3147" t="s">
        <v>344</v>
      </c>
      <c r="F3147" t="s">
        <v>12156</v>
      </c>
      <c r="G3147" t="s">
        <v>7571</v>
      </c>
      <c r="H3147" t="s">
        <v>12157</v>
      </c>
      <c r="I3147" t="s">
        <v>14713</v>
      </c>
      <c r="J3147">
        <v>112805</v>
      </c>
      <c r="K3147">
        <v>118281</v>
      </c>
      <c r="L3147" t="s">
        <v>13310</v>
      </c>
      <c r="M3147">
        <v>968578</v>
      </c>
      <c r="N3147">
        <v>0</v>
      </c>
      <c r="O3147" t="s">
        <v>19387</v>
      </c>
    </row>
    <row r="3148" spans="1:15" x14ac:dyDescent="0.25">
      <c r="A3148">
        <v>38422</v>
      </c>
      <c r="B3148" t="s">
        <v>12158</v>
      </c>
      <c r="C3148" t="s">
        <v>12159</v>
      </c>
      <c r="D3148">
        <v>9230</v>
      </c>
      <c r="E3148" t="s">
        <v>344</v>
      </c>
      <c r="F3148" t="s">
        <v>12160</v>
      </c>
      <c r="G3148" t="s">
        <v>7571</v>
      </c>
      <c r="H3148" t="s">
        <v>12161</v>
      </c>
      <c r="I3148" t="s">
        <v>14713</v>
      </c>
      <c r="J3148">
        <v>112805</v>
      </c>
      <c r="K3148">
        <v>118281</v>
      </c>
      <c r="L3148" t="s">
        <v>13310</v>
      </c>
      <c r="M3148">
        <v>974791</v>
      </c>
      <c r="N3148">
        <v>0</v>
      </c>
      <c r="O3148" t="s">
        <v>22336</v>
      </c>
    </row>
    <row r="3149" spans="1:15" x14ac:dyDescent="0.25">
      <c r="A3149">
        <v>38471</v>
      </c>
      <c r="B3149" t="s">
        <v>12162</v>
      </c>
      <c r="C3149" t="s">
        <v>7443</v>
      </c>
      <c r="D3149">
        <v>9240</v>
      </c>
      <c r="E3149" t="s">
        <v>138</v>
      </c>
      <c r="F3149" t="s">
        <v>12163</v>
      </c>
      <c r="G3149" t="s">
        <v>7571</v>
      </c>
      <c r="H3149" t="s">
        <v>12164</v>
      </c>
      <c r="I3149" t="s">
        <v>14713</v>
      </c>
      <c r="J3149">
        <v>111336</v>
      </c>
      <c r="K3149">
        <v>137398</v>
      </c>
      <c r="L3149" t="s">
        <v>11996</v>
      </c>
      <c r="M3149">
        <v>968495</v>
      </c>
      <c r="N3149">
        <v>0</v>
      </c>
      <c r="O3149" t="s">
        <v>22337</v>
      </c>
    </row>
    <row r="3150" spans="1:15" x14ac:dyDescent="0.25">
      <c r="A3150">
        <v>38489</v>
      </c>
      <c r="B3150" t="s">
        <v>12165</v>
      </c>
      <c r="C3150" t="s">
        <v>12166</v>
      </c>
      <c r="D3150">
        <v>9240</v>
      </c>
      <c r="E3150" t="s">
        <v>138</v>
      </c>
      <c r="F3150" t="s">
        <v>12167</v>
      </c>
      <c r="G3150" t="s">
        <v>7571</v>
      </c>
      <c r="H3150" t="s">
        <v>12168</v>
      </c>
      <c r="I3150" t="s">
        <v>14713</v>
      </c>
      <c r="J3150">
        <v>111336</v>
      </c>
      <c r="K3150">
        <v>137398</v>
      </c>
      <c r="L3150" t="s">
        <v>11996</v>
      </c>
      <c r="M3150">
        <v>968495</v>
      </c>
      <c r="N3150">
        <v>0</v>
      </c>
      <c r="O3150" t="s">
        <v>22338</v>
      </c>
    </row>
    <row r="3151" spans="1:15" x14ac:dyDescent="0.25">
      <c r="A3151">
        <v>38562</v>
      </c>
      <c r="B3151" t="s">
        <v>12169</v>
      </c>
      <c r="C3151" t="s">
        <v>12170</v>
      </c>
      <c r="D3151">
        <v>9620</v>
      </c>
      <c r="E3151" t="s">
        <v>289</v>
      </c>
      <c r="F3151" t="s">
        <v>12171</v>
      </c>
      <c r="G3151" t="s">
        <v>7571</v>
      </c>
      <c r="H3151" t="s">
        <v>12172</v>
      </c>
      <c r="I3151" t="s">
        <v>14713</v>
      </c>
      <c r="J3151">
        <v>113324</v>
      </c>
      <c r="K3151">
        <v>122713</v>
      </c>
      <c r="L3151" t="s">
        <v>13341</v>
      </c>
      <c r="M3151">
        <v>55277</v>
      </c>
      <c r="N3151">
        <v>0</v>
      </c>
      <c r="O3151" t="s">
        <v>19388</v>
      </c>
    </row>
    <row r="3152" spans="1:15" x14ac:dyDescent="0.25">
      <c r="A3152">
        <v>38596</v>
      </c>
      <c r="B3152" t="s">
        <v>14297</v>
      </c>
      <c r="C3152" t="s">
        <v>12173</v>
      </c>
      <c r="D3152">
        <v>9620</v>
      </c>
      <c r="E3152" t="s">
        <v>289</v>
      </c>
      <c r="F3152" t="s">
        <v>12174</v>
      </c>
      <c r="G3152" t="s">
        <v>7571</v>
      </c>
      <c r="H3152" t="s">
        <v>12175</v>
      </c>
      <c r="I3152" t="s">
        <v>14715</v>
      </c>
      <c r="J3152">
        <v>111633</v>
      </c>
      <c r="K3152">
        <v>43241</v>
      </c>
      <c r="L3152" t="s">
        <v>12667</v>
      </c>
      <c r="M3152">
        <v>960088</v>
      </c>
      <c r="N3152">
        <v>0</v>
      </c>
      <c r="O3152" t="s">
        <v>19389</v>
      </c>
    </row>
    <row r="3153" spans="1:15" x14ac:dyDescent="0.25">
      <c r="A3153">
        <v>38604</v>
      </c>
      <c r="B3153" t="s">
        <v>11831</v>
      </c>
      <c r="C3153" t="s">
        <v>12176</v>
      </c>
      <c r="D3153">
        <v>9052</v>
      </c>
      <c r="E3153" t="s">
        <v>5640</v>
      </c>
      <c r="F3153" t="s">
        <v>12177</v>
      </c>
      <c r="G3153" t="s">
        <v>7571</v>
      </c>
      <c r="H3153" t="s">
        <v>12178</v>
      </c>
      <c r="I3153" t="s">
        <v>14713</v>
      </c>
      <c r="J3153">
        <v>113291</v>
      </c>
      <c r="K3153">
        <v>38604</v>
      </c>
      <c r="L3153" t="s">
        <v>11831</v>
      </c>
      <c r="M3153">
        <v>962217</v>
      </c>
      <c r="N3153">
        <v>0</v>
      </c>
      <c r="O3153" t="s">
        <v>19390</v>
      </c>
    </row>
    <row r="3154" spans="1:15" x14ac:dyDescent="0.25">
      <c r="A3154">
        <v>38653</v>
      </c>
      <c r="B3154" t="s">
        <v>12179</v>
      </c>
      <c r="C3154" t="s">
        <v>12180</v>
      </c>
      <c r="D3154">
        <v>9660</v>
      </c>
      <c r="E3154" t="s">
        <v>1672</v>
      </c>
      <c r="F3154" t="s">
        <v>12181</v>
      </c>
      <c r="G3154" t="s">
        <v>7571</v>
      </c>
      <c r="H3154" t="s">
        <v>22339</v>
      </c>
      <c r="I3154" t="s">
        <v>14713</v>
      </c>
      <c r="J3154">
        <v>113324</v>
      </c>
      <c r="K3154">
        <v>122713</v>
      </c>
      <c r="L3154" t="s">
        <v>13341</v>
      </c>
      <c r="M3154">
        <v>53702</v>
      </c>
      <c r="N3154">
        <v>0</v>
      </c>
      <c r="O3154" t="s">
        <v>19377</v>
      </c>
    </row>
    <row r="3155" spans="1:15" x14ac:dyDescent="0.25">
      <c r="A3155">
        <v>38695</v>
      </c>
      <c r="B3155" t="s">
        <v>12182</v>
      </c>
      <c r="C3155" t="s">
        <v>8660</v>
      </c>
      <c r="D3155">
        <v>3580</v>
      </c>
      <c r="E3155" t="s">
        <v>99</v>
      </c>
      <c r="F3155" t="s">
        <v>12183</v>
      </c>
      <c r="G3155" t="s">
        <v>7571</v>
      </c>
      <c r="H3155" t="s">
        <v>12184</v>
      </c>
      <c r="I3155" t="s">
        <v>14713</v>
      </c>
      <c r="J3155">
        <v>113373</v>
      </c>
      <c r="K3155">
        <v>0</v>
      </c>
      <c r="L3155" t="s">
        <v>7571</v>
      </c>
      <c r="M3155">
        <v>972166</v>
      </c>
      <c r="N3155">
        <v>0</v>
      </c>
      <c r="O3155" t="s">
        <v>19391</v>
      </c>
    </row>
    <row r="3156" spans="1:15" x14ac:dyDescent="0.25">
      <c r="A3156">
        <v>38703</v>
      </c>
      <c r="B3156" t="s">
        <v>12185</v>
      </c>
      <c r="C3156" t="s">
        <v>8660</v>
      </c>
      <c r="D3156">
        <v>3580</v>
      </c>
      <c r="E3156" t="s">
        <v>99</v>
      </c>
      <c r="F3156" t="s">
        <v>12183</v>
      </c>
      <c r="G3156" t="s">
        <v>7571</v>
      </c>
      <c r="H3156" t="s">
        <v>12184</v>
      </c>
      <c r="I3156" t="s">
        <v>14713</v>
      </c>
      <c r="J3156">
        <v>113373</v>
      </c>
      <c r="K3156">
        <v>0</v>
      </c>
      <c r="L3156" t="s">
        <v>7571</v>
      </c>
      <c r="M3156">
        <v>972166</v>
      </c>
      <c r="N3156">
        <v>0</v>
      </c>
      <c r="O3156" t="s">
        <v>22340</v>
      </c>
    </row>
    <row r="3157" spans="1:15" x14ac:dyDescent="0.25">
      <c r="A3157">
        <v>38711</v>
      </c>
      <c r="B3157" t="s">
        <v>12186</v>
      </c>
      <c r="C3157" t="s">
        <v>8660</v>
      </c>
      <c r="D3157">
        <v>3580</v>
      </c>
      <c r="E3157" t="s">
        <v>99</v>
      </c>
      <c r="F3157" t="s">
        <v>12183</v>
      </c>
      <c r="G3157" t="s">
        <v>7571</v>
      </c>
      <c r="H3157" t="s">
        <v>12184</v>
      </c>
      <c r="I3157" t="s">
        <v>14713</v>
      </c>
      <c r="J3157">
        <v>113373</v>
      </c>
      <c r="K3157">
        <v>0</v>
      </c>
      <c r="L3157" t="s">
        <v>7571</v>
      </c>
      <c r="M3157">
        <v>972166</v>
      </c>
      <c r="N3157">
        <v>0</v>
      </c>
      <c r="O3157" t="s">
        <v>19392</v>
      </c>
    </row>
    <row r="3158" spans="1:15" x14ac:dyDescent="0.25">
      <c r="A3158">
        <v>38729</v>
      </c>
      <c r="B3158" t="s">
        <v>12187</v>
      </c>
      <c r="C3158" t="s">
        <v>12188</v>
      </c>
      <c r="D3158">
        <v>3580</v>
      </c>
      <c r="E3158" t="s">
        <v>99</v>
      </c>
      <c r="F3158" t="s">
        <v>12189</v>
      </c>
      <c r="G3158" t="s">
        <v>7571</v>
      </c>
      <c r="H3158" t="s">
        <v>12190</v>
      </c>
      <c r="I3158" t="s">
        <v>14713</v>
      </c>
      <c r="J3158">
        <v>113373</v>
      </c>
      <c r="K3158">
        <v>0</v>
      </c>
      <c r="L3158" t="s">
        <v>7571</v>
      </c>
      <c r="M3158">
        <v>972166</v>
      </c>
      <c r="N3158">
        <v>0</v>
      </c>
      <c r="O3158" t="s">
        <v>22341</v>
      </c>
    </row>
    <row r="3159" spans="1:15" x14ac:dyDescent="0.25">
      <c r="A3159">
        <v>38761</v>
      </c>
      <c r="B3159" t="s">
        <v>12191</v>
      </c>
      <c r="C3159" t="s">
        <v>12192</v>
      </c>
      <c r="D3159">
        <v>3740</v>
      </c>
      <c r="E3159" t="s">
        <v>87</v>
      </c>
      <c r="F3159" t="s">
        <v>12193</v>
      </c>
      <c r="G3159" t="s">
        <v>7571</v>
      </c>
      <c r="H3159" t="s">
        <v>12194</v>
      </c>
      <c r="I3159" t="s">
        <v>14713</v>
      </c>
      <c r="J3159">
        <v>113407</v>
      </c>
      <c r="K3159">
        <v>117861</v>
      </c>
      <c r="L3159" t="s">
        <v>13298</v>
      </c>
      <c r="M3159">
        <v>971093</v>
      </c>
      <c r="N3159">
        <v>0</v>
      </c>
      <c r="O3159" t="s">
        <v>19393</v>
      </c>
    </row>
    <row r="3160" spans="1:15" x14ac:dyDescent="0.25">
      <c r="A3160">
        <v>38844</v>
      </c>
      <c r="B3160" t="s">
        <v>12195</v>
      </c>
      <c r="C3160" t="s">
        <v>8621</v>
      </c>
      <c r="D3160">
        <v>3960</v>
      </c>
      <c r="E3160" t="s">
        <v>614</v>
      </c>
      <c r="F3160" t="s">
        <v>7928</v>
      </c>
      <c r="G3160" t="s">
        <v>7571</v>
      </c>
      <c r="H3160" t="s">
        <v>12196</v>
      </c>
      <c r="I3160" t="s">
        <v>14713</v>
      </c>
      <c r="J3160">
        <v>113449</v>
      </c>
      <c r="K3160">
        <v>38844</v>
      </c>
      <c r="L3160" t="s">
        <v>12195</v>
      </c>
      <c r="M3160">
        <v>138016</v>
      </c>
      <c r="N3160">
        <v>0</v>
      </c>
      <c r="O3160" t="s">
        <v>19394</v>
      </c>
    </row>
    <row r="3161" spans="1:15" x14ac:dyDescent="0.25">
      <c r="A3161">
        <v>38851</v>
      </c>
      <c r="B3161" t="s">
        <v>12197</v>
      </c>
      <c r="C3161" t="s">
        <v>12198</v>
      </c>
      <c r="D3161">
        <v>3960</v>
      </c>
      <c r="E3161" t="s">
        <v>614</v>
      </c>
      <c r="F3161" t="s">
        <v>12199</v>
      </c>
      <c r="G3161" t="s">
        <v>7571</v>
      </c>
      <c r="H3161" t="s">
        <v>12200</v>
      </c>
      <c r="I3161" t="s">
        <v>14713</v>
      </c>
      <c r="J3161">
        <v>113449</v>
      </c>
      <c r="K3161">
        <v>38844</v>
      </c>
      <c r="L3161" t="s">
        <v>12195</v>
      </c>
      <c r="M3161">
        <v>138016</v>
      </c>
      <c r="N3161">
        <v>0</v>
      </c>
      <c r="O3161" t="s">
        <v>19395</v>
      </c>
    </row>
    <row r="3162" spans="1:15" x14ac:dyDescent="0.25">
      <c r="A3162">
        <v>38885</v>
      </c>
      <c r="B3162" t="s">
        <v>12201</v>
      </c>
      <c r="C3162" t="s">
        <v>8646</v>
      </c>
      <c r="D3162">
        <v>3590</v>
      </c>
      <c r="E3162" t="s">
        <v>74</v>
      </c>
      <c r="F3162" t="s">
        <v>12202</v>
      </c>
      <c r="G3162" t="s">
        <v>7571</v>
      </c>
      <c r="H3162" t="s">
        <v>12203</v>
      </c>
      <c r="I3162" t="s">
        <v>14715</v>
      </c>
      <c r="J3162">
        <v>111518</v>
      </c>
      <c r="K3162">
        <v>39263</v>
      </c>
      <c r="L3162" t="s">
        <v>12232</v>
      </c>
      <c r="M3162">
        <v>960096</v>
      </c>
      <c r="N3162">
        <v>0</v>
      </c>
      <c r="O3162" t="s">
        <v>19396</v>
      </c>
    </row>
    <row r="3163" spans="1:15" x14ac:dyDescent="0.25">
      <c r="A3163">
        <v>38919</v>
      </c>
      <c r="B3163" t="s">
        <v>12204</v>
      </c>
      <c r="C3163" t="s">
        <v>8646</v>
      </c>
      <c r="D3163">
        <v>3590</v>
      </c>
      <c r="E3163" t="s">
        <v>74</v>
      </c>
      <c r="F3163" t="s">
        <v>12205</v>
      </c>
      <c r="G3163" t="s">
        <v>7571</v>
      </c>
      <c r="H3163" t="s">
        <v>12203</v>
      </c>
      <c r="I3163" t="s">
        <v>14715</v>
      </c>
      <c r="J3163">
        <v>111518</v>
      </c>
      <c r="K3163">
        <v>39263</v>
      </c>
      <c r="L3163" t="s">
        <v>12232</v>
      </c>
      <c r="M3163">
        <v>960096</v>
      </c>
      <c r="N3163">
        <v>0</v>
      </c>
      <c r="O3163" t="s">
        <v>19397</v>
      </c>
    </row>
    <row r="3164" spans="1:15" x14ac:dyDescent="0.25">
      <c r="A3164">
        <v>38927</v>
      </c>
      <c r="B3164" t="s">
        <v>12206</v>
      </c>
      <c r="C3164" t="s">
        <v>12207</v>
      </c>
      <c r="D3164">
        <v>3650</v>
      </c>
      <c r="E3164" t="s">
        <v>10</v>
      </c>
      <c r="F3164" t="s">
        <v>12208</v>
      </c>
      <c r="G3164" t="s">
        <v>7571</v>
      </c>
      <c r="H3164" t="s">
        <v>12209</v>
      </c>
      <c r="I3164" t="s">
        <v>14715</v>
      </c>
      <c r="J3164">
        <v>111518</v>
      </c>
      <c r="K3164">
        <v>39263</v>
      </c>
      <c r="L3164" t="s">
        <v>12232</v>
      </c>
      <c r="M3164">
        <v>961615</v>
      </c>
      <c r="N3164">
        <v>0</v>
      </c>
      <c r="O3164" t="s">
        <v>19398</v>
      </c>
    </row>
    <row r="3165" spans="1:15" x14ac:dyDescent="0.25">
      <c r="A3165">
        <v>38935</v>
      </c>
      <c r="B3165" t="s">
        <v>12210</v>
      </c>
      <c r="C3165" t="s">
        <v>12211</v>
      </c>
      <c r="D3165">
        <v>3650</v>
      </c>
      <c r="E3165" t="s">
        <v>10</v>
      </c>
      <c r="F3165" t="s">
        <v>12212</v>
      </c>
      <c r="G3165" t="s">
        <v>7571</v>
      </c>
      <c r="H3165" t="s">
        <v>19399</v>
      </c>
      <c r="I3165" t="s">
        <v>14713</v>
      </c>
      <c r="J3165">
        <v>113415</v>
      </c>
      <c r="K3165">
        <v>109991</v>
      </c>
      <c r="L3165" t="s">
        <v>13101</v>
      </c>
      <c r="M3165">
        <v>971028</v>
      </c>
      <c r="N3165">
        <v>0</v>
      </c>
      <c r="O3165" t="s">
        <v>19400</v>
      </c>
    </row>
    <row r="3166" spans="1:15" x14ac:dyDescent="0.25">
      <c r="A3166">
        <v>38951</v>
      </c>
      <c r="B3166" t="s">
        <v>12213</v>
      </c>
      <c r="C3166" t="s">
        <v>12214</v>
      </c>
      <c r="D3166">
        <v>3600</v>
      </c>
      <c r="E3166" t="s">
        <v>96</v>
      </c>
      <c r="F3166" t="s">
        <v>12215</v>
      </c>
      <c r="G3166" t="s">
        <v>7571</v>
      </c>
      <c r="H3166" t="s">
        <v>12216</v>
      </c>
      <c r="I3166" t="s">
        <v>14713</v>
      </c>
      <c r="J3166">
        <v>113431</v>
      </c>
      <c r="K3166">
        <v>50161</v>
      </c>
      <c r="L3166" t="s">
        <v>12970</v>
      </c>
      <c r="M3166">
        <v>103101</v>
      </c>
      <c r="N3166">
        <v>0</v>
      </c>
      <c r="O3166" t="s">
        <v>19401</v>
      </c>
    </row>
    <row r="3167" spans="1:15" x14ac:dyDescent="0.25">
      <c r="A3167">
        <v>39057</v>
      </c>
      <c r="B3167" t="s">
        <v>12217</v>
      </c>
      <c r="C3167" t="s">
        <v>12218</v>
      </c>
      <c r="D3167">
        <v>3600</v>
      </c>
      <c r="E3167" t="s">
        <v>96</v>
      </c>
      <c r="F3167" t="s">
        <v>12219</v>
      </c>
      <c r="G3167" t="s">
        <v>7571</v>
      </c>
      <c r="H3167" t="s">
        <v>12220</v>
      </c>
      <c r="I3167" t="s">
        <v>14713</v>
      </c>
      <c r="J3167">
        <v>113431</v>
      </c>
      <c r="K3167">
        <v>50161</v>
      </c>
      <c r="L3167" t="s">
        <v>12970</v>
      </c>
      <c r="M3167">
        <v>962217</v>
      </c>
      <c r="N3167">
        <v>0</v>
      </c>
      <c r="O3167" t="s">
        <v>19402</v>
      </c>
    </row>
    <row r="3168" spans="1:15" x14ac:dyDescent="0.25">
      <c r="A3168">
        <v>39073</v>
      </c>
      <c r="B3168" t="s">
        <v>12221</v>
      </c>
      <c r="C3168" t="s">
        <v>22342</v>
      </c>
      <c r="D3168">
        <v>3930</v>
      </c>
      <c r="E3168" t="s">
        <v>70</v>
      </c>
      <c r="F3168" t="s">
        <v>12222</v>
      </c>
      <c r="G3168" t="s">
        <v>7571</v>
      </c>
      <c r="H3168" t="s">
        <v>19403</v>
      </c>
      <c r="I3168" t="s">
        <v>14713</v>
      </c>
      <c r="J3168">
        <v>113456</v>
      </c>
      <c r="K3168">
        <v>126193</v>
      </c>
      <c r="L3168" t="s">
        <v>13514</v>
      </c>
      <c r="M3168">
        <v>54544</v>
      </c>
      <c r="N3168">
        <v>0</v>
      </c>
      <c r="O3168" t="s">
        <v>19404</v>
      </c>
    </row>
    <row r="3169" spans="1:15" x14ac:dyDescent="0.25">
      <c r="A3169">
        <v>39099</v>
      </c>
      <c r="B3169" t="s">
        <v>12223</v>
      </c>
      <c r="C3169" t="s">
        <v>12224</v>
      </c>
      <c r="D3169">
        <v>3500</v>
      </c>
      <c r="E3169" t="s">
        <v>92</v>
      </c>
      <c r="F3169" t="s">
        <v>12225</v>
      </c>
      <c r="G3169" t="s">
        <v>7571</v>
      </c>
      <c r="H3169" t="s">
        <v>12226</v>
      </c>
      <c r="I3169" t="s">
        <v>14715</v>
      </c>
      <c r="J3169">
        <v>111518</v>
      </c>
      <c r="K3169">
        <v>39263</v>
      </c>
      <c r="L3169" t="s">
        <v>12232</v>
      </c>
      <c r="M3169">
        <v>960096</v>
      </c>
      <c r="N3169">
        <v>0</v>
      </c>
      <c r="O3169" t="s">
        <v>19405</v>
      </c>
    </row>
    <row r="3170" spans="1:15" x14ac:dyDescent="0.25">
      <c r="A3170">
        <v>39107</v>
      </c>
      <c r="B3170" t="s">
        <v>12227</v>
      </c>
      <c r="C3170" t="s">
        <v>12228</v>
      </c>
      <c r="D3170">
        <v>3500</v>
      </c>
      <c r="E3170" t="s">
        <v>92</v>
      </c>
      <c r="F3170" t="s">
        <v>12229</v>
      </c>
      <c r="G3170" t="s">
        <v>7571</v>
      </c>
      <c r="H3170" t="s">
        <v>12230</v>
      </c>
      <c r="I3170" t="s">
        <v>14713</v>
      </c>
      <c r="J3170">
        <v>113357</v>
      </c>
      <c r="K3170">
        <v>39271</v>
      </c>
      <c r="L3170" t="s">
        <v>12236</v>
      </c>
      <c r="M3170">
        <v>970971</v>
      </c>
      <c r="N3170">
        <v>0</v>
      </c>
      <c r="O3170" t="s">
        <v>19406</v>
      </c>
    </row>
    <row r="3171" spans="1:15" x14ac:dyDescent="0.25">
      <c r="A3171">
        <v>39115</v>
      </c>
      <c r="B3171" t="s">
        <v>12231</v>
      </c>
      <c r="C3171" t="s">
        <v>12228</v>
      </c>
      <c r="D3171">
        <v>3500</v>
      </c>
      <c r="E3171" t="s">
        <v>92</v>
      </c>
      <c r="F3171" t="s">
        <v>12229</v>
      </c>
      <c r="G3171" t="s">
        <v>7571</v>
      </c>
      <c r="H3171" t="s">
        <v>12230</v>
      </c>
      <c r="I3171" t="s">
        <v>14713</v>
      </c>
      <c r="J3171">
        <v>113357</v>
      </c>
      <c r="K3171">
        <v>39271</v>
      </c>
      <c r="L3171" t="s">
        <v>12236</v>
      </c>
      <c r="M3171">
        <v>970971</v>
      </c>
      <c r="N3171">
        <v>0</v>
      </c>
      <c r="O3171" t="s">
        <v>19407</v>
      </c>
    </row>
    <row r="3172" spans="1:15" x14ac:dyDescent="0.25">
      <c r="A3172">
        <v>39263</v>
      </c>
      <c r="B3172" t="s">
        <v>12232</v>
      </c>
      <c r="C3172" t="s">
        <v>12233</v>
      </c>
      <c r="D3172">
        <v>3500</v>
      </c>
      <c r="E3172" t="s">
        <v>92</v>
      </c>
      <c r="F3172" t="s">
        <v>12234</v>
      </c>
      <c r="G3172" t="s">
        <v>7571</v>
      </c>
      <c r="H3172" t="s">
        <v>12235</v>
      </c>
      <c r="I3172" t="s">
        <v>14715</v>
      </c>
      <c r="J3172">
        <v>111518</v>
      </c>
      <c r="K3172">
        <v>39263</v>
      </c>
      <c r="L3172" t="s">
        <v>12232</v>
      </c>
      <c r="M3172">
        <v>960096</v>
      </c>
      <c r="N3172">
        <v>0</v>
      </c>
      <c r="O3172" t="s">
        <v>19408</v>
      </c>
    </row>
    <row r="3173" spans="1:15" x14ac:dyDescent="0.25">
      <c r="A3173">
        <v>39271</v>
      </c>
      <c r="B3173" t="s">
        <v>12236</v>
      </c>
      <c r="C3173" t="s">
        <v>8790</v>
      </c>
      <c r="D3173">
        <v>3500</v>
      </c>
      <c r="E3173" t="s">
        <v>92</v>
      </c>
      <c r="F3173" t="s">
        <v>8464</v>
      </c>
      <c r="G3173" t="s">
        <v>7571</v>
      </c>
      <c r="H3173" t="s">
        <v>8465</v>
      </c>
      <c r="I3173" t="s">
        <v>14713</v>
      </c>
      <c r="J3173">
        <v>113357</v>
      </c>
      <c r="K3173">
        <v>39271</v>
      </c>
      <c r="L3173" t="s">
        <v>12236</v>
      </c>
      <c r="M3173">
        <v>970971</v>
      </c>
      <c r="N3173">
        <v>0</v>
      </c>
      <c r="O3173" t="s">
        <v>19409</v>
      </c>
    </row>
    <row r="3174" spans="1:15" x14ac:dyDescent="0.25">
      <c r="A3174">
        <v>39289</v>
      </c>
      <c r="B3174" t="s">
        <v>12237</v>
      </c>
      <c r="C3174" t="s">
        <v>12238</v>
      </c>
      <c r="D3174">
        <v>3940</v>
      </c>
      <c r="E3174" t="s">
        <v>1281</v>
      </c>
      <c r="F3174" t="s">
        <v>12239</v>
      </c>
      <c r="G3174" t="s">
        <v>7571</v>
      </c>
      <c r="H3174" t="s">
        <v>12240</v>
      </c>
      <c r="I3174" t="s">
        <v>14713</v>
      </c>
      <c r="J3174">
        <v>138818</v>
      </c>
      <c r="K3174">
        <v>115279</v>
      </c>
      <c r="L3174" t="s">
        <v>13205</v>
      </c>
      <c r="M3174">
        <v>962217</v>
      </c>
      <c r="N3174">
        <v>0</v>
      </c>
      <c r="O3174" t="s">
        <v>19410</v>
      </c>
    </row>
    <row r="3175" spans="1:15" x14ac:dyDescent="0.25">
      <c r="A3175">
        <v>39305</v>
      </c>
      <c r="B3175" t="s">
        <v>11289</v>
      </c>
      <c r="C3175" t="s">
        <v>12241</v>
      </c>
      <c r="D3175">
        <v>3530</v>
      </c>
      <c r="E3175" t="s">
        <v>3839</v>
      </c>
      <c r="F3175" t="s">
        <v>12242</v>
      </c>
      <c r="G3175" t="s">
        <v>7571</v>
      </c>
      <c r="H3175" t="s">
        <v>12243</v>
      </c>
      <c r="I3175" t="s">
        <v>14713</v>
      </c>
      <c r="J3175">
        <v>138818</v>
      </c>
      <c r="K3175">
        <v>115279</v>
      </c>
      <c r="L3175" t="s">
        <v>13205</v>
      </c>
      <c r="M3175">
        <v>962217</v>
      </c>
      <c r="N3175">
        <v>0</v>
      </c>
      <c r="O3175" t="s">
        <v>19411</v>
      </c>
    </row>
    <row r="3176" spans="1:15" x14ac:dyDescent="0.25">
      <c r="A3176">
        <v>39313</v>
      </c>
      <c r="B3176" t="s">
        <v>12244</v>
      </c>
      <c r="C3176" t="s">
        <v>12245</v>
      </c>
      <c r="D3176">
        <v>3540</v>
      </c>
      <c r="E3176" t="s">
        <v>1354</v>
      </c>
      <c r="F3176" t="s">
        <v>12246</v>
      </c>
      <c r="G3176" t="s">
        <v>7571</v>
      </c>
      <c r="H3176" t="s">
        <v>12247</v>
      </c>
      <c r="I3176" t="s">
        <v>14713</v>
      </c>
      <c r="J3176">
        <v>113381</v>
      </c>
      <c r="K3176">
        <v>118315</v>
      </c>
      <c r="L3176" t="s">
        <v>13313</v>
      </c>
      <c r="M3176">
        <v>971184</v>
      </c>
      <c r="N3176">
        <v>0</v>
      </c>
      <c r="O3176" t="s">
        <v>19412</v>
      </c>
    </row>
    <row r="3177" spans="1:15" x14ac:dyDescent="0.25">
      <c r="A3177">
        <v>39321</v>
      </c>
      <c r="B3177" t="s">
        <v>12248</v>
      </c>
      <c r="C3177" t="s">
        <v>12245</v>
      </c>
      <c r="D3177">
        <v>3540</v>
      </c>
      <c r="E3177" t="s">
        <v>1354</v>
      </c>
      <c r="F3177" t="s">
        <v>12246</v>
      </c>
      <c r="G3177" t="s">
        <v>7571</v>
      </c>
      <c r="H3177" t="s">
        <v>12247</v>
      </c>
      <c r="I3177" t="s">
        <v>14713</v>
      </c>
      <c r="J3177">
        <v>113381</v>
      </c>
      <c r="K3177">
        <v>118315</v>
      </c>
      <c r="L3177" t="s">
        <v>13313</v>
      </c>
      <c r="M3177">
        <v>971184</v>
      </c>
      <c r="N3177">
        <v>0</v>
      </c>
      <c r="O3177" t="s">
        <v>19413</v>
      </c>
    </row>
    <row r="3178" spans="1:15" x14ac:dyDescent="0.25">
      <c r="A3178">
        <v>39479</v>
      </c>
      <c r="B3178" t="s">
        <v>12249</v>
      </c>
      <c r="C3178" t="s">
        <v>12250</v>
      </c>
      <c r="D3178">
        <v>3680</v>
      </c>
      <c r="E3178" t="s">
        <v>97</v>
      </c>
      <c r="F3178" t="s">
        <v>7787</v>
      </c>
      <c r="G3178" t="s">
        <v>7571</v>
      </c>
      <c r="H3178" t="s">
        <v>7788</v>
      </c>
      <c r="I3178" t="s">
        <v>14713</v>
      </c>
      <c r="J3178">
        <v>113423</v>
      </c>
      <c r="K3178">
        <v>39636</v>
      </c>
      <c r="L3178" t="s">
        <v>12270</v>
      </c>
      <c r="M3178">
        <v>971101</v>
      </c>
      <c r="N3178">
        <v>0</v>
      </c>
      <c r="O3178" t="s">
        <v>19414</v>
      </c>
    </row>
    <row r="3179" spans="1:15" x14ac:dyDescent="0.25">
      <c r="A3179">
        <v>39503</v>
      </c>
      <c r="B3179" t="s">
        <v>19415</v>
      </c>
      <c r="C3179" t="s">
        <v>12252</v>
      </c>
      <c r="D3179">
        <v>3620</v>
      </c>
      <c r="E3179" t="s">
        <v>115</v>
      </c>
      <c r="F3179" t="s">
        <v>12253</v>
      </c>
      <c r="G3179" t="s">
        <v>7571</v>
      </c>
      <c r="H3179" t="s">
        <v>19416</v>
      </c>
      <c r="I3179" t="s">
        <v>14713</v>
      </c>
      <c r="J3179">
        <v>113415</v>
      </c>
      <c r="K3179">
        <v>109991</v>
      </c>
      <c r="L3179" t="s">
        <v>13101</v>
      </c>
      <c r="M3179">
        <v>971119</v>
      </c>
      <c r="N3179">
        <v>0</v>
      </c>
      <c r="O3179" t="s">
        <v>19417</v>
      </c>
    </row>
    <row r="3180" spans="1:15" x14ac:dyDescent="0.25">
      <c r="A3180">
        <v>39511</v>
      </c>
      <c r="B3180" t="s">
        <v>19418</v>
      </c>
      <c r="C3180" t="s">
        <v>12254</v>
      </c>
      <c r="D3180">
        <v>3620</v>
      </c>
      <c r="E3180" t="s">
        <v>115</v>
      </c>
      <c r="F3180" t="s">
        <v>12255</v>
      </c>
      <c r="G3180" t="s">
        <v>7571</v>
      </c>
      <c r="H3180" t="s">
        <v>19419</v>
      </c>
      <c r="I3180" t="s">
        <v>14713</v>
      </c>
      <c r="J3180">
        <v>113415</v>
      </c>
      <c r="K3180">
        <v>109991</v>
      </c>
      <c r="L3180" t="s">
        <v>13101</v>
      </c>
      <c r="M3180">
        <v>971119</v>
      </c>
      <c r="N3180">
        <v>0</v>
      </c>
      <c r="O3180" t="s">
        <v>19420</v>
      </c>
    </row>
    <row r="3181" spans="1:15" x14ac:dyDescent="0.25">
      <c r="A3181">
        <v>39529</v>
      </c>
      <c r="B3181" t="s">
        <v>19421</v>
      </c>
      <c r="C3181" t="s">
        <v>12256</v>
      </c>
      <c r="D3181">
        <v>3620</v>
      </c>
      <c r="E3181" t="s">
        <v>115</v>
      </c>
      <c r="F3181" t="s">
        <v>12257</v>
      </c>
      <c r="G3181" t="s">
        <v>7571</v>
      </c>
      <c r="H3181" t="s">
        <v>19422</v>
      </c>
      <c r="I3181" t="s">
        <v>14713</v>
      </c>
      <c r="J3181">
        <v>113415</v>
      </c>
      <c r="K3181">
        <v>109991</v>
      </c>
      <c r="L3181" t="s">
        <v>13101</v>
      </c>
      <c r="M3181">
        <v>971119</v>
      </c>
      <c r="N3181">
        <v>0</v>
      </c>
      <c r="O3181" t="s">
        <v>19423</v>
      </c>
    </row>
    <row r="3182" spans="1:15" x14ac:dyDescent="0.25">
      <c r="A3182">
        <v>39545</v>
      </c>
      <c r="B3182" t="s">
        <v>12258</v>
      </c>
      <c r="C3182" t="s">
        <v>8645</v>
      </c>
      <c r="D3182">
        <v>3970</v>
      </c>
      <c r="E3182" t="s">
        <v>657</v>
      </c>
      <c r="F3182" t="s">
        <v>7996</v>
      </c>
      <c r="G3182" t="s">
        <v>7571</v>
      </c>
      <c r="H3182" t="s">
        <v>7997</v>
      </c>
      <c r="I3182" t="s">
        <v>14713</v>
      </c>
      <c r="J3182">
        <v>112763</v>
      </c>
      <c r="K3182">
        <v>39545</v>
      </c>
      <c r="L3182" t="s">
        <v>12258</v>
      </c>
      <c r="M3182">
        <v>968081</v>
      </c>
      <c r="N3182">
        <v>0</v>
      </c>
      <c r="O3182" t="s">
        <v>19424</v>
      </c>
    </row>
    <row r="3183" spans="1:15" x14ac:dyDescent="0.25">
      <c r="A3183">
        <v>39552</v>
      </c>
      <c r="B3183" t="s">
        <v>12259</v>
      </c>
      <c r="C3183" t="s">
        <v>12260</v>
      </c>
      <c r="D3183">
        <v>3970</v>
      </c>
      <c r="E3183" t="s">
        <v>657</v>
      </c>
      <c r="F3183" t="s">
        <v>12261</v>
      </c>
      <c r="G3183" t="s">
        <v>7571</v>
      </c>
      <c r="H3183" t="s">
        <v>12262</v>
      </c>
      <c r="I3183" t="s">
        <v>14713</v>
      </c>
      <c r="J3183">
        <v>112763</v>
      </c>
      <c r="K3183">
        <v>39545</v>
      </c>
      <c r="L3183" t="s">
        <v>12258</v>
      </c>
      <c r="M3183">
        <v>968081</v>
      </c>
      <c r="N3183">
        <v>0</v>
      </c>
      <c r="O3183" t="s">
        <v>19425</v>
      </c>
    </row>
    <row r="3184" spans="1:15" x14ac:dyDescent="0.25">
      <c r="A3184">
        <v>39561</v>
      </c>
      <c r="B3184" t="s">
        <v>12263</v>
      </c>
      <c r="C3184" t="s">
        <v>11060</v>
      </c>
      <c r="D3184">
        <v>3920</v>
      </c>
      <c r="E3184" t="s">
        <v>85</v>
      </c>
      <c r="F3184" t="s">
        <v>11061</v>
      </c>
      <c r="G3184" t="s">
        <v>7571</v>
      </c>
      <c r="H3184" t="s">
        <v>12264</v>
      </c>
      <c r="I3184" t="s">
        <v>14715</v>
      </c>
      <c r="J3184">
        <v>111518</v>
      </c>
      <c r="K3184">
        <v>39263</v>
      </c>
      <c r="L3184" t="s">
        <v>12232</v>
      </c>
      <c r="M3184">
        <v>960096</v>
      </c>
      <c r="N3184">
        <v>0</v>
      </c>
      <c r="O3184" t="s">
        <v>19426</v>
      </c>
    </row>
    <row r="3185" spans="1:15" x14ac:dyDescent="0.25">
      <c r="A3185">
        <v>39611</v>
      </c>
      <c r="B3185" t="s">
        <v>12265</v>
      </c>
      <c r="C3185" t="s">
        <v>12266</v>
      </c>
      <c r="D3185">
        <v>3560</v>
      </c>
      <c r="E3185" t="s">
        <v>102</v>
      </c>
      <c r="F3185" t="s">
        <v>12267</v>
      </c>
      <c r="G3185" t="s">
        <v>7571</v>
      </c>
      <c r="H3185" t="s">
        <v>12268</v>
      </c>
      <c r="I3185" t="s">
        <v>14713</v>
      </c>
      <c r="J3185">
        <v>113373</v>
      </c>
      <c r="K3185">
        <v>0</v>
      </c>
      <c r="L3185" t="s">
        <v>7571</v>
      </c>
      <c r="M3185">
        <v>972166</v>
      </c>
      <c r="N3185">
        <v>0</v>
      </c>
      <c r="O3185" t="s">
        <v>19427</v>
      </c>
    </row>
    <row r="3186" spans="1:15" x14ac:dyDescent="0.25">
      <c r="A3186">
        <v>39628</v>
      </c>
      <c r="B3186" t="s">
        <v>12269</v>
      </c>
      <c r="C3186" t="s">
        <v>12266</v>
      </c>
      <c r="D3186">
        <v>3560</v>
      </c>
      <c r="E3186" t="s">
        <v>102</v>
      </c>
      <c r="F3186" t="s">
        <v>12267</v>
      </c>
      <c r="G3186" t="s">
        <v>7571</v>
      </c>
      <c r="H3186" t="s">
        <v>12268</v>
      </c>
      <c r="I3186" t="s">
        <v>14713</v>
      </c>
      <c r="J3186">
        <v>113373</v>
      </c>
      <c r="K3186">
        <v>0</v>
      </c>
      <c r="L3186" t="s">
        <v>7571</v>
      </c>
      <c r="M3186">
        <v>972166</v>
      </c>
      <c r="N3186">
        <v>0</v>
      </c>
      <c r="O3186" t="s">
        <v>19427</v>
      </c>
    </row>
    <row r="3187" spans="1:15" x14ac:dyDescent="0.25">
      <c r="A3187">
        <v>39636</v>
      </c>
      <c r="B3187" t="s">
        <v>12270</v>
      </c>
      <c r="C3187" t="s">
        <v>12271</v>
      </c>
      <c r="D3187">
        <v>3680</v>
      </c>
      <c r="E3187" t="s">
        <v>97</v>
      </c>
      <c r="F3187" t="s">
        <v>7787</v>
      </c>
      <c r="G3187" t="s">
        <v>7571</v>
      </c>
      <c r="H3187" t="s">
        <v>7788</v>
      </c>
      <c r="I3187" t="s">
        <v>14713</v>
      </c>
      <c r="J3187">
        <v>113423</v>
      </c>
      <c r="K3187">
        <v>39636</v>
      </c>
      <c r="L3187" t="s">
        <v>12270</v>
      </c>
      <c r="M3187">
        <v>971101</v>
      </c>
      <c r="N3187">
        <v>0</v>
      </c>
      <c r="O3187" t="s">
        <v>19428</v>
      </c>
    </row>
    <row r="3188" spans="1:15" x14ac:dyDescent="0.25">
      <c r="A3188">
        <v>39669</v>
      </c>
      <c r="B3188" t="s">
        <v>12272</v>
      </c>
      <c r="C3188" t="s">
        <v>8562</v>
      </c>
      <c r="D3188">
        <v>3630</v>
      </c>
      <c r="E3188" t="s">
        <v>98</v>
      </c>
      <c r="F3188" t="s">
        <v>7718</v>
      </c>
      <c r="G3188" t="s">
        <v>7571</v>
      </c>
      <c r="H3188" t="s">
        <v>12273</v>
      </c>
      <c r="I3188" t="s">
        <v>14713</v>
      </c>
      <c r="J3188">
        <v>113415</v>
      </c>
      <c r="K3188">
        <v>109991</v>
      </c>
      <c r="L3188" t="s">
        <v>13101</v>
      </c>
      <c r="M3188">
        <v>61507</v>
      </c>
      <c r="N3188">
        <v>0</v>
      </c>
      <c r="O3188" t="s">
        <v>19429</v>
      </c>
    </row>
    <row r="3189" spans="1:15" x14ac:dyDescent="0.25">
      <c r="A3189">
        <v>39677</v>
      </c>
      <c r="B3189" t="s">
        <v>12274</v>
      </c>
      <c r="C3189" t="s">
        <v>8562</v>
      </c>
      <c r="D3189">
        <v>3630</v>
      </c>
      <c r="E3189" t="s">
        <v>98</v>
      </c>
      <c r="F3189" t="s">
        <v>7718</v>
      </c>
      <c r="G3189" t="s">
        <v>7571</v>
      </c>
      <c r="H3189" t="s">
        <v>12275</v>
      </c>
      <c r="I3189" t="s">
        <v>14713</v>
      </c>
      <c r="J3189">
        <v>113415</v>
      </c>
      <c r="K3189">
        <v>109991</v>
      </c>
      <c r="L3189" t="s">
        <v>13101</v>
      </c>
      <c r="M3189">
        <v>61507</v>
      </c>
      <c r="N3189">
        <v>0</v>
      </c>
      <c r="O3189" t="s">
        <v>19430</v>
      </c>
    </row>
    <row r="3190" spans="1:15" x14ac:dyDescent="0.25">
      <c r="A3190">
        <v>39719</v>
      </c>
      <c r="B3190" t="s">
        <v>12276</v>
      </c>
      <c r="C3190" t="s">
        <v>8654</v>
      </c>
      <c r="D3190">
        <v>3630</v>
      </c>
      <c r="E3190" t="s">
        <v>98</v>
      </c>
      <c r="F3190" t="s">
        <v>12277</v>
      </c>
      <c r="G3190" t="s">
        <v>7571</v>
      </c>
      <c r="H3190" t="s">
        <v>12278</v>
      </c>
      <c r="I3190" t="s">
        <v>14715</v>
      </c>
      <c r="J3190">
        <v>111518</v>
      </c>
      <c r="K3190">
        <v>39263</v>
      </c>
      <c r="L3190" t="s">
        <v>12232</v>
      </c>
      <c r="M3190">
        <v>960096</v>
      </c>
      <c r="N3190">
        <v>0</v>
      </c>
      <c r="O3190" t="s">
        <v>19431</v>
      </c>
    </row>
    <row r="3191" spans="1:15" x14ac:dyDescent="0.25">
      <c r="A3191">
        <v>39743</v>
      </c>
      <c r="B3191" t="s">
        <v>12279</v>
      </c>
      <c r="C3191" t="s">
        <v>12280</v>
      </c>
      <c r="D3191">
        <v>3740</v>
      </c>
      <c r="E3191" t="s">
        <v>4106</v>
      </c>
      <c r="F3191" t="s">
        <v>12281</v>
      </c>
      <c r="G3191" t="s">
        <v>7571</v>
      </c>
      <c r="H3191" t="s">
        <v>19432</v>
      </c>
      <c r="I3191" t="s">
        <v>14715</v>
      </c>
      <c r="J3191">
        <v>111518</v>
      </c>
      <c r="K3191">
        <v>39263</v>
      </c>
      <c r="L3191" t="s">
        <v>12232</v>
      </c>
      <c r="M3191">
        <v>960096</v>
      </c>
      <c r="N3191">
        <v>0</v>
      </c>
      <c r="O3191" t="s">
        <v>19433</v>
      </c>
    </row>
    <row r="3192" spans="1:15" x14ac:dyDescent="0.25">
      <c r="A3192">
        <v>39826</v>
      </c>
      <c r="B3192" t="s">
        <v>12282</v>
      </c>
      <c r="C3192" t="s">
        <v>12283</v>
      </c>
      <c r="D3192">
        <v>3583</v>
      </c>
      <c r="E3192" t="s">
        <v>1358</v>
      </c>
      <c r="F3192" t="s">
        <v>12284</v>
      </c>
      <c r="G3192" t="s">
        <v>7571</v>
      </c>
      <c r="H3192" t="s">
        <v>12285</v>
      </c>
      <c r="I3192" t="s">
        <v>14713</v>
      </c>
      <c r="J3192">
        <v>113373</v>
      </c>
      <c r="K3192">
        <v>0</v>
      </c>
      <c r="L3192" t="s">
        <v>7571</v>
      </c>
      <c r="M3192">
        <v>972166</v>
      </c>
      <c r="N3192">
        <v>0</v>
      </c>
      <c r="O3192" t="s">
        <v>19434</v>
      </c>
    </row>
    <row r="3193" spans="1:15" x14ac:dyDescent="0.25">
      <c r="A3193">
        <v>39842</v>
      </c>
      <c r="B3193" t="s">
        <v>12286</v>
      </c>
      <c r="C3193" t="s">
        <v>12287</v>
      </c>
      <c r="D3193">
        <v>3990</v>
      </c>
      <c r="E3193" t="s">
        <v>82</v>
      </c>
      <c r="F3193" t="s">
        <v>12288</v>
      </c>
      <c r="G3193" t="s">
        <v>7571</v>
      </c>
      <c r="H3193" t="s">
        <v>12289</v>
      </c>
      <c r="I3193" t="s">
        <v>14713</v>
      </c>
      <c r="J3193">
        <v>113449</v>
      </c>
      <c r="K3193">
        <v>38844</v>
      </c>
      <c r="L3193" t="s">
        <v>12195</v>
      </c>
      <c r="M3193">
        <v>138016</v>
      </c>
      <c r="N3193">
        <v>0</v>
      </c>
      <c r="O3193" t="s">
        <v>19435</v>
      </c>
    </row>
    <row r="3194" spans="1:15" x14ac:dyDescent="0.25">
      <c r="A3194">
        <v>39859</v>
      </c>
      <c r="B3194" t="s">
        <v>12290</v>
      </c>
      <c r="C3194" t="s">
        <v>12291</v>
      </c>
      <c r="D3194">
        <v>3800</v>
      </c>
      <c r="E3194" t="s">
        <v>241</v>
      </c>
      <c r="F3194" t="s">
        <v>12292</v>
      </c>
      <c r="G3194" t="s">
        <v>7571</v>
      </c>
      <c r="H3194" t="s">
        <v>12293</v>
      </c>
      <c r="I3194" t="s">
        <v>14713</v>
      </c>
      <c r="J3194">
        <v>111476</v>
      </c>
      <c r="K3194">
        <v>123828</v>
      </c>
      <c r="L3194" t="s">
        <v>13400</v>
      </c>
      <c r="M3194">
        <v>108324</v>
      </c>
      <c r="N3194">
        <v>0</v>
      </c>
      <c r="O3194" t="s">
        <v>19436</v>
      </c>
    </row>
    <row r="3195" spans="1:15" x14ac:dyDescent="0.25">
      <c r="A3195">
        <v>39925</v>
      </c>
      <c r="B3195" t="s">
        <v>12294</v>
      </c>
      <c r="C3195" t="s">
        <v>22343</v>
      </c>
      <c r="D3195">
        <v>3512</v>
      </c>
      <c r="E3195" t="s">
        <v>4252</v>
      </c>
      <c r="F3195" t="s">
        <v>12295</v>
      </c>
      <c r="G3195" t="s">
        <v>7571</v>
      </c>
      <c r="H3195" t="s">
        <v>12296</v>
      </c>
      <c r="I3195" t="s">
        <v>14713</v>
      </c>
      <c r="J3195">
        <v>113357</v>
      </c>
      <c r="K3195">
        <v>39271</v>
      </c>
      <c r="L3195" t="s">
        <v>12236</v>
      </c>
      <c r="M3195">
        <v>970971</v>
      </c>
      <c r="N3195">
        <v>0</v>
      </c>
      <c r="O3195" t="s">
        <v>19437</v>
      </c>
    </row>
    <row r="3196" spans="1:15" x14ac:dyDescent="0.25">
      <c r="A3196">
        <v>39941</v>
      </c>
      <c r="B3196" t="s">
        <v>22344</v>
      </c>
      <c r="C3196" t="s">
        <v>8515</v>
      </c>
      <c r="D3196">
        <v>3980</v>
      </c>
      <c r="E3196" t="s">
        <v>72</v>
      </c>
      <c r="F3196" t="s">
        <v>7582</v>
      </c>
      <c r="G3196" t="s">
        <v>7571</v>
      </c>
      <c r="H3196" t="s">
        <v>22345</v>
      </c>
      <c r="I3196" t="s">
        <v>14713</v>
      </c>
      <c r="J3196">
        <v>112763</v>
      </c>
      <c r="K3196">
        <v>39545</v>
      </c>
      <c r="L3196" t="s">
        <v>12258</v>
      </c>
      <c r="M3196">
        <v>968081</v>
      </c>
      <c r="N3196">
        <v>0</v>
      </c>
      <c r="O3196" t="s">
        <v>19438</v>
      </c>
    </row>
    <row r="3197" spans="1:15" x14ac:dyDescent="0.25">
      <c r="A3197">
        <v>40055</v>
      </c>
      <c r="B3197" t="s">
        <v>12297</v>
      </c>
      <c r="C3197" t="s">
        <v>12298</v>
      </c>
      <c r="D3197">
        <v>3700</v>
      </c>
      <c r="E3197" t="s">
        <v>105</v>
      </c>
      <c r="F3197" t="s">
        <v>12299</v>
      </c>
      <c r="G3197" t="s">
        <v>7571</v>
      </c>
      <c r="H3197" t="s">
        <v>12300</v>
      </c>
      <c r="I3197" t="s">
        <v>14715</v>
      </c>
      <c r="J3197">
        <v>111518</v>
      </c>
      <c r="K3197">
        <v>39263</v>
      </c>
      <c r="L3197" t="s">
        <v>12232</v>
      </c>
      <c r="M3197">
        <v>960096</v>
      </c>
      <c r="N3197">
        <v>0</v>
      </c>
      <c r="O3197" t="s">
        <v>19439</v>
      </c>
    </row>
    <row r="3198" spans="1:15" x14ac:dyDescent="0.25">
      <c r="A3198">
        <v>40097</v>
      </c>
      <c r="B3198" t="s">
        <v>12301</v>
      </c>
      <c r="C3198" t="s">
        <v>12302</v>
      </c>
      <c r="D3198">
        <v>3520</v>
      </c>
      <c r="E3198" t="s">
        <v>12</v>
      </c>
      <c r="F3198" t="s">
        <v>12303</v>
      </c>
      <c r="G3198" t="s">
        <v>7571</v>
      </c>
      <c r="H3198" t="s">
        <v>12304</v>
      </c>
      <c r="I3198" t="s">
        <v>14713</v>
      </c>
      <c r="J3198">
        <v>113357</v>
      </c>
      <c r="K3198">
        <v>39271</v>
      </c>
      <c r="L3198" t="s">
        <v>12236</v>
      </c>
      <c r="M3198">
        <v>970971</v>
      </c>
      <c r="N3198">
        <v>0</v>
      </c>
      <c r="O3198" t="s">
        <v>19440</v>
      </c>
    </row>
    <row r="3199" spans="1:15" x14ac:dyDescent="0.25">
      <c r="A3199">
        <v>40105</v>
      </c>
      <c r="B3199" t="s">
        <v>12305</v>
      </c>
      <c r="C3199" t="s">
        <v>12306</v>
      </c>
      <c r="D3199">
        <v>3520</v>
      </c>
      <c r="E3199" t="s">
        <v>12</v>
      </c>
      <c r="F3199" t="s">
        <v>12307</v>
      </c>
      <c r="G3199" t="s">
        <v>7571</v>
      </c>
      <c r="H3199" t="s">
        <v>12308</v>
      </c>
      <c r="I3199" t="s">
        <v>14713</v>
      </c>
      <c r="J3199">
        <v>113357</v>
      </c>
      <c r="K3199">
        <v>39271</v>
      </c>
      <c r="L3199" t="s">
        <v>12236</v>
      </c>
      <c r="M3199">
        <v>970971</v>
      </c>
      <c r="N3199">
        <v>0</v>
      </c>
      <c r="O3199" t="s">
        <v>19441</v>
      </c>
    </row>
    <row r="3200" spans="1:15" x14ac:dyDescent="0.25">
      <c r="A3200">
        <v>40113</v>
      </c>
      <c r="B3200" t="s">
        <v>12309</v>
      </c>
      <c r="C3200" t="s">
        <v>12302</v>
      </c>
      <c r="D3200">
        <v>3520</v>
      </c>
      <c r="E3200" t="s">
        <v>12</v>
      </c>
      <c r="F3200" t="s">
        <v>12303</v>
      </c>
      <c r="G3200" t="s">
        <v>7571</v>
      </c>
      <c r="H3200" t="s">
        <v>12304</v>
      </c>
      <c r="I3200" t="s">
        <v>14713</v>
      </c>
      <c r="J3200">
        <v>113357</v>
      </c>
      <c r="K3200">
        <v>39271</v>
      </c>
      <c r="L3200" t="s">
        <v>12236</v>
      </c>
      <c r="M3200">
        <v>970971</v>
      </c>
      <c r="N3200">
        <v>0</v>
      </c>
      <c r="O3200" t="s">
        <v>19442</v>
      </c>
    </row>
    <row r="3201" spans="1:15" x14ac:dyDescent="0.25">
      <c r="A3201">
        <v>40121</v>
      </c>
      <c r="B3201" t="s">
        <v>12310</v>
      </c>
      <c r="C3201" t="s">
        <v>12311</v>
      </c>
      <c r="D3201">
        <v>3798</v>
      </c>
      <c r="E3201" t="s">
        <v>4150</v>
      </c>
      <c r="F3201" t="s">
        <v>12312</v>
      </c>
      <c r="G3201" t="s">
        <v>7571</v>
      </c>
      <c r="H3201" t="s">
        <v>12313</v>
      </c>
      <c r="I3201" t="s">
        <v>14715</v>
      </c>
      <c r="J3201">
        <v>111518</v>
      </c>
      <c r="K3201">
        <v>39263</v>
      </c>
      <c r="L3201" t="s">
        <v>12232</v>
      </c>
      <c r="M3201">
        <v>960096</v>
      </c>
      <c r="N3201">
        <v>0</v>
      </c>
      <c r="O3201" t="s">
        <v>19443</v>
      </c>
    </row>
    <row r="3202" spans="1:15" x14ac:dyDescent="0.25">
      <c r="A3202">
        <v>40204</v>
      </c>
      <c r="B3202" t="s">
        <v>12314</v>
      </c>
      <c r="C3202" t="s">
        <v>12315</v>
      </c>
      <c r="D3202">
        <v>8000</v>
      </c>
      <c r="E3202" t="s">
        <v>273</v>
      </c>
      <c r="F3202" t="s">
        <v>19444</v>
      </c>
      <c r="G3202" t="s">
        <v>7571</v>
      </c>
      <c r="H3202" t="s">
        <v>19445</v>
      </c>
      <c r="I3202" t="s">
        <v>14372</v>
      </c>
      <c r="J3202">
        <v>112755</v>
      </c>
      <c r="K3202">
        <v>42201</v>
      </c>
      <c r="L3202" t="s">
        <v>12540</v>
      </c>
      <c r="M3202">
        <v>114041</v>
      </c>
      <c r="N3202">
        <v>114041</v>
      </c>
      <c r="O3202" t="s">
        <v>19446</v>
      </c>
    </row>
    <row r="3203" spans="1:15" x14ac:dyDescent="0.25">
      <c r="A3203">
        <v>40253</v>
      </c>
      <c r="B3203" t="s">
        <v>12317</v>
      </c>
      <c r="C3203" t="s">
        <v>1150</v>
      </c>
      <c r="D3203">
        <v>9120</v>
      </c>
      <c r="E3203" t="s">
        <v>1151</v>
      </c>
      <c r="F3203" t="s">
        <v>12318</v>
      </c>
      <c r="G3203" t="s">
        <v>7571</v>
      </c>
      <c r="H3203" t="s">
        <v>12319</v>
      </c>
      <c r="I3203" t="s">
        <v>14372</v>
      </c>
      <c r="J3203">
        <v>111435</v>
      </c>
      <c r="K3203">
        <v>40253</v>
      </c>
      <c r="L3203" t="s">
        <v>12317</v>
      </c>
      <c r="M3203">
        <v>113969</v>
      </c>
      <c r="N3203">
        <v>113969</v>
      </c>
      <c r="O3203" t="s">
        <v>19447</v>
      </c>
    </row>
    <row r="3204" spans="1:15" x14ac:dyDescent="0.25">
      <c r="A3204">
        <v>40287</v>
      </c>
      <c r="B3204" t="s">
        <v>12320</v>
      </c>
      <c r="C3204" t="s">
        <v>12321</v>
      </c>
      <c r="D3204">
        <v>2060</v>
      </c>
      <c r="E3204" t="s">
        <v>534</v>
      </c>
      <c r="F3204" t="s">
        <v>12322</v>
      </c>
      <c r="G3204" t="s">
        <v>7571</v>
      </c>
      <c r="H3204" t="s">
        <v>19448</v>
      </c>
      <c r="I3204" t="s">
        <v>14372</v>
      </c>
      <c r="J3204">
        <v>112359</v>
      </c>
      <c r="K3204">
        <v>40311</v>
      </c>
      <c r="L3204" t="s">
        <v>12323</v>
      </c>
      <c r="M3204">
        <v>113803</v>
      </c>
      <c r="N3204">
        <v>113803</v>
      </c>
      <c r="O3204" t="s">
        <v>19449</v>
      </c>
    </row>
    <row r="3205" spans="1:15" x14ac:dyDescent="0.25">
      <c r="A3205">
        <v>40311</v>
      </c>
      <c r="B3205" t="s">
        <v>12323</v>
      </c>
      <c r="C3205" t="s">
        <v>12324</v>
      </c>
      <c r="D3205">
        <v>2018</v>
      </c>
      <c r="E3205" t="s">
        <v>534</v>
      </c>
      <c r="F3205" t="s">
        <v>7798</v>
      </c>
      <c r="G3205" t="s">
        <v>7571</v>
      </c>
      <c r="H3205" t="s">
        <v>12325</v>
      </c>
      <c r="I3205" t="s">
        <v>14372</v>
      </c>
      <c r="J3205">
        <v>112359</v>
      </c>
      <c r="K3205">
        <v>40311</v>
      </c>
      <c r="L3205" t="s">
        <v>12323</v>
      </c>
      <c r="M3205">
        <v>113803</v>
      </c>
      <c r="N3205">
        <v>113803</v>
      </c>
      <c r="O3205" t="s">
        <v>19450</v>
      </c>
    </row>
    <row r="3206" spans="1:15" x14ac:dyDescent="0.25">
      <c r="A3206">
        <v>40411</v>
      </c>
      <c r="B3206" t="s">
        <v>12326</v>
      </c>
      <c r="C3206" t="s">
        <v>12327</v>
      </c>
      <c r="D3206">
        <v>2850</v>
      </c>
      <c r="E3206" t="s">
        <v>1127</v>
      </c>
      <c r="F3206" t="s">
        <v>12328</v>
      </c>
      <c r="G3206" t="s">
        <v>7571</v>
      </c>
      <c r="H3206" t="s">
        <v>12329</v>
      </c>
      <c r="I3206" t="s">
        <v>14372</v>
      </c>
      <c r="J3206">
        <v>111666</v>
      </c>
      <c r="K3206">
        <v>41194</v>
      </c>
      <c r="L3206" t="s">
        <v>12440</v>
      </c>
      <c r="M3206">
        <v>113852</v>
      </c>
      <c r="N3206">
        <v>113852</v>
      </c>
      <c r="O3206" t="s">
        <v>19451</v>
      </c>
    </row>
    <row r="3207" spans="1:15" x14ac:dyDescent="0.25">
      <c r="A3207">
        <v>40428</v>
      </c>
      <c r="B3207" t="s">
        <v>12330</v>
      </c>
      <c r="C3207" t="s">
        <v>12331</v>
      </c>
      <c r="D3207">
        <v>2850</v>
      </c>
      <c r="E3207" t="s">
        <v>1127</v>
      </c>
      <c r="F3207" t="s">
        <v>12332</v>
      </c>
      <c r="G3207" t="s">
        <v>7571</v>
      </c>
      <c r="H3207" t="s">
        <v>12333</v>
      </c>
      <c r="I3207" t="s">
        <v>14372</v>
      </c>
      <c r="J3207">
        <v>111666</v>
      </c>
      <c r="K3207">
        <v>41194</v>
      </c>
      <c r="L3207" t="s">
        <v>12440</v>
      </c>
      <c r="M3207">
        <v>113852</v>
      </c>
      <c r="N3207">
        <v>113852</v>
      </c>
      <c r="O3207" t="s">
        <v>19452</v>
      </c>
    </row>
    <row r="3208" spans="1:15" x14ac:dyDescent="0.25">
      <c r="A3208">
        <v>40469</v>
      </c>
      <c r="B3208" t="s">
        <v>12334</v>
      </c>
      <c r="C3208" t="s">
        <v>1019</v>
      </c>
      <c r="D3208">
        <v>2930</v>
      </c>
      <c r="E3208" t="s">
        <v>207</v>
      </c>
      <c r="F3208" t="s">
        <v>12335</v>
      </c>
      <c r="G3208" t="s">
        <v>7571</v>
      </c>
      <c r="H3208" t="s">
        <v>12336</v>
      </c>
      <c r="I3208" t="s">
        <v>14372</v>
      </c>
      <c r="J3208">
        <v>111724</v>
      </c>
      <c r="K3208">
        <v>46391</v>
      </c>
      <c r="L3208" t="s">
        <v>12825</v>
      </c>
      <c r="M3208">
        <v>113829</v>
      </c>
      <c r="N3208">
        <v>113829</v>
      </c>
      <c r="O3208" t="s">
        <v>19453</v>
      </c>
    </row>
    <row r="3209" spans="1:15" x14ac:dyDescent="0.25">
      <c r="A3209">
        <v>40477</v>
      </c>
      <c r="B3209" t="s">
        <v>12337</v>
      </c>
      <c r="C3209" t="s">
        <v>12338</v>
      </c>
      <c r="D3209">
        <v>2930</v>
      </c>
      <c r="E3209" t="s">
        <v>207</v>
      </c>
      <c r="F3209" t="s">
        <v>12339</v>
      </c>
      <c r="G3209" t="s">
        <v>7571</v>
      </c>
      <c r="H3209" t="s">
        <v>12340</v>
      </c>
      <c r="I3209" t="s">
        <v>14372</v>
      </c>
      <c r="J3209">
        <v>111724</v>
      </c>
      <c r="K3209">
        <v>46391</v>
      </c>
      <c r="L3209" t="s">
        <v>12825</v>
      </c>
      <c r="M3209">
        <v>113829</v>
      </c>
      <c r="N3209">
        <v>113829</v>
      </c>
      <c r="O3209" t="s">
        <v>19454</v>
      </c>
    </row>
    <row r="3210" spans="1:15" x14ac:dyDescent="0.25">
      <c r="A3210">
        <v>40485</v>
      </c>
      <c r="B3210" t="s">
        <v>12341</v>
      </c>
      <c r="C3210" t="s">
        <v>1019</v>
      </c>
      <c r="D3210">
        <v>2930</v>
      </c>
      <c r="E3210" t="s">
        <v>207</v>
      </c>
      <c r="F3210" t="s">
        <v>12335</v>
      </c>
      <c r="G3210" t="s">
        <v>7571</v>
      </c>
      <c r="H3210" t="s">
        <v>12342</v>
      </c>
      <c r="I3210" t="s">
        <v>14372</v>
      </c>
      <c r="J3210">
        <v>111724</v>
      </c>
      <c r="K3210">
        <v>46391</v>
      </c>
      <c r="L3210" t="s">
        <v>12825</v>
      </c>
      <c r="M3210">
        <v>113829</v>
      </c>
      <c r="N3210">
        <v>113829</v>
      </c>
      <c r="O3210" t="s">
        <v>19455</v>
      </c>
    </row>
    <row r="3211" spans="1:15" x14ac:dyDescent="0.25">
      <c r="A3211">
        <v>40519</v>
      </c>
      <c r="B3211" t="s">
        <v>12343</v>
      </c>
      <c r="C3211" t="s">
        <v>12344</v>
      </c>
      <c r="D3211">
        <v>2100</v>
      </c>
      <c r="E3211" t="s">
        <v>423</v>
      </c>
      <c r="F3211" t="s">
        <v>12345</v>
      </c>
      <c r="G3211" t="s">
        <v>7571</v>
      </c>
      <c r="H3211" t="s">
        <v>19456</v>
      </c>
      <c r="I3211" t="s">
        <v>14372</v>
      </c>
      <c r="J3211">
        <v>138339</v>
      </c>
      <c r="K3211">
        <v>0</v>
      </c>
      <c r="L3211" t="s">
        <v>7571</v>
      </c>
      <c r="M3211">
        <v>113803</v>
      </c>
      <c r="N3211">
        <v>113803</v>
      </c>
      <c r="O3211" t="s">
        <v>19457</v>
      </c>
    </row>
    <row r="3212" spans="1:15" x14ac:dyDescent="0.25">
      <c r="A3212">
        <v>40584</v>
      </c>
      <c r="B3212" t="s">
        <v>12346</v>
      </c>
      <c r="C3212" t="s">
        <v>12347</v>
      </c>
      <c r="D3212">
        <v>2650</v>
      </c>
      <c r="E3212" t="s">
        <v>416</v>
      </c>
      <c r="F3212" t="s">
        <v>12348</v>
      </c>
      <c r="G3212" t="s">
        <v>7571</v>
      </c>
      <c r="H3212" t="s">
        <v>12349</v>
      </c>
      <c r="I3212" t="s">
        <v>14372</v>
      </c>
      <c r="J3212">
        <v>111609</v>
      </c>
      <c r="K3212">
        <v>40832</v>
      </c>
      <c r="L3212" t="s">
        <v>12387</v>
      </c>
      <c r="M3212">
        <v>113861</v>
      </c>
      <c r="N3212">
        <v>113861</v>
      </c>
      <c r="O3212" t="s">
        <v>19458</v>
      </c>
    </row>
    <row r="3213" spans="1:15" x14ac:dyDescent="0.25">
      <c r="A3213">
        <v>40601</v>
      </c>
      <c r="B3213" t="s">
        <v>12350</v>
      </c>
      <c r="C3213" t="s">
        <v>12351</v>
      </c>
      <c r="D3213">
        <v>2180</v>
      </c>
      <c r="E3213" t="s">
        <v>427</v>
      </c>
      <c r="F3213" t="s">
        <v>12352</v>
      </c>
      <c r="G3213" t="s">
        <v>7571</v>
      </c>
      <c r="H3213" t="s">
        <v>12353</v>
      </c>
      <c r="I3213" t="s">
        <v>14372</v>
      </c>
      <c r="J3213">
        <v>112359</v>
      </c>
      <c r="K3213">
        <v>40311</v>
      </c>
      <c r="L3213" t="s">
        <v>12323</v>
      </c>
      <c r="M3213">
        <v>113803</v>
      </c>
      <c r="N3213">
        <v>113803</v>
      </c>
      <c r="O3213" t="s">
        <v>19459</v>
      </c>
    </row>
    <row r="3214" spans="1:15" x14ac:dyDescent="0.25">
      <c r="A3214">
        <v>40618</v>
      </c>
      <c r="B3214" t="s">
        <v>12354</v>
      </c>
      <c r="C3214" t="s">
        <v>12351</v>
      </c>
      <c r="D3214">
        <v>2180</v>
      </c>
      <c r="E3214" t="s">
        <v>427</v>
      </c>
      <c r="F3214" t="s">
        <v>12352</v>
      </c>
      <c r="G3214" t="s">
        <v>7571</v>
      </c>
      <c r="H3214" t="s">
        <v>12353</v>
      </c>
      <c r="I3214" t="s">
        <v>14372</v>
      </c>
      <c r="J3214">
        <v>112359</v>
      </c>
      <c r="K3214">
        <v>40311</v>
      </c>
      <c r="L3214" t="s">
        <v>12323</v>
      </c>
      <c r="M3214">
        <v>113803</v>
      </c>
      <c r="N3214">
        <v>113803</v>
      </c>
      <c r="O3214" t="s">
        <v>19459</v>
      </c>
    </row>
    <row r="3215" spans="1:15" x14ac:dyDescent="0.25">
      <c r="A3215">
        <v>40626</v>
      </c>
      <c r="B3215" t="s">
        <v>12355</v>
      </c>
      <c r="C3215" t="s">
        <v>1033</v>
      </c>
      <c r="D3215">
        <v>2910</v>
      </c>
      <c r="E3215" t="s">
        <v>407</v>
      </c>
      <c r="F3215" t="s">
        <v>12356</v>
      </c>
      <c r="G3215" t="s">
        <v>7571</v>
      </c>
      <c r="H3215" t="s">
        <v>12357</v>
      </c>
      <c r="I3215" t="s">
        <v>14372</v>
      </c>
      <c r="J3215">
        <v>112359</v>
      </c>
      <c r="K3215">
        <v>40311</v>
      </c>
      <c r="L3215" t="s">
        <v>12323</v>
      </c>
      <c r="M3215">
        <v>113803</v>
      </c>
      <c r="N3215">
        <v>113803</v>
      </c>
      <c r="O3215" t="s">
        <v>19460</v>
      </c>
    </row>
    <row r="3216" spans="1:15" x14ac:dyDescent="0.25">
      <c r="A3216">
        <v>40634</v>
      </c>
      <c r="B3216" t="s">
        <v>12358</v>
      </c>
      <c r="C3216" t="s">
        <v>12359</v>
      </c>
      <c r="D3216">
        <v>2440</v>
      </c>
      <c r="E3216" t="s">
        <v>122</v>
      </c>
      <c r="F3216" t="s">
        <v>12360</v>
      </c>
      <c r="G3216" t="s">
        <v>7571</v>
      </c>
      <c r="H3216" t="s">
        <v>12361</v>
      </c>
      <c r="I3216" t="s">
        <v>14372</v>
      </c>
      <c r="J3216">
        <v>111617</v>
      </c>
      <c r="K3216">
        <v>40642</v>
      </c>
      <c r="L3216" t="s">
        <v>12362</v>
      </c>
      <c r="M3216">
        <v>113861</v>
      </c>
      <c r="N3216">
        <v>113861</v>
      </c>
      <c r="O3216" t="s">
        <v>19461</v>
      </c>
    </row>
    <row r="3217" spans="1:15" x14ac:dyDescent="0.25">
      <c r="A3217">
        <v>40642</v>
      </c>
      <c r="B3217" t="s">
        <v>12362</v>
      </c>
      <c r="C3217" t="s">
        <v>12359</v>
      </c>
      <c r="D3217">
        <v>2440</v>
      </c>
      <c r="E3217" t="s">
        <v>122</v>
      </c>
      <c r="F3217" t="s">
        <v>12360</v>
      </c>
      <c r="G3217" t="s">
        <v>7571</v>
      </c>
      <c r="H3217" t="s">
        <v>12363</v>
      </c>
      <c r="I3217" t="s">
        <v>14372</v>
      </c>
      <c r="J3217">
        <v>111617</v>
      </c>
      <c r="K3217">
        <v>40642</v>
      </c>
      <c r="L3217" t="s">
        <v>12362</v>
      </c>
      <c r="M3217">
        <v>113861</v>
      </c>
      <c r="N3217">
        <v>113861</v>
      </c>
      <c r="O3217" t="s">
        <v>19462</v>
      </c>
    </row>
    <row r="3218" spans="1:15" x14ac:dyDescent="0.25">
      <c r="A3218">
        <v>40709</v>
      </c>
      <c r="B3218" t="s">
        <v>12364</v>
      </c>
      <c r="C3218" t="s">
        <v>12368</v>
      </c>
      <c r="D3218">
        <v>2200</v>
      </c>
      <c r="E3218" t="s">
        <v>453</v>
      </c>
      <c r="F3218" t="s">
        <v>12365</v>
      </c>
      <c r="G3218" t="s">
        <v>7571</v>
      </c>
      <c r="H3218" t="s">
        <v>12366</v>
      </c>
      <c r="I3218" t="s">
        <v>14372</v>
      </c>
      <c r="J3218">
        <v>111617</v>
      </c>
      <c r="K3218">
        <v>40642</v>
      </c>
      <c r="L3218" t="s">
        <v>12362</v>
      </c>
      <c r="M3218">
        <v>113861</v>
      </c>
      <c r="N3218">
        <v>113861</v>
      </c>
      <c r="O3218" t="s">
        <v>19463</v>
      </c>
    </row>
    <row r="3219" spans="1:15" x14ac:dyDescent="0.25">
      <c r="A3219">
        <v>40717</v>
      </c>
      <c r="B3219" t="s">
        <v>12367</v>
      </c>
      <c r="C3219" t="s">
        <v>12368</v>
      </c>
      <c r="D3219">
        <v>2200</v>
      </c>
      <c r="E3219" t="s">
        <v>453</v>
      </c>
      <c r="F3219" t="s">
        <v>12369</v>
      </c>
      <c r="G3219" t="s">
        <v>7571</v>
      </c>
      <c r="H3219" t="s">
        <v>12366</v>
      </c>
      <c r="I3219" t="s">
        <v>14372</v>
      </c>
      <c r="J3219">
        <v>111617</v>
      </c>
      <c r="K3219">
        <v>40642</v>
      </c>
      <c r="L3219" t="s">
        <v>12362</v>
      </c>
      <c r="M3219">
        <v>113861</v>
      </c>
      <c r="N3219">
        <v>113861</v>
      </c>
      <c r="O3219" t="s">
        <v>19464</v>
      </c>
    </row>
    <row r="3220" spans="1:15" x14ac:dyDescent="0.25">
      <c r="A3220">
        <v>40774</v>
      </c>
      <c r="B3220" t="s">
        <v>12370</v>
      </c>
      <c r="C3220" t="s">
        <v>12371</v>
      </c>
      <c r="D3220">
        <v>2950</v>
      </c>
      <c r="E3220" t="s">
        <v>392</v>
      </c>
      <c r="F3220" t="s">
        <v>12372</v>
      </c>
      <c r="G3220" t="s">
        <v>7571</v>
      </c>
      <c r="H3220" t="s">
        <v>12373</v>
      </c>
      <c r="I3220" t="s">
        <v>14372</v>
      </c>
      <c r="J3220">
        <v>112359</v>
      </c>
      <c r="K3220">
        <v>40311</v>
      </c>
      <c r="L3220" t="s">
        <v>12323</v>
      </c>
      <c r="M3220">
        <v>113803</v>
      </c>
      <c r="N3220">
        <v>113803</v>
      </c>
      <c r="O3220" t="s">
        <v>19459</v>
      </c>
    </row>
    <row r="3221" spans="1:15" x14ac:dyDescent="0.25">
      <c r="A3221">
        <v>40782</v>
      </c>
      <c r="B3221" t="s">
        <v>12374</v>
      </c>
      <c r="C3221" t="s">
        <v>12375</v>
      </c>
      <c r="D3221">
        <v>2950</v>
      </c>
      <c r="E3221" t="s">
        <v>392</v>
      </c>
      <c r="F3221" t="s">
        <v>12376</v>
      </c>
      <c r="G3221" t="s">
        <v>7571</v>
      </c>
      <c r="H3221" t="s">
        <v>19465</v>
      </c>
      <c r="I3221" t="s">
        <v>14372</v>
      </c>
      <c r="J3221">
        <v>112359</v>
      </c>
      <c r="K3221">
        <v>40311</v>
      </c>
      <c r="L3221" t="s">
        <v>12323</v>
      </c>
      <c r="M3221">
        <v>113803</v>
      </c>
      <c r="N3221">
        <v>113803</v>
      </c>
      <c r="O3221" t="s">
        <v>19466</v>
      </c>
    </row>
    <row r="3222" spans="1:15" x14ac:dyDescent="0.25">
      <c r="A3222">
        <v>40791</v>
      </c>
      <c r="B3222" t="s">
        <v>12377</v>
      </c>
      <c r="C3222" t="s">
        <v>12371</v>
      </c>
      <c r="D3222">
        <v>2950</v>
      </c>
      <c r="E3222" t="s">
        <v>392</v>
      </c>
      <c r="F3222" t="s">
        <v>12378</v>
      </c>
      <c r="G3222" t="s">
        <v>7571</v>
      </c>
      <c r="H3222" t="s">
        <v>12379</v>
      </c>
      <c r="I3222" t="s">
        <v>14372</v>
      </c>
      <c r="J3222">
        <v>112359</v>
      </c>
      <c r="K3222">
        <v>40311</v>
      </c>
      <c r="L3222" t="s">
        <v>12323</v>
      </c>
      <c r="M3222">
        <v>113803</v>
      </c>
      <c r="N3222">
        <v>113803</v>
      </c>
      <c r="O3222" t="s">
        <v>19467</v>
      </c>
    </row>
    <row r="3223" spans="1:15" x14ac:dyDescent="0.25">
      <c r="A3223">
        <v>40808</v>
      </c>
      <c r="B3223" t="s">
        <v>12380</v>
      </c>
      <c r="C3223" t="s">
        <v>1092</v>
      </c>
      <c r="D3223">
        <v>2500</v>
      </c>
      <c r="E3223" t="s">
        <v>429</v>
      </c>
      <c r="F3223" t="s">
        <v>12381</v>
      </c>
      <c r="G3223" t="s">
        <v>7571</v>
      </c>
      <c r="H3223" t="s">
        <v>12382</v>
      </c>
      <c r="I3223" t="s">
        <v>14372</v>
      </c>
      <c r="J3223">
        <v>111609</v>
      </c>
      <c r="K3223">
        <v>40832</v>
      </c>
      <c r="L3223" t="s">
        <v>12387</v>
      </c>
      <c r="M3223">
        <v>113861</v>
      </c>
      <c r="N3223">
        <v>113861</v>
      </c>
      <c r="O3223" t="s">
        <v>19468</v>
      </c>
    </row>
    <row r="3224" spans="1:15" x14ac:dyDescent="0.25">
      <c r="A3224">
        <v>40816</v>
      </c>
      <c r="B3224" t="s">
        <v>12383</v>
      </c>
      <c r="C3224" t="s">
        <v>12384</v>
      </c>
      <c r="D3224">
        <v>2500</v>
      </c>
      <c r="E3224" t="s">
        <v>429</v>
      </c>
      <c r="F3224" t="s">
        <v>12385</v>
      </c>
      <c r="G3224" t="s">
        <v>7571</v>
      </c>
      <c r="H3224" t="s">
        <v>12386</v>
      </c>
      <c r="I3224" t="s">
        <v>14372</v>
      </c>
      <c r="J3224">
        <v>111609</v>
      </c>
      <c r="K3224">
        <v>40832</v>
      </c>
      <c r="L3224" t="s">
        <v>12387</v>
      </c>
      <c r="M3224">
        <v>113861</v>
      </c>
      <c r="N3224">
        <v>113861</v>
      </c>
      <c r="O3224" t="s">
        <v>19469</v>
      </c>
    </row>
    <row r="3225" spans="1:15" x14ac:dyDescent="0.25">
      <c r="A3225">
        <v>40832</v>
      </c>
      <c r="B3225" t="s">
        <v>12387</v>
      </c>
      <c r="C3225" t="s">
        <v>12388</v>
      </c>
      <c r="D3225">
        <v>2500</v>
      </c>
      <c r="E3225" t="s">
        <v>429</v>
      </c>
      <c r="F3225" t="s">
        <v>12389</v>
      </c>
      <c r="G3225" t="s">
        <v>7571</v>
      </c>
      <c r="H3225" t="s">
        <v>12390</v>
      </c>
      <c r="I3225" t="s">
        <v>14372</v>
      </c>
      <c r="J3225">
        <v>111609</v>
      </c>
      <c r="K3225">
        <v>40832</v>
      </c>
      <c r="L3225" t="s">
        <v>12387</v>
      </c>
      <c r="M3225">
        <v>113861</v>
      </c>
      <c r="N3225">
        <v>113861</v>
      </c>
      <c r="O3225" t="s">
        <v>19470</v>
      </c>
    </row>
    <row r="3226" spans="1:15" x14ac:dyDescent="0.25">
      <c r="A3226">
        <v>40857</v>
      </c>
      <c r="B3226" t="s">
        <v>12391</v>
      </c>
      <c r="C3226" t="s">
        <v>12392</v>
      </c>
      <c r="D3226">
        <v>2800</v>
      </c>
      <c r="E3226" t="s">
        <v>223</v>
      </c>
      <c r="F3226" t="s">
        <v>12393</v>
      </c>
      <c r="G3226" t="s">
        <v>7571</v>
      </c>
      <c r="H3226" t="s">
        <v>12394</v>
      </c>
      <c r="I3226" t="s">
        <v>14372</v>
      </c>
      <c r="J3226">
        <v>112003</v>
      </c>
      <c r="K3226">
        <v>0</v>
      </c>
      <c r="L3226" t="s">
        <v>7571</v>
      </c>
      <c r="M3226">
        <v>113845</v>
      </c>
      <c r="N3226">
        <v>113845</v>
      </c>
      <c r="O3226" t="s">
        <v>19471</v>
      </c>
    </row>
    <row r="3227" spans="1:15" x14ac:dyDescent="0.25">
      <c r="A3227">
        <v>40873</v>
      </c>
      <c r="B3227" t="s">
        <v>12395</v>
      </c>
      <c r="C3227" t="s">
        <v>1166</v>
      </c>
      <c r="D3227">
        <v>2800</v>
      </c>
      <c r="E3227" t="s">
        <v>223</v>
      </c>
      <c r="F3227" t="s">
        <v>12396</v>
      </c>
      <c r="G3227" t="s">
        <v>7571</v>
      </c>
      <c r="H3227" t="s">
        <v>12397</v>
      </c>
      <c r="I3227" t="s">
        <v>14372</v>
      </c>
      <c r="J3227">
        <v>112003</v>
      </c>
      <c r="K3227">
        <v>0</v>
      </c>
      <c r="L3227" t="s">
        <v>7571</v>
      </c>
      <c r="M3227">
        <v>113845</v>
      </c>
      <c r="N3227">
        <v>113845</v>
      </c>
      <c r="O3227" t="s">
        <v>19472</v>
      </c>
    </row>
    <row r="3228" spans="1:15" x14ac:dyDescent="0.25">
      <c r="A3228">
        <v>40907</v>
      </c>
      <c r="B3228" t="s">
        <v>12398</v>
      </c>
      <c r="C3228" t="s">
        <v>12399</v>
      </c>
      <c r="D3228">
        <v>2800</v>
      </c>
      <c r="E3228" t="s">
        <v>223</v>
      </c>
      <c r="F3228" t="s">
        <v>12400</v>
      </c>
      <c r="G3228" t="s">
        <v>7571</v>
      </c>
      <c r="H3228" t="s">
        <v>12401</v>
      </c>
      <c r="I3228" t="s">
        <v>14372</v>
      </c>
      <c r="J3228">
        <v>112003</v>
      </c>
      <c r="K3228">
        <v>0</v>
      </c>
      <c r="L3228" t="s">
        <v>7571</v>
      </c>
      <c r="M3228">
        <v>113845</v>
      </c>
      <c r="N3228">
        <v>113845</v>
      </c>
      <c r="O3228" t="s">
        <v>19473</v>
      </c>
    </row>
    <row r="3229" spans="1:15" x14ac:dyDescent="0.25">
      <c r="A3229">
        <v>40923</v>
      </c>
      <c r="B3229" t="s">
        <v>12402</v>
      </c>
      <c r="C3229" t="s">
        <v>6434</v>
      </c>
      <c r="D3229">
        <v>2170</v>
      </c>
      <c r="E3229" t="s">
        <v>405</v>
      </c>
      <c r="F3229" t="s">
        <v>12403</v>
      </c>
      <c r="G3229" t="s">
        <v>7571</v>
      </c>
      <c r="H3229" t="s">
        <v>12404</v>
      </c>
      <c r="I3229" t="s">
        <v>14372</v>
      </c>
      <c r="J3229">
        <v>112359</v>
      </c>
      <c r="K3229">
        <v>40311</v>
      </c>
      <c r="L3229" t="s">
        <v>12323</v>
      </c>
      <c r="M3229">
        <v>113803</v>
      </c>
      <c r="N3229">
        <v>113803</v>
      </c>
      <c r="O3229" t="s">
        <v>19474</v>
      </c>
    </row>
    <row r="3230" spans="1:15" x14ac:dyDescent="0.25">
      <c r="A3230">
        <v>40949</v>
      </c>
      <c r="B3230" t="s">
        <v>12405</v>
      </c>
      <c r="C3230" t="s">
        <v>12406</v>
      </c>
      <c r="D3230">
        <v>2400</v>
      </c>
      <c r="E3230" t="s">
        <v>388</v>
      </c>
      <c r="F3230" t="s">
        <v>12407</v>
      </c>
      <c r="G3230" t="s">
        <v>7571</v>
      </c>
      <c r="H3230" t="s">
        <v>12408</v>
      </c>
      <c r="I3230" t="s">
        <v>14372</v>
      </c>
      <c r="J3230">
        <v>111641</v>
      </c>
      <c r="K3230">
        <v>40956</v>
      </c>
      <c r="L3230" t="s">
        <v>12409</v>
      </c>
      <c r="M3230">
        <v>113861</v>
      </c>
      <c r="N3230">
        <v>113861</v>
      </c>
      <c r="O3230" t="s">
        <v>19475</v>
      </c>
    </row>
    <row r="3231" spans="1:15" x14ac:dyDescent="0.25">
      <c r="A3231">
        <v>40956</v>
      </c>
      <c r="B3231" t="s">
        <v>12409</v>
      </c>
      <c r="C3231" t="s">
        <v>12406</v>
      </c>
      <c r="D3231">
        <v>2400</v>
      </c>
      <c r="E3231" t="s">
        <v>388</v>
      </c>
      <c r="F3231" t="s">
        <v>12407</v>
      </c>
      <c r="G3231" t="s">
        <v>7571</v>
      </c>
      <c r="H3231" t="s">
        <v>12408</v>
      </c>
      <c r="I3231" t="s">
        <v>14372</v>
      </c>
      <c r="J3231">
        <v>111641</v>
      </c>
      <c r="K3231">
        <v>40956</v>
      </c>
      <c r="L3231" t="s">
        <v>12409</v>
      </c>
      <c r="M3231">
        <v>113861</v>
      </c>
      <c r="N3231">
        <v>113861</v>
      </c>
      <c r="O3231" t="s">
        <v>19475</v>
      </c>
    </row>
    <row r="3232" spans="1:15" x14ac:dyDescent="0.25">
      <c r="A3232">
        <v>40964</v>
      </c>
      <c r="B3232" t="s">
        <v>12410</v>
      </c>
      <c r="C3232" t="s">
        <v>12406</v>
      </c>
      <c r="D3232">
        <v>2400</v>
      </c>
      <c r="E3232" t="s">
        <v>388</v>
      </c>
      <c r="F3232" t="s">
        <v>12411</v>
      </c>
      <c r="G3232" t="s">
        <v>7571</v>
      </c>
      <c r="H3232" t="s">
        <v>12408</v>
      </c>
      <c r="I3232" t="s">
        <v>14372</v>
      </c>
      <c r="J3232">
        <v>111641</v>
      </c>
      <c r="K3232">
        <v>40956</v>
      </c>
      <c r="L3232" t="s">
        <v>12409</v>
      </c>
      <c r="M3232">
        <v>113861</v>
      </c>
      <c r="N3232">
        <v>113861</v>
      </c>
      <c r="O3232" t="s">
        <v>19476</v>
      </c>
    </row>
    <row r="3233" spans="1:15" x14ac:dyDescent="0.25">
      <c r="A3233">
        <v>40972</v>
      </c>
      <c r="B3233" t="s">
        <v>12412</v>
      </c>
      <c r="C3233" t="s">
        <v>12413</v>
      </c>
      <c r="D3233">
        <v>2640</v>
      </c>
      <c r="E3233" t="s">
        <v>1099</v>
      </c>
      <c r="F3233" t="s">
        <v>12414</v>
      </c>
      <c r="G3233" t="s">
        <v>7571</v>
      </c>
      <c r="H3233" t="s">
        <v>12415</v>
      </c>
      <c r="I3233" t="s">
        <v>14372</v>
      </c>
      <c r="J3233">
        <v>111609</v>
      </c>
      <c r="K3233">
        <v>40832</v>
      </c>
      <c r="L3233" t="s">
        <v>12387</v>
      </c>
      <c r="M3233">
        <v>113861</v>
      </c>
      <c r="N3233">
        <v>113861</v>
      </c>
      <c r="O3233" t="s">
        <v>19477</v>
      </c>
    </row>
    <row r="3234" spans="1:15" x14ac:dyDescent="0.25">
      <c r="A3234">
        <v>41004</v>
      </c>
      <c r="B3234" t="s">
        <v>12416</v>
      </c>
      <c r="C3234" t="s">
        <v>12417</v>
      </c>
      <c r="D3234">
        <v>2845</v>
      </c>
      <c r="E3234" t="s">
        <v>3114</v>
      </c>
      <c r="F3234" t="s">
        <v>12418</v>
      </c>
      <c r="G3234" t="s">
        <v>7571</v>
      </c>
      <c r="H3234" t="s">
        <v>12419</v>
      </c>
      <c r="I3234" t="s">
        <v>14372</v>
      </c>
      <c r="J3234">
        <v>111666</v>
      </c>
      <c r="K3234">
        <v>41194</v>
      </c>
      <c r="L3234" t="s">
        <v>12440</v>
      </c>
      <c r="M3234">
        <v>113852</v>
      </c>
      <c r="N3234">
        <v>113852</v>
      </c>
      <c r="O3234" t="s">
        <v>19478</v>
      </c>
    </row>
    <row r="3235" spans="1:15" x14ac:dyDescent="0.25">
      <c r="A3235">
        <v>41021</v>
      </c>
      <c r="B3235" t="s">
        <v>12420</v>
      </c>
      <c r="C3235" t="s">
        <v>12421</v>
      </c>
      <c r="D3235">
        <v>2390</v>
      </c>
      <c r="E3235" t="s">
        <v>2581</v>
      </c>
      <c r="F3235" t="s">
        <v>12422</v>
      </c>
      <c r="G3235" t="s">
        <v>7571</v>
      </c>
      <c r="H3235" t="s">
        <v>12425</v>
      </c>
      <c r="I3235" t="s">
        <v>14372</v>
      </c>
      <c r="J3235">
        <v>111724</v>
      </c>
      <c r="K3235">
        <v>46391</v>
      </c>
      <c r="L3235" t="s">
        <v>12825</v>
      </c>
      <c r="M3235">
        <v>113829</v>
      </c>
      <c r="N3235">
        <v>113829</v>
      </c>
      <c r="O3235" t="s">
        <v>19479</v>
      </c>
    </row>
    <row r="3236" spans="1:15" x14ac:dyDescent="0.25">
      <c r="A3236">
        <v>41038</v>
      </c>
      <c r="B3236" t="s">
        <v>12423</v>
      </c>
      <c r="C3236" t="s">
        <v>12421</v>
      </c>
      <c r="D3236">
        <v>2390</v>
      </c>
      <c r="E3236" t="s">
        <v>2581</v>
      </c>
      <c r="F3236" t="s">
        <v>12424</v>
      </c>
      <c r="G3236" t="s">
        <v>7571</v>
      </c>
      <c r="H3236" t="s">
        <v>12425</v>
      </c>
      <c r="I3236" t="s">
        <v>14372</v>
      </c>
      <c r="J3236">
        <v>111724</v>
      </c>
      <c r="K3236">
        <v>46391</v>
      </c>
      <c r="L3236" t="s">
        <v>12825</v>
      </c>
      <c r="M3236">
        <v>113829</v>
      </c>
      <c r="N3236">
        <v>113829</v>
      </c>
      <c r="O3236" t="s">
        <v>19480</v>
      </c>
    </row>
    <row r="3237" spans="1:15" x14ac:dyDescent="0.25">
      <c r="A3237">
        <v>41137</v>
      </c>
      <c r="B3237" t="s">
        <v>12430</v>
      </c>
      <c r="C3237" t="s">
        <v>12431</v>
      </c>
      <c r="D3237">
        <v>2300</v>
      </c>
      <c r="E3237" t="s">
        <v>148</v>
      </c>
      <c r="F3237" t="s">
        <v>12432</v>
      </c>
      <c r="G3237" t="s">
        <v>7571</v>
      </c>
      <c r="H3237" t="s">
        <v>12433</v>
      </c>
      <c r="I3237" t="s">
        <v>14372</v>
      </c>
      <c r="J3237">
        <v>111989</v>
      </c>
      <c r="K3237">
        <v>41145</v>
      </c>
      <c r="L3237" t="s">
        <v>12434</v>
      </c>
      <c r="M3237">
        <v>113861</v>
      </c>
      <c r="N3237">
        <v>113861</v>
      </c>
      <c r="O3237" t="s">
        <v>19481</v>
      </c>
    </row>
    <row r="3238" spans="1:15" x14ac:dyDescent="0.25">
      <c r="A3238">
        <v>41145</v>
      </c>
      <c r="B3238" t="s">
        <v>12434</v>
      </c>
      <c r="C3238" t="s">
        <v>12427</v>
      </c>
      <c r="D3238">
        <v>2300</v>
      </c>
      <c r="E3238" t="s">
        <v>148</v>
      </c>
      <c r="F3238" t="s">
        <v>12435</v>
      </c>
      <c r="G3238" t="s">
        <v>7571</v>
      </c>
      <c r="H3238" t="s">
        <v>12436</v>
      </c>
      <c r="I3238" t="s">
        <v>14372</v>
      </c>
      <c r="J3238">
        <v>111989</v>
      </c>
      <c r="K3238">
        <v>41145</v>
      </c>
      <c r="L3238" t="s">
        <v>12434</v>
      </c>
      <c r="M3238">
        <v>113861</v>
      </c>
      <c r="N3238">
        <v>113861</v>
      </c>
      <c r="O3238" t="s">
        <v>19482</v>
      </c>
    </row>
    <row r="3239" spans="1:15" x14ac:dyDescent="0.25">
      <c r="A3239">
        <v>41152</v>
      </c>
      <c r="B3239" t="s">
        <v>12437</v>
      </c>
      <c r="C3239" t="s">
        <v>12427</v>
      </c>
      <c r="D3239">
        <v>2300</v>
      </c>
      <c r="E3239" t="s">
        <v>148</v>
      </c>
      <c r="F3239" t="s">
        <v>12435</v>
      </c>
      <c r="G3239" t="s">
        <v>7571</v>
      </c>
      <c r="H3239" t="s">
        <v>12436</v>
      </c>
      <c r="I3239" t="s">
        <v>14372</v>
      </c>
      <c r="J3239">
        <v>111989</v>
      </c>
      <c r="K3239">
        <v>41145</v>
      </c>
      <c r="L3239" t="s">
        <v>12434</v>
      </c>
      <c r="M3239">
        <v>113861</v>
      </c>
      <c r="N3239">
        <v>113861</v>
      </c>
      <c r="O3239" t="s">
        <v>19482</v>
      </c>
    </row>
    <row r="3240" spans="1:15" x14ac:dyDescent="0.25">
      <c r="A3240">
        <v>41178</v>
      </c>
      <c r="B3240" t="s">
        <v>12438</v>
      </c>
      <c r="C3240" t="s">
        <v>1212</v>
      </c>
      <c r="D3240">
        <v>2260</v>
      </c>
      <c r="E3240" t="s">
        <v>36</v>
      </c>
      <c r="F3240" t="s">
        <v>1213</v>
      </c>
      <c r="G3240" t="s">
        <v>7571</v>
      </c>
      <c r="H3240" t="s">
        <v>12439</v>
      </c>
      <c r="I3240" t="s">
        <v>14372</v>
      </c>
      <c r="J3240">
        <v>111617</v>
      </c>
      <c r="K3240">
        <v>40642</v>
      </c>
      <c r="L3240" t="s">
        <v>12362</v>
      </c>
      <c r="M3240">
        <v>113861</v>
      </c>
      <c r="N3240">
        <v>113861</v>
      </c>
      <c r="O3240" t="s">
        <v>19483</v>
      </c>
    </row>
    <row r="3241" spans="1:15" x14ac:dyDescent="0.25">
      <c r="A3241">
        <v>41194</v>
      </c>
      <c r="B3241" t="s">
        <v>12440</v>
      </c>
      <c r="C3241" t="s">
        <v>12441</v>
      </c>
      <c r="D3241">
        <v>2830</v>
      </c>
      <c r="E3241" t="s">
        <v>3133</v>
      </c>
      <c r="F3241" t="s">
        <v>12442</v>
      </c>
      <c r="G3241" t="s">
        <v>7571</v>
      </c>
      <c r="H3241" t="s">
        <v>19484</v>
      </c>
      <c r="I3241" t="s">
        <v>14372</v>
      </c>
      <c r="J3241">
        <v>111666</v>
      </c>
      <c r="K3241">
        <v>41194</v>
      </c>
      <c r="L3241" t="s">
        <v>12440</v>
      </c>
      <c r="M3241">
        <v>113852</v>
      </c>
      <c r="N3241">
        <v>113852</v>
      </c>
      <c r="O3241" t="s">
        <v>19485</v>
      </c>
    </row>
    <row r="3242" spans="1:15" x14ac:dyDescent="0.25">
      <c r="A3242">
        <v>41202</v>
      </c>
      <c r="B3242" t="s">
        <v>12443</v>
      </c>
      <c r="C3242" t="s">
        <v>12444</v>
      </c>
      <c r="D3242">
        <v>2880</v>
      </c>
      <c r="E3242" t="s">
        <v>238</v>
      </c>
      <c r="F3242" t="s">
        <v>12445</v>
      </c>
      <c r="G3242" t="s">
        <v>7571</v>
      </c>
      <c r="H3242" t="s">
        <v>12446</v>
      </c>
      <c r="I3242" t="s">
        <v>14372</v>
      </c>
      <c r="J3242">
        <v>111666</v>
      </c>
      <c r="K3242">
        <v>41194</v>
      </c>
      <c r="L3242" t="s">
        <v>12440</v>
      </c>
      <c r="M3242">
        <v>113852</v>
      </c>
      <c r="N3242">
        <v>113852</v>
      </c>
      <c r="O3242" t="s">
        <v>19486</v>
      </c>
    </row>
    <row r="3243" spans="1:15" x14ac:dyDescent="0.25">
      <c r="A3243">
        <v>41301</v>
      </c>
      <c r="B3243" t="s">
        <v>12451</v>
      </c>
      <c r="C3243" t="s">
        <v>12452</v>
      </c>
      <c r="D3243">
        <v>1730</v>
      </c>
      <c r="E3243" t="s">
        <v>954</v>
      </c>
      <c r="F3243" t="s">
        <v>12453</v>
      </c>
      <c r="G3243" t="s">
        <v>7571</v>
      </c>
      <c r="H3243" t="s">
        <v>12454</v>
      </c>
      <c r="I3243" t="s">
        <v>14372</v>
      </c>
      <c r="J3243">
        <v>113531</v>
      </c>
      <c r="K3243">
        <v>41533</v>
      </c>
      <c r="L3243" t="s">
        <v>12469</v>
      </c>
      <c r="M3243">
        <v>113886</v>
      </c>
      <c r="N3243">
        <v>113886</v>
      </c>
      <c r="O3243" t="s">
        <v>19487</v>
      </c>
    </row>
    <row r="3244" spans="1:15" x14ac:dyDescent="0.25">
      <c r="A3244">
        <v>41319</v>
      </c>
      <c r="B3244" t="s">
        <v>12455</v>
      </c>
      <c r="C3244" t="s">
        <v>12456</v>
      </c>
      <c r="D3244">
        <v>1730</v>
      </c>
      <c r="E3244" t="s">
        <v>954</v>
      </c>
      <c r="F3244" t="s">
        <v>12457</v>
      </c>
      <c r="G3244" t="s">
        <v>7571</v>
      </c>
      <c r="H3244" t="s">
        <v>12458</v>
      </c>
      <c r="I3244" t="s">
        <v>14372</v>
      </c>
      <c r="J3244">
        <v>113531</v>
      </c>
      <c r="K3244">
        <v>41533</v>
      </c>
      <c r="L3244" t="s">
        <v>12469</v>
      </c>
      <c r="M3244">
        <v>113886</v>
      </c>
      <c r="N3244">
        <v>113886</v>
      </c>
      <c r="O3244" t="s">
        <v>19488</v>
      </c>
    </row>
    <row r="3245" spans="1:15" x14ac:dyDescent="0.25">
      <c r="A3245">
        <v>41368</v>
      </c>
      <c r="B3245" t="s">
        <v>19489</v>
      </c>
      <c r="C3245" t="s">
        <v>19490</v>
      </c>
      <c r="D3245">
        <v>1080</v>
      </c>
      <c r="E3245" t="s">
        <v>146</v>
      </c>
      <c r="F3245" t="s">
        <v>12459</v>
      </c>
      <c r="G3245" t="s">
        <v>7571</v>
      </c>
      <c r="H3245" t="s">
        <v>19491</v>
      </c>
      <c r="I3245" t="s">
        <v>14372</v>
      </c>
      <c r="J3245">
        <v>111385</v>
      </c>
      <c r="K3245">
        <v>125922</v>
      </c>
      <c r="L3245" t="s">
        <v>13480</v>
      </c>
      <c r="M3245">
        <v>113878</v>
      </c>
      <c r="N3245">
        <v>113878</v>
      </c>
      <c r="O3245" t="s">
        <v>19492</v>
      </c>
    </row>
    <row r="3246" spans="1:15" x14ac:dyDescent="0.25">
      <c r="A3246">
        <v>41426</v>
      </c>
      <c r="B3246" t="s">
        <v>12460</v>
      </c>
      <c r="C3246" t="s">
        <v>12461</v>
      </c>
      <c r="D3246">
        <v>3290</v>
      </c>
      <c r="E3246" t="s">
        <v>464</v>
      </c>
      <c r="F3246" t="s">
        <v>12462</v>
      </c>
      <c r="G3246" t="s">
        <v>7571</v>
      </c>
      <c r="H3246" t="s">
        <v>12463</v>
      </c>
      <c r="I3246" t="s">
        <v>14372</v>
      </c>
      <c r="J3246">
        <v>111351</v>
      </c>
      <c r="K3246">
        <v>41467</v>
      </c>
      <c r="L3246" t="s">
        <v>12464</v>
      </c>
      <c r="M3246">
        <v>113911</v>
      </c>
      <c r="N3246">
        <v>113911</v>
      </c>
      <c r="O3246" t="s">
        <v>19493</v>
      </c>
    </row>
    <row r="3247" spans="1:15" x14ac:dyDescent="0.25">
      <c r="A3247">
        <v>41467</v>
      </c>
      <c r="B3247" t="s">
        <v>12464</v>
      </c>
      <c r="C3247" t="s">
        <v>12465</v>
      </c>
      <c r="D3247">
        <v>3290</v>
      </c>
      <c r="E3247" t="s">
        <v>464</v>
      </c>
      <c r="F3247" t="s">
        <v>12462</v>
      </c>
      <c r="G3247" t="s">
        <v>7571</v>
      </c>
      <c r="H3247" t="s">
        <v>12463</v>
      </c>
      <c r="I3247" t="s">
        <v>14372</v>
      </c>
      <c r="J3247">
        <v>111351</v>
      </c>
      <c r="K3247">
        <v>41467</v>
      </c>
      <c r="L3247" t="s">
        <v>12464</v>
      </c>
      <c r="M3247">
        <v>113911</v>
      </c>
      <c r="N3247">
        <v>113911</v>
      </c>
      <c r="O3247" t="s">
        <v>19494</v>
      </c>
    </row>
    <row r="3248" spans="1:15" x14ac:dyDescent="0.25">
      <c r="A3248">
        <v>41475</v>
      </c>
      <c r="B3248" t="s">
        <v>12460</v>
      </c>
      <c r="C3248" t="s">
        <v>12461</v>
      </c>
      <c r="D3248">
        <v>3290</v>
      </c>
      <c r="E3248" t="s">
        <v>464</v>
      </c>
      <c r="F3248" t="s">
        <v>12462</v>
      </c>
      <c r="G3248" t="s">
        <v>7571</v>
      </c>
      <c r="H3248" t="s">
        <v>12463</v>
      </c>
      <c r="I3248" t="s">
        <v>14372</v>
      </c>
      <c r="J3248">
        <v>111351</v>
      </c>
      <c r="K3248">
        <v>41467</v>
      </c>
      <c r="L3248" t="s">
        <v>12464</v>
      </c>
      <c r="M3248">
        <v>113911</v>
      </c>
      <c r="N3248">
        <v>113911</v>
      </c>
      <c r="O3248" t="s">
        <v>19495</v>
      </c>
    </row>
    <row r="3249" spans="1:15" x14ac:dyDescent="0.25">
      <c r="A3249">
        <v>41483</v>
      </c>
      <c r="B3249" t="s">
        <v>12466</v>
      </c>
      <c r="C3249" t="s">
        <v>896</v>
      </c>
      <c r="D3249">
        <v>1040</v>
      </c>
      <c r="E3249" t="s">
        <v>443</v>
      </c>
      <c r="F3249" t="s">
        <v>12467</v>
      </c>
      <c r="G3249" t="s">
        <v>7571</v>
      </c>
      <c r="H3249" t="s">
        <v>12468</v>
      </c>
      <c r="I3249" t="s">
        <v>14372</v>
      </c>
      <c r="J3249">
        <v>111385</v>
      </c>
      <c r="K3249">
        <v>125922</v>
      </c>
      <c r="L3249" t="s">
        <v>13480</v>
      </c>
      <c r="M3249">
        <v>113878</v>
      </c>
      <c r="N3249">
        <v>113878</v>
      </c>
      <c r="O3249" t="s">
        <v>19496</v>
      </c>
    </row>
    <row r="3250" spans="1:15" x14ac:dyDescent="0.25">
      <c r="A3250">
        <v>41533</v>
      </c>
      <c r="B3250" t="s">
        <v>12469</v>
      </c>
      <c r="C3250" t="s">
        <v>940</v>
      </c>
      <c r="D3250">
        <v>1500</v>
      </c>
      <c r="E3250" t="s">
        <v>445</v>
      </c>
      <c r="F3250" t="s">
        <v>12470</v>
      </c>
      <c r="G3250" t="s">
        <v>7571</v>
      </c>
      <c r="H3250" t="s">
        <v>12471</v>
      </c>
      <c r="I3250" t="s">
        <v>14372</v>
      </c>
      <c r="J3250">
        <v>113531</v>
      </c>
      <c r="K3250">
        <v>41533</v>
      </c>
      <c r="L3250" t="s">
        <v>12469</v>
      </c>
      <c r="M3250">
        <v>113886</v>
      </c>
      <c r="N3250">
        <v>113886</v>
      </c>
      <c r="O3250" t="s">
        <v>19497</v>
      </c>
    </row>
    <row r="3251" spans="1:15" x14ac:dyDescent="0.25">
      <c r="A3251">
        <v>41541</v>
      </c>
      <c r="B3251" t="s">
        <v>12472</v>
      </c>
      <c r="C3251" t="s">
        <v>940</v>
      </c>
      <c r="D3251">
        <v>1500</v>
      </c>
      <c r="E3251" t="s">
        <v>445</v>
      </c>
      <c r="F3251" t="s">
        <v>12473</v>
      </c>
      <c r="G3251" t="s">
        <v>7571</v>
      </c>
      <c r="H3251" t="s">
        <v>12474</v>
      </c>
      <c r="I3251" t="s">
        <v>14372</v>
      </c>
      <c r="J3251">
        <v>113531</v>
      </c>
      <c r="K3251">
        <v>41533</v>
      </c>
      <c r="L3251" t="s">
        <v>12469</v>
      </c>
      <c r="M3251">
        <v>113886</v>
      </c>
      <c r="N3251">
        <v>113886</v>
      </c>
      <c r="O3251" t="s">
        <v>19498</v>
      </c>
    </row>
    <row r="3252" spans="1:15" x14ac:dyDescent="0.25">
      <c r="A3252">
        <v>41558</v>
      </c>
      <c r="B3252" t="s">
        <v>12475</v>
      </c>
      <c r="C3252" t="s">
        <v>12476</v>
      </c>
      <c r="D3252">
        <v>1500</v>
      </c>
      <c r="E3252" t="s">
        <v>445</v>
      </c>
      <c r="F3252" t="s">
        <v>12477</v>
      </c>
      <c r="G3252" t="s">
        <v>7571</v>
      </c>
      <c r="H3252" t="s">
        <v>12478</v>
      </c>
      <c r="I3252" t="s">
        <v>14372</v>
      </c>
      <c r="J3252">
        <v>113531</v>
      </c>
      <c r="K3252">
        <v>41533</v>
      </c>
      <c r="L3252" t="s">
        <v>12469</v>
      </c>
      <c r="M3252">
        <v>113886</v>
      </c>
      <c r="N3252">
        <v>113886</v>
      </c>
      <c r="O3252" t="s">
        <v>19499</v>
      </c>
    </row>
    <row r="3253" spans="1:15" x14ac:dyDescent="0.25">
      <c r="A3253">
        <v>41574</v>
      </c>
      <c r="B3253" t="s">
        <v>12479</v>
      </c>
      <c r="C3253" t="s">
        <v>12480</v>
      </c>
      <c r="D3253">
        <v>1090</v>
      </c>
      <c r="E3253" t="s">
        <v>250</v>
      </c>
      <c r="F3253" t="s">
        <v>12481</v>
      </c>
      <c r="G3253" t="s">
        <v>7571</v>
      </c>
      <c r="H3253" t="s">
        <v>12482</v>
      </c>
      <c r="I3253" t="s">
        <v>14372</v>
      </c>
      <c r="J3253">
        <v>111385</v>
      </c>
      <c r="K3253">
        <v>125922</v>
      </c>
      <c r="L3253" t="s">
        <v>13480</v>
      </c>
      <c r="M3253">
        <v>113878</v>
      </c>
      <c r="N3253">
        <v>113878</v>
      </c>
      <c r="O3253" t="s">
        <v>19500</v>
      </c>
    </row>
    <row r="3254" spans="1:15" x14ac:dyDescent="0.25">
      <c r="A3254">
        <v>41591</v>
      </c>
      <c r="B3254" t="s">
        <v>12483</v>
      </c>
      <c r="C3254" t="s">
        <v>1171</v>
      </c>
      <c r="D3254">
        <v>3140</v>
      </c>
      <c r="E3254" t="s">
        <v>196</v>
      </c>
      <c r="F3254" t="s">
        <v>12484</v>
      </c>
      <c r="G3254" t="s">
        <v>7571</v>
      </c>
      <c r="H3254" t="s">
        <v>12485</v>
      </c>
      <c r="I3254" t="s">
        <v>14372</v>
      </c>
      <c r="J3254">
        <v>112003</v>
      </c>
      <c r="K3254">
        <v>0</v>
      </c>
      <c r="L3254" t="s">
        <v>7571</v>
      </c>
      <c r="M3254">
        <v>113845</v>
      </c>
      <c r="N3254">
        <v>113845</v>
      </c>
      <c r="O3254" t="s">
        <v>19501</v>
      </c>
    </row>
    <row r="3255" spans="1:15" x14ac:dyDescent="0.25">
      <c r="A3255">
        <v>41608</v>
      </c>
      <c r="B3255" t="s">
        <v>12486</v>
      </c>
      <c r="C3255" t="s">
        <v>1171</v>
      </c>
      <c r="D3255">
        <v>3140</v>
      </c>
      <c r="E3255" t="s">
        <v>196</v>
      </c>
      <c r="F3255" t="s">
        <v>12487</v>
      </c>
      <c r="G3255" t="s">
        <v>7571</v>
      </c>
      <c r="H3255" t="s">
        <v>12488</v>
      </c>
      <c r="I3255" t="s">
        <v>14372</v>
      </c>
      <c r="J3255">
        <v>112003</v>
      </c>
      <c r="K3255">
        <v>0</v>
      </c>
      <c r="L3255" t="s">
        <v>7571</v>
      </c>
      <c r="M3255">
        <v>113845</v>
      </c>
      <c r="N3255">
        <v>113845</v>
      </c>
      <c r="O3255" t="s">
        <v>19502</v>
      </c>
    </row>
    <row r="3256" spans="1:15" x14ac:dyDescent="0.25">
      <c r="A3256">
        <v>41632</v>
      </c>
      <c r="B3256" t="s">
        <v>12489</v>
      </c>
      <c r="C3256" t="s">
        <v>913</v>
      </c>
      <c r="D3256">
        <v>1081</v>
      </c>
      <c r="E3256" t="s">
        <v>779</v>
      </c>
      <c r="F3256" t="s">
        <v>12490</v>
      </c>
      <c r="G3256" t="s">
        <v>7571</v>
      </c>
      <c r="H3256" t="s">
        <v>12491</v>
      </c>
      <c r="I3256" t="s">
        <v>14372</v>
      </c>
      <c r="J3256">
        <v>111385</v>
      </c>
      <c r="K3256">
        <v>125922</v>
      </c>
      <c r="L3256" t="s">
        <v>13480</v>
      </c>
      <c r="M3256">
        <v>113878</v>
      </c>
      <c r="N3256">
        <v>113878</v>
      </c>
      <c r="O3256" t="s">
        <v>19503</v>
      </c>
    </row>
    <row r="3257" spans="1:15" x14ac:dyDescent="0.25">
      <c r="A3257">
        <v>41665</v>
      </c>
      <c r="B3257" t="s">
        <v>12492</v>
      </c>
      <c r="C3257" t="s">
        <v>12493</v>
      </c>
      <c r="D3257">
        <v>3000</v>
      </c>
      <c r="E3257" t="s">
        <v>512</v>
      </c>
      <c r="F3257" t="s">
        <v>12494</v>
      </c>
      <c r="G3257" t="s">
        <v>7571</v>
      </c>
      <c r="H3257" t="s">
        <v>12495</v>
      </c>
      <c r="I3257" t="s">
        <v>14372</v>
      </c>
      <c r="J3257">
        <v>111427</v>
      </c>
      <c r="K3257">
        <v>116831</v>
      </c>
      <c r="L3257" t="s">
        <v>13242</v>
      </c>
      <c r="M3257">
        <v>113902</v>
      </c>
      <c r="N3257">
        <v>113902</v>
      </c>
      <c r="O3257" t="s">
        <v>19504</v>
      </c>
    </row>
    <row r="3258" spans="1:15" x14ac:dyDescent="0.25">
      <c r="A3258">
        <v>41673</v>
      </c>
      <c r="B3258" t="s">
        <v>12496</v>
      </c>
      <c r="C3258" t="s">
        <v>12497</v>
      </c>
      <c r="D3258">
        <v>1770</v>
      </c>
      <c r="E3258" t="s">
        <v>308</v>
      </c>
      <c r="F3258" t="s">
        <v>12498</v>
      </c>
      <c r="G3258" t="s">
        <v>7571</v>
      </c>
      <c r="H3258" t="s">
        <v>22346</v>
      </c>
      <c r="I3258" t="s">
        <v>14372</v>
      </c>
      <c r="J3258">
        <v>113555</v>
      </c>
      <c r="K3258">
        <v>42994</v>
      </c>
      <c r="L3258" t="s">
        <v>12644</v>
      </c>
      <c r="M3258">
        <v>113985</v>
      </c>
      <c r="N3258">
        <v>113985</v>
      </c>
      <c r="O3258" t="s">
        <v>19369</v>
      </c>
    </row>
    <row r="3259" spans="1:15" x14ac:dyDescent="0.25">
      <c r="A3259">
        <v>41699</v>
      </c>
      <c r="B3259" t="s">
        <v>12499</v>
      </c>
      <c r="C3259" t="s">
        <v>909</v>
      </c>
      <c r="D3259">
        <v>1080</v>
      </c>
      <c r="E3259" t="s">
        <v>146</v>
      </c>
      <c r="F3259" t="s">
        <v>12500</v>
      </c>
      <c r="G3259" t="s">
        <v>7571</v>
      </c>
      <c r="H3259" t="s">
        <v>12501</v>
      </c>
      <c r="I3259" t="s">
        <v>14372</v>
      </c>
      <c r="J3259">
        <v>111385</v>
      </c>
      <c r="K3259">
        <v>125922</v>
      </c>
      <c r="L3259" t="s">
        <v>13480</v>
      </c>
      <c r="M3259">
        <v>113878</v>
      </c>
      <c r="N3259">
        <v>113878</v>
      </c>
      <c r="O3259" t="s">
        <v>19505</v>
      </c>
    </row>
    <row r="3260" spans="1:15" x14ac:dyDescent="0.25">
      <c r="A3260">
        <v>41756</v>
      </c>
      <c r="B3260" t="s">
        <v>12502</v>
      </c>
      <c r="C3260" t="s">
        <v>12503</v>
      </c>
      <c r="D3260">
        <v>1030</v>
      </c>
      <c r="E3260" t="s">
        <v>432</v>
      </c>
      <c r="F3260" t="s">
        <v>12504</v>
      </c>
      <c r="G3260" t="s">
        <v>7571</v>
      </c>
      <c r="H3260" t="s">
        <v>12505</v>
      </c>
      <c r="I3260" t="s">
        <v>14372</v>
      </c>
      <c r="J3260">
        <v>111385</v>
      </c>
      <c r="K3260">
        <v>125922</v>
      </c>
      <c r="L3260" t="s">
        <v>13480</v>
      </c>
      <c r="M3260">
        <v>113878</v>
      </c>
      <c r="N3260">
        <v>113878</v>
      </c>
      <c r="O3260" t="s">
        <v>19506</v>
      </c>
    </row>
    <row r="3261" spans="1:15" x14ac:dyDescent="0.25">
      <c r="A3261">
        <v>41764</v>
      </c>
      <c r="B3261" t="s">
        <v>12506</v>
      </c>
      <c r="C3261" t="s">
        <v>915</v>
      </c>
      <c r="D3261">
        <v>1082</v>
      </c>
      <c r="E3261" t="s">
        <v>916</v>
      </c>
      <c r="F3261" t="s">
        <v>12507</v>
      </c>
      <c r="G3261" t="s">
        <v>7571</v>
      </c>
      <c r="H3261" t="s">
        <v>12508</v>
      </c>
      <c r="I3261" t="s">
        <v>14372</v>
      </c>
      <c r="J3261">
        <v>111385</v>
      </c>
      <c r="K3261">
        <v>125922</v>
      </c>
      <c r="L3261" t="s">
        <v>13480</v>
      </c>
      <c r="M3261">
        <v>113878</v>
      </c>
      <c r="N3261">
        <v>113878</v>
      </c>
      <c r="O3261" t="s">
        <v>19507</v>
      </c>
    </row>
    <row r="3262" spans="1:15" x14ac:dyDescent="0.25">
      <c r="A3262">
        <v>41781</v>
      </c>
      <c r="B3262" t="s">
        <v>12509</v>
      </c>
      <c r="C3262" t="s">
        <v>12510</v>
      </c>
      <c r="D3262">
        <v>1750</v>
      </c>
      <c r="E3262" t="s">
        <v>951</v>
      </c>
      <c r="F3262" t="s">
        <v>12511</v>
      </c>
      <c r="G3262" t="s">
        <v>7571</v>
      </c>
      <c r="H3262" t="s">
        <v>14298</v>
      </c>
      <c r="I3262" t="s">
        <v>14372</v>
      </c>
      <c r="J3262">
        <v>113531</v>
      </c>
      <c r="K3262">
        <v>41533</v>
      </c>
      <c r="L3262" t="s">
        <v>12469</v>
      </c>
      <c r="M3262">
        <v>113886</v>
      </c>
      <c r="N3262">
        <v>113886</v>
      </c>
      <c r="O3262" t="s">
        <v>19508</v>
      </c>
    </row>
    <row r="3263" spans="1:15" x14ac:dyDescent="0.25">
      <c r="A3263">
        <v>41863</v>
      </c>
      <c r="B3263" t="s">
        <v>14299</v>
      </c>
      <c r="C3263" t="s">
        <v>7390</v>
      </c>
      <c r="D3263">
        <v>1180</v>
      </c>
      <c r="E3263" t="s">
        <v>437</v>
      </c>
      <c r="F3263" t="s">
        <v>12512</v>
      </c>
      <c r="G3263" t="s">
        <v>7571</v>
      </c>
      <c r="H3263" t="s">
        <v>14300</v>
      </c>
      <c r="I3263" t="s">
        <v>14372</v>
      </c>
      <c r="J3263">
        <v>111385</v>
      </c>
      <c r="K3263">
        <v>125922</v>
      </c>
      <c r="L3263" t="s">
        <v>13480</v>
      </c>
      <c r="M3263">
        <v>113878</v>
      </c>
      <c r="N3263">
        <v>113878</v>
      </c>
      <c r="O3263" t="s">
        <v>19509</v>
      </c>
    </row>
    <row r="3264" spans="1:15" x14ac:dyDescent="0.25">
      <c r="A3264">
        <v>41871</v>
      </c>
      <c r="B3264" t="s">
        <v>14301</v>
      </c>
      <c r="C3264" t="s">
        <v>7390</v>
      </c>
      <c r="D3264">
        <v>1180</v>
      </c>
      <c r="E3264" t="s">
        <v>437</v>
      </c>
      <c r="F3264" t="s">
        <v>12512</v>
      </c>
      <c r="G3264" t="s">
        <v>7571</v>
      </c>
      <c r="H3264" t="s">
        <v>14300</v>
      </c>
      <c r="I3264" t="s">
        <v>14372</v>
      </c>
      <c r="J3264">
        <v>111385</v>
      </c>
      <c r="K3264">
        <v>125922</v>
      </c>
      <c r="L3264" t="s">
        <v>13480</v>
      </c>
      <c r="M3264">
        <v>113878</v>
      </c>
      <c r="N3264">
        <v>113878</v>
      </c>
      <c r="O3264" t="s">
        <v>19510</v>
      </c>
    </row>
    <row r="3265" spans="1:15" x14ac:dyDescent="0.25">
      <c r="A3265">
        <v>41897</v>
      </c>
      <c r="B3265" t="s">
        <v>12513</v>
      </c>
      <c r="C3265" t="s">
        <v>12514</v>
      </c>
      <c r="D3265">
        <v>1800</v>
      </c>
      <c r="E3265" t="s">
        <v>457</v>
      </c>
      <c r="F3265" t="s">
        <v>12515</v>
      </c>
      <c r="G3265" t="s">
        <v>7571</v>
      </c>
      <c r="H3265" t="s">
        <v>12516</v>
      </c>
      <c r="I3265" t="s">
        <v>14372</v>
      </c>
      <c r="J3265">
        <v>111674</v>
      </c>
      <c r="K3265">
        <v>117838</v>
      </c>
      <c r="L3265" t="s">
        <v>13289</v>
      </c>
      <c r="M3265">
        <v>113894</v>
      </c>
      <c r="N3265">
        <v>113894</v>
      </c>
      <c r="O3265" t="s">
        <v>19511</v>
      </c>
    </row>
    <row r="3266" spans="1:15" x14ac:dyDescent="0.25">
      <c r="A3266">
        <v>41921</v>
      </c>
      <c r="B3266" t="s">
        <v>12517</v>
      </c>
      <c r="C3266" t="s">
        <v>12518</v>
      </c>
      <c r="D3266">
        <v>1780</v>
      </c>
      <c r="E3266" t="s">
        <v>131</v>
      </c>
      <c r="F3266" t="s">
        <v>12519</v>
      </c>
      <c r="G3266" t="s">
        <v>7571</v>
      </c>
      <c r="H3266" t="s">
        <v>19512</v>
      </c>
      <c r="I3266" t="s">
        <v>14372</v>
      </c>
      <c r="J3266">
        <v>113531</v>
      </c>
      <c r="K3266">
        <v>41533</v>
      </c>
      <c r="L3266" t="s">
        <v>12469</v>
      </c>
      <c r="M3266">
        <v>113886</v>
      </c>
      <c r="N3266">
        <v>113886</v>
      </c>
      <c r="O3266" t="s">
        <v>19513</v>
      </c>
    </row>
    <row r="3267" spans="1:15" x14ac:dyDescent="0.25">
      <c r="A3267">
        <v>41939</v>
      </c>
      <c r="B3267" t="s">
        <v>12520</v>
      </c>
      <c r="C3267" t="s">
        <v>12518</v>
      </c>
      <c r="D3267">
        <v>1780</v>
      </c>
      <c r="E3267" t="s">
        <v>131</v>
      </c>
      <c r="F3267" t="s">
        <v>12521</v>
      </c>
      <c r="G3267" t="s">
        <v>7571</v>
      </c>
      <c r="H3267" t="s">
        <v>19512</v>
      </c>
      <c r="I3267" t="s">
        <v>14372</v>
      </c>
      <c r="J3267">
        <v>113531</v>
      </c>
      <c r="K3267">
        <v>41533</v>
      </c>
      <c r="L3267" t="s">
        <v>12469</v>
      </c>
      <c r="M3267">
        <v>113886</v>
      </c>
      <c r="N3267">
        <v>113886</v>
      </c>
      <c r="O3267" t="s">
        <v>19514</v>
      </c>
    </row>
    <row r="3268" spans="1:15" x14ac:dyDescent="0.25">
      <c r="A3268">
        <v>41954</v>
      </c>
      <c r="B3268" t="s">
        <v>12522</v>
      </c>
      <c r="C3268" t="s">
        <v>925</v>
      </c>
      <c r="D3268">
        <v>1150</v>
      </c>
      <c r="E3268" t="s">
        <v>197</v>
      </c>
      <c r="F3268" t="s">
        <v>12523</v>
      </c>
      <c r="G3268" t="s">
        <v>7571</v>
      </c>
      <c r="H3268" t="s">
        <v>12524</v>
      </c>
      <c r="I3268" t="s">
        <v>14372</v>
      </c>
      <c r="J3268">
        <v>111385</v>
      </c>
      <c r="K3268">
        <v>125922</v>
      </c>
      <c r="L3268" t="s">
        <v>13480</v>
      </c>
      <c r="M3268">
        <v>113878</v>
      </c>
      <c r="N3268">
        <v>113878</v>
      </c>
      <c r="O3268" t="s">
        <v>19515</v>
      </c>
    </row>
    <row r="3269" spans="1:15" x14ac:dyDescent="0.25">
      <c r="A3269">
        <v>42002</v>
      </c>
      <c r="B3269" t="s">
        <v>12525</v>
      </c>
      <c r="C3269" t="s">
        <v>12526</v>
      </c>
      <c r="D3269">
        <v>3400</v>
      </c>
      <c r="E3269" t="s">
        <v>1244</v>
      </c>
      <c r="F3269" t="s">
        <v>12527</v>
      </c>
      <c r="G3269" t="s">
        <v>7571</v>
      </c>
      <c r="H3269" t="s">
        <v>12528</v>
      </c>
      <c r="I3269" t="s">
        <v>14372</v>
      </c>
      <c r="J3269">
        <v>113548</v>
      </c>
      <c r="K3269">
        <v>33571</v>
      </c>
      <c r="L3269" t="s">
        <v>11649</v>
      </c>
      <c r="M3269">
        <v>113902</v>
      </c>
      <c r="N3269">
        <v>113902</v>
      </c>
      <c r="O3269" t="s">
        <v>19516</v>
      </c>
    </row>
    <row r="3270" spans="1:15" x14ac:dyDescent="0.25">
      <c r="A3270">
        <v>42011</v>
      </c>
      <c r="B3270" t="s">
        <v>12529</v>
      </c>
      <c r="C3270" t="s">
        <v>12526</v>
      </c>
      <c r="D3270">
        <v>3400</v>
      </c>
      <c r="E3270" t="s">
        <v>1244</v>
      </c>
      <c r="F3270" t="s">
        <v>12527</v>
      </c>
      <c r="G3270" t="s">
        <v>7571</v>
      </c>
      <c r="H3270" t="s">
        <v>12528</v>
      </c>
      <c r="I3270" t="s">
        <v>14372</v>
      </c>
      <c r="J3270">
        <v>113548</v>
      </c>
      <c r="K3270">
        <v>33571</v>
      </c>
      <c r="L3270" t="s">
        <v>11649</v>
      </c>
      <c r="M3270">
        <v>113902</v>
      </c>
      <c r="N3270">
        <v>113902</v>
      </c>
      <c r="O3270" t="s">
        <v>19517</v>
      </c>
    </row>
    <row r="3271" spans="1:15" x14ac:dyDescent="0.25">
      <c r="A3271">
        <v>42036</v>
      </c>
      <c r="B3271" t="s">
        <v>12530</v>
      </c>
      <c r="C3271" t="s">
        <v>12531</v>
      </c>
      <c r="D3271">
        <v>8580</v>
      </c>
      <c r="E3271" t="s">
        <v>1473</v>
      </c>
      <c r="F3271" t="s">
        <v>7895</v>
      </c>
      <c r="G3271" t="s">
        <v>7571</v>
      </c>
      <c r="H3271" t="s">
        <v>12532</v>
      </c>
      <c r="I3271" t="s">
        <v>14372</v>
      </c>
      <c r="J3271">
        <v>112193</v>
      </c>
      <c r="K3271">
        <v>42044</v>
      </c>
      <c r="L3271" t="s">
        <v>12533</v>
      </c>
      <c r="M3271">
        <v>114009</v>
      </c>
      <c r="N3271">
        <v>114009</v>
      </c>
      <c r="O3271" t="s">
        <v>19518</v>
      </c>
    </row>
    <row r="3272" spans="1:15" x14ac:dyDescent="0.25">
      <c r="A3272">
        <v>42044</v>
      </c>
      <c r="B3272" t="s">
        <v>12533</v>
      </c>
      <c r="C3272" t="s">
        <v>12531</v>
      </c>
      <c r="D3272">
        <v>8580</v>
      </c>
      <c r="E3272" t="s">
        <v>1473</v>
      </c>
      <c r="F3272" t="s">
        <v>7895</v>
      </c>
      <c r="G3272" t="s">
        <v>7571</v>
      </c>
      <c r="H3272" t="s">
        <v>12532</v>
      </c>
      <c r="I3272" t="s">
        <v>14372</v>
      </c>
      <c r="J3272">
        <v>112193</v>
      </c>
      <c r="K3272">
        <v>42044</v>
      </c>
      <c r="L3272" t="s">
        <v>12533</v>
      </c>
      <c r="M3272">
        <v>114009</v>
      </c>
      <c r="N3272">
        <v>114009</v>
      </c>
      <c r="O3272" t="s">
        <v>19519</v>
      </c>
    </row>
    <row r="3273" spans="1:15" x14ac:dyDescent="0.25">
      <c r="A3273">
        <v>42069</v>
      </c>
      <c r="B3273" t="s">
        <v>12534</v>
      </c>
      <c r="C3273" t="s">
        <v>1428</v>
      </c>
      <c r="D3273">
        <v>8370</v>
      </c>
      <c r="E3273" t="s">
        <v>297</v>
      </c>
      <c r="F3273" t="s">
        <v>12535</v>
      </c>
      <c r="G3273" t="s">
        <v>7571</v>
      </c>
      <c r="H3273" t="s">
        <v>14302</v>
      </c>
      <c r="I3273" t="s">
        <v>14372</v>
      </c>
      <c r="J3273">
        <v>112755</v>
      </c>
      <c r="K3273">
        <v>42201</v>
      </c>
      <c r="L3273" t="s">
        <v>12540</v>
      </c>
      <c r="M3273">
        <v>114041</v>
      </c>
      <c r="N3273">
        <v>114041</v>
      </c>
      <c r="O3273" t="s">
        <v>19520</v>
      </c>
    </row>
    <row r="3274" spans="1:15" x14ac:dyDescent="0.25">
      <c r="A3274">
        <v>42085</v>
      </c>
      <c r="B3274" t="s">
        <v>12536</v>
      </c>
      <c r="C3274" t="s">
        <v>1428</v>
      </c>
      <c r="D3274">
        <v>8370</v>
      </c>
      <c r="E3274" t="s">
        <v>297</v>
      </c>
      <c r="F3274" t="s">
        <v>12535</v>
      </c>
      <c r="G3274" t="s">
        <v>7571</v>
      </c>
      <c r="H3274" t="s">
        <v>14303</v>
      </c>
      <c r="I3274" t="s">
        <v>14372</v>
      </c>
      <c r="J3274">
        <v>112755</v>
      </c>
      <c r="K3274">
        <v>42201</v>
      </c>
      <c r="L3274" t="s">
        <v>12540</v>
      </c>
      <c r="M3274">
        <v>114041</v>
      </c>
      <c r="N3274">
        <v>114041</v>
      </c>
      <c r="O3274" t="s">
        <v>19521</v>
      </c>
    </row>
    <row r="3275" spans="1:15" x14ac:dyDescent="0.25">
      <c r="A3275">
        <v>42119</v>
      </c>
      <c r="B3275" t="s">
        <v>22347</v>
      </c>
      <c r="C3275" t="s">
        <v>14304</v>
      </c>
      <c r="D3275">
        <v>8000</v>
      </c>
      <c r="E3275" t="s">
        <v>273</v>
      </c>
      <c r="F3275" t="s">
        <v>12537</v>
      </c>
      <c r="G3275" t="s">
        <v>7571</v>
      </c>
      <c r="H3275" t="s">
        <v>22348</v>
      </c>
      <c r="I3275" t="s">
        <v>14372</v>
      </c>
      <c r="J3275">
        <v>112755</v>
      </c>
      <c r="K3275">
        <v>42201</v>
      </c>
      <c r="L3275" t="s">
        <v>12540</v>
      </c>
      <c r="M3275">
        <v>114041</v>
      </c>
      <c r="N3275">
        <v>114041</v>
      </c>
      <c r="O3275" t="s">
        <v>19522</v>
      </c>
    </row>
    <row r="3276" spans="1:15" x14ac:dyDescent="0.25">
      <c r="A3276">
        <v>42151</v>
      </c>
      <c r="B3276" t="s">
        <v>12538</v>
      </c>
      <c r="C3276" t="s">
        <v>1425</v>
      </c>
      <c r="D3276">
        <v>8310</v>
      </c>
      <c r="E3276" t="s">
        <v>291</v>
      </c>
      <c r="F3276" t="s">
        <v>12316</v>
      </c>
      <c r="G3276" t="s">
        <v>7571</v>
      </c>
      <c r="H3276" t="s">
        <v>12539</v>
      </c>
      <c r="I3276" t="s">
        <v>14372</v>
      </c>
      <c r="J3276">
        <v>112755</v>
      </c>
      <c r="K3276">
        <v>42201</v>
      </c>
      <c r="L3276" t="s">
        <v>12540</v>
      </c>
      <c r="M3276">
        <v>114041</v>
      </c>
      <c r="N3276">
        <v>114041</v>
      </c>
      <c r="O3276" t="s">
        <v>19523</v>
      </c>
    </row>
    <row r="3277" spans="1:15" x14ac:dyDescent="0.25">
      <c r="A3277">
        <v>42201</v>
      </c>
      <c r="B3277" t="s">
        <v>12540</v>
      </c>
      <c r="C3277" t="s">
        <v>12541</v>
      </c>
      <c r="D3277">
        <v>8200</v>
      </c>
      <c r="E3277" t="s">
        <v>302</v>
      </c>
      <c r="F3277" t="s">
        <v>12542</v>
      </c>
      <c r="G3277" t="s">
        <v>7571</v>
      </c>
      <c r="H3277" t="s">
        <v>12543</v>
      </c>
      <c r="I3277" t="s">
        <v>14372</v>
      </c>
      <c r="J3277">
        <v>112755</v>
      </c>
      <c r="K3277">
        <v>42201</v>
      </c>
      <c r="L3277" t="s">
        <v>12540</v>
      </c>
      <c r="M3277">
        <v>114041</v>
      </c>
      <c r="N3277">
        <v>114041</v>
      </c>
      <c r="O3277" t="s">
        <v>19524</v>
      </c>
    </row>
    <row r="3278" spans="1:15" x14ac:dyDescent="0.25">
      <c r="A3278">
        <v>42218</v>
      </c>
      <c r="B3278" t="s">
        <v>12544</v>
      </c>
      <c r="C3278" t="s">
        <v>12545</v>
      </c>
      <c r="D3278">
        <v>8000</v>
      </c>
      <c r="E3278" t="s">
        <v>273</v>
      </c>
      <c r="F3278" t="s">
        <v>12546</v>
      </c>
      <c r="G3278" t="s">
        <v>7571</v>
      </c>
      <c r="H3278" t="s">
        <v>12547</v>
      </c>
      <c r="I3278" t="s">
        <v>14372</v>
      </c>
      <c r="J3278">
        <v>112755</v>
      </c>
      <c r="K3278">
        <v>42201</v>
      </c>
      <c r="L3278" t="s">
        <v>12540</v>
      </c>
      <c r="M3278">
        <v>114041</v>
      </c>
      <c r="N3278">
        <v>114041</v>
      </c>
      <c r="O3278" t="s">
        <v>19525</v>
      </c>
    </row>
    <row r="3279" spans="1:15" x14ac:dyDescent="0.25">
      <c r="A3279">
        <v>42267</v>
      </c>
      <c r="B3279" t="s">
        <v>12548</v>
      </c>
      <c r="C3279" t="s">
        <v>8536</v>
      </c>
      <c r="D3279">
        <v>8600</v>
      </c>
      <c r="E3279" t="s">
        <v>843</v>
      </c>
      <c r="F3279" t="s">
        <v>12549</v>
      </c>
      <c r="G3279" t="s">
        <v>7571</v>
      </c>
      <c r="H3279" t="s">
        <v>12550</v>
      </c>
      <c r="I3279" t="s">
        <v>14372</v>
      </c>
      <c r="J3279">
        <v>112656</v>
      </c>
      <c r="K3279">
        <v>42267</v>
      </c>
      <c r="L3279" t="s">
        <v>12548</v>
      </c>
      <c r="M3279">
        <v>114066</v>
      </c>
      <c r="N3279">
        <v>114066</v>
      </c>
      <c r="O3279" t="s">
        <v>19526</v>
      </c>
    </row>
    <row r="3280" spans="1:15" x14ac:dyDescent="0.25">
      <c r="A3280">
        <v>42283</v>
      </c>
      <c r="B3280" t="s">
        <v>12551</v>
      </c>
      <c r="C3280" t="s">
        <v>12552</v>
      </c>
      <c r="D3280">
        <v>8470</v>
      </c>
      <c r="E3280" t="s">
        <v>1416</v>
      </c>
      <c r="F3280" t="s">
        <v>12553</v>
      </c>
      <c r="G3280" t="s">
        <v>7571</v>
      </c>
      <c r="H3280" t="s">
        <v>12554</v>
      </c>
      <c r="I3280" t="s">
        <v>14372</v>
      </c>
      <c r="J3280">
        <v>112219</v>
      </c>
      <c r="K3280">
        <v>42622</v>
      </c>
      <c r="L3280" t="s">
        <v>12603</v>
      </c>
      <c r="M3280">
        <v>114058</v>
      </c>
      <c r="N3280">
        <v>114058</v>
      </c>
      <c r="O3280" t="s">
        <v>19527</v>
      </c>
    </row>
    <row r="3281" spans="1:15" x14ac:dyDescent="0.25">
      <c r="A3281">
        <v>42325</v>
      </c>
      <c r="B3281" t="s">
        <v>12555</v>
      </c>
      <c r="C3281" t="s">
        <v>12556</v>
      </c>
      <c r="D3281">
        <v>8501</v>
      </c>
      <c r="E3281" t="s">
        <v>1491</v>
      </c>
      <c r="F3281" t="s">
        <v>12557</v>
      </c>
      <c r="G3281" t="s">
        <v>7571</v>
      </c>
      <c r="H3281" t="s">
        <v>12558</v>
      </c>
      <c r="I3281" t="s">
        <v>14372</v>
      </c>
      <c r="J3281">
        <v>111484</v>
      </c>
      <c r="K3281">
        <v>42465</v>
      </c>
      <c r="L3281" t="s">
        <v>12581</v>
      </c>
      <c r="M3281">
        <v>114082</v>
      </c>
      <c r="N3281">
        <v>114082</v>
      </c>
      <c r="O3281" t="s">
        <v>19528</v>
      </c>
    </row>
    <row r="3282" spans="1:15" x14ac:dyDescent="0.25">
      <c r="A3282">
        <v>42333</v>
      </c>
      <c r="B3282" t="s">
        <v>12559</v>
      </c>
      <c r="C3282" t="s">
        <v>12560</v>
      </c>
      <c r="D3282">
        <v>8900</v>
      </c>
      <c r="E3282" t="s">
        <v>320</v>
      </c>
      <c r="F3282" t="s">
        <v>12561</v>
      </c>
      <c r="G3282" t="s">
        <v>7571</v>
      </c>
      <c r="H3282" t="s">
        <v>22349</v>
      </c>
      <c r="I3282" t="s">
        <v>14372</v>
      </c>
      <c r="J3282">
        <v>112656</v>
      </c>
      <c r="K3282">
        <v>42267</v>
      </c>
      <c r="L3282" t="s">
        <v>12548</v>
      </c>
      <c r="M3282">
        <v>114066</v>
      </c>
      <c r="N3282">
        <v>114066</v>
      </c>
      <c r="O3282" t="s">
        <v>19529</v>
      </c>
    </row>
    <row r="3283" spans="1:15" x14ac:dyDescent="0.25">
      <c r="A3283">
        <v>42341</v>
      </c>
      <c r="B3283" t="s">
        <v>12562</v>
      </c>
      <c r="C3283" t="s">
        <v>12563</v>
      </c>
      <c r="D3283">
        <v>8900</v>
      </c>
      <c r="E3283" t="s">
        <v>320</v>
      </c>
      <c r="F3283" t="s">
        <v>12564</v>
      </c>
      <c r="G3283" t="s">
        <v>7571</v>
      </c>
      <c r="H3283" t="s">
        <v>22350</v>
      </c>
      <c r="I3283" t="s">
        <v>14372</v>
      </c>
      <c r="J3283">
        <v>112656</v>
      </c>
      <c r="K3283">
        <v>42267</v>
      </c>
      <c r="L3283" t="s">
        <v>12548</v>
      </c>
      <c r="M3283">
        <v>114066</v>
      </c>
      <c r="N3283">
        <v>114066</v>
      </c>
      <c r="O3283" t="s">
        <v>19530</v>
      </c>
    </row>
    <row r="3284" spans="1:15" x14ac:dyDescent="0.25">
      <c r="A3284">
        <v>42366</v>
      </c>
      <c r="B3284" t="s">
        <v>12565</v>
      </c>
      <c r="C3284" t="s">
        <v>12566</v>
      </c>
      <c r="D3284">
        <v>8900</v>
      </c>
      <c r="E3284" t="s">
        <v>320</v>
      </c>
      <c r="F3284" t="s">
        <v>12567</v>
      </c>
      <c r="G3284" t="s">
        <v>7571</v>
      </c>
      <c r="H3284" t="s">
        <v>22351</v>
      </c>
      <c r="I3284" t="s">
        <v>14372</v>
      </c>
      <c r="J3284">
        <v>112656</v>
      </c>
      <c r="K3284">
        <v>42267</v>
      </c>
      <c r="L3284" t="s">
        <v>12548</v>
      </c>
      <c r="M3284">
        <v>114066</v>
      </c>
      <c r="N3284">
        <v>114066</v>
      </c>
      <c r="O3284" t="s">
        <v>22352</v>
      </c>
    </row>
    <row r="3285" spans="1:15" x14ac:dyDescent="0.25">
      <c r="A3285">
        <v>42374</v>
      </c>
      <c r="B3285" t="s">
        <v>12568</v>
      </c>
      <c r="C3285" t="s">
        <v>1488</v>
      </c>
      <c r="D3285">
        <v>8870</v>
      </c>
      <c r="E3285" t="s">
        <v>160</v>
      </c>
      <c r="F3285" t="s">
        <v>12569</v>
      </c>
      <c r="G3285" t="s">
        <v>7571</v>
      </c>
      <c r="H3285" t="s">
        <v>22353</v>
      </c>
      <c r="I3285" t="s">
        <v>14372</v>
      </c>
      <c r="J3285">
        <v>112391</v>
      </c>
      <c r="K3285">
        <v>42739</v>
      </c>
      <c r="L3285" t="s">
        <v>12612</v>
      </c>
      <c r="M3285">
        <v>114082</v>
      </c>
      <c r="N3285">
        <v>114082</v>
      </c>
      <c r="O3285" t="s">
        <v>19531</v>
      </c>
    </row>
    <row r="3286" spans="1:15" x14ac:dyDescent="0.25">
      <c r="A3286">
        <v>42408</v>
      </c>
      <c r="B3286" t="s">
        <v>12571</v>
      </c>
      <c r="C3286" t="s">
        <v>12572</v>
      </c>
      <c r="D3286">
        <v>8300</v>
      </c>
      <c r="E3286" t="s">
        <v>1421</v>
      </c>
      <c r="F3286" t="s">
        <v>12573</v>
      </c>
      <c r="G3286" t="s">
        <v>7571</v>
      </c>
      <c r="H3286" t="s">
        <v>12574</v>
      </c>
      <c r="I3286" t="s">
        <v>14372</v>
      </c>
      <c r="J3286">
        <v>112755</v>
      </c>
      <c r="K3286">
        <v>42201</v>
      </c>
      <c r="L3286" t="s">
        <v>12540</v>
      </c>
      <c r="M3286">
        <v>114041</v>
      </c>
      <c r="N3286">
        <v>114041</v>
      </c>
      <c r="O3286" t="s">
        <v>19532</v>
      </c>
    </row>
    <row r="3287" spans="1:15" x14ac:dyDescent="0.25">
      <c r="A3287">
        <v>42416</v>
      </c>
      <c r="B3287" t="s">
        <v>12575</v>
      </c>
      <c r="C3287" t="s">
        <v>12572</v>
      </c>
      <c r="D3287">
        <v>8300</v>
      </c>
      <c r="E3287" t="s">
        <v>1421</v>
      </c>
      <c r="F3287" t="s">
        <v>12573</v>
      </c>
      <c r="G3287" t="s">
        <v>7571</v>
      </c>
      <c r="H3287" t="s">
        <v>12576</v>
      </c>
      <c r="I3287" t="s">
        <v>14372</v>
      </c>
      <c r="J3287">
        <v>112755</v>
      </c>
      <c r="K3287">
        <v>42201</v>
      </c>
      <c r="L3287" t="s">
        <v>12540</v>
      </c>
      <c r="M3287">
        <v>114041</v>
      </c>
      <c r="N3287">
        <v>114041</v>
      </c>
      <c r="O3287" t="s">
        <v>19533</v>
      </c>
    </row>
    <row r="3288" spans="1:15" x14ac:dyDescent="0.25">
      <c r="A3288">
        <v>42441</v>
      </c>
      <c r="B3288" t="s">
        <v>12577</v>
      </c>
      <c r="C3288" t="s">
        <v>12578</v>
      </c>
      <c r="D3288">
        <v>8680</v>
      </c>
      <c r="E3288" t="s">
        <v>212</v>
      </c>
      <c r="F3288" t="s">
        <v>12579</v>
      </c>
      <c r="G3288" t="s">
        <v>7571</v>
      </c>
      <c r="H3288" t="s">
        <v>12580</v>
      </c>
      <c r="I3288" t="s">
        <v>14372</v>
      </c>
      <c r="J3288">
        <v>112219</v>
      </c>
      <c r="K3288">
        <v>42622</v>
      </c>
      <c r="L3288" t="s">
        <v>12603</v>
      </c>
      <c r="M3288">
        <v>114058</v>
      </c>
      <c r="N3288">
        <v>114058</v>
      </c>
      <c r="O3288" t="s">
        <v>19534</v>
      </c>
    </row>
    <row r="3289" spans="1:15" x14ac:dyDescent="0.25">
      <c r="A3289">
        <v>42465</v>
      </c>
      <c r="B3289" t="s">
        <v>12581</v>
      </c>
      <c r="C3289" t="s">
        <v>12582</v>
      </c>
      <c r="D3289">
        <v>8500</v>
      </c>
      <c r="E3289" t="s">
        <v>276</v>
      </c>
      <c r="F3289" t="s">
        <v>12583</v>
      </c>
      <c r="G3289" t="s">
        <v>7571</v>
      </c>
      <c r="H3289" t="s">
        <v>12584</v>
      </c>
      <c r="I3289" t="s">
        <v>14372</v>
      </c>
      <c r="J3289">
        <v>111484</v>
      </c>
      <c r="K3289">
        <v>42465</v>
      </c>
      <c r="L3289" t="s">
        <v>12581</v>
      </c>
      <c r="M3289">
        <v>114082</v>
      </c>
      <c r="N3289">
        <v>114082</v>
      </c>
      <c r="O3289" t="s">
        <v>19535</v>
      </c>
    </row>
    <row r="3290" spans="1:15" x14ac:dyDescent="0.25">
      <c r="A3290">
        <v>42499</v>
      </c>
      <c r="B3290" t="s">
        <v>12585</v>
      </c>
      <c r="C3290" t="s">
        <v>12586</v>
      </c>
      <c r="D3290">
        <v>8500</v>
      </c>
      <c r="E3290" t="s">
        <v>276</v>
      </c>
      <c r="F3290" t="s">
        <v>12587</v>
      </c>
      <c r="G3290" t="s">
        <v>7571</v>
      </c>
      <c r="H3290" t="s">
        <v>12588</v>
      </c>
      <c r="I3290" t="s">
        <v>14372</v>
      </c>
      <c r="J3290">
        <v>111484</v>
      </c>
      <c r="K3290">
        <v>42465</v>
      </c>
      <c r="L3290" t="s">
        <v>12581</v>
      </c>
      <c r="M3290">
        <v>114082</v>
      </c>
      <c r="N3290">
        <v>114082</v>
      </c>
      <c r="O3290" t="s">
        <v>19536</v>
      </c>
    </row>
    <row r="3291" spans="1:15" x14ac:dyDescent="0.25">
      <c r="A3291">
        <v>42515</v>
      </c>
      <c r="B3291" t="s">
        <v>12589</v>
      </c>
      <c r="C3291" t="s">
        <v>12590</v>
      </c>
      <c r="D3291">
        <v>8500</v>
      </c>
      <c r="E3291" t="s">
        <v>276</v>
      </c>
      <c r="F3291" t="s">
        <v>12591</v>
      </c>
      <c r="G3291" t="s">
        <v>7571</v>
      </c>
      <c r="H3291" t="s">
        <v>12584</v>
      </c>
      <c r="I3291" t="s">
        <v>14372</v>
      </c>
      <c r="J3291">
        <v>111484</v>
      </c>
      <c r="K3291">
        <v>42465</v>
      </c>
      <c r="L3291" t="s">
        <v>12581</v>
      </c>
      <c r="M3291">
        <v>114082</v>
      </c>
      <c r="N3291">
        <v>114082</v>
      </c>
      <c r="O3291" t="s">
        <v>19537</v>
      </c>
    </row>
    <row r="3292" spans="1:15" x14ac:dyDescent="0.25">
      <c r="A3292">
        <v>42523</v>
      </c>
      <c r="B3292" t="s">
        <v>12592</v>
      </c>
      <c r="C3292" t="s">
        <v>12593</v>
      </c>
      <c r="D3292">
        <v>8500</v>
      </c>
      <c r="E3292" t="s">
        <v>276</v>
      </c>
      <c r="F3292" t="s">
        <v>12594</v>
      </c>
      <c r="G3292" t="s">
        <v>7571</v>
      </c>
      <c r="H3292" t="s">
        <v>12595</v>
      </c>
      <c r="I3292" t="s">
        <v>14372</v>
      </c>
      <c r="J3292">
        <v>111484</v>
      </c>
      <c r="K3292">
        <v>42465</v>
      </c>
      <c r="L3292" t="s">
        <v>12581</v>
      </c>
      <c r="M3292">
        <v>114082</v>
      </c>
      <c r="N3292">
        <v>114082</v>
      </c>
      <c r="O3292" t="s">
        <v>19538</v>
      </c>
    </row>
    <row r="3293" spans="1:15" x14ac:dyDescent="0.25">
      <c r="A3293">
        <v>42531</v>
      </c>
      <c r="B3293" t="s">
        <v>12596</v>
      </c>
      <c r="C3293" t="s">
        <v>12597</v>
      </c>
      <c r="D3293">
        <v>8930</v>
      </c>
      <c r="E3293" t="s">
        <v>4725</v>
      </c>
      <c r="F3293" t="s">
        <v>12598</v>
      </c>
      <c r="G3293" t="s">
        <v>7571</v>
      </c>
      <c r="H3293" t="s">
        <v>22354</v>
      </c>
      <c r="I3293" t="s">
        <v>14372</v>
      </c>
      <c r="J3293">
        <v>112391</v>
      </c>
      <c r="K3293">
        <v>42739</v>
      </c>
      <c r="L3293" t="s">
        <v>12612</v>
      </c>
      <c r="M3293">
        <v>114082</v>
      </c>
      <c r="N3293">
        <v>114082</v>
      </c>
      <c r="O3293" t="s">
        <v>19539</v>
      </c>
    </row>
    <row r="3294" spans="1:15" x14ac:dyDescent="0.25">
      <c r="A3294">
        <v>42556</v>
      </c>
      <c r="B3294" t="s">
        <v>12599</v>
      </c>
      <c r="C3294" t="s">
        <v>12597</v>
      </c>
      <c r="D3294">
        <v>8930</v>
      </c>
      <c r="E3294" t="s">
        <v>4725</v>
      </c>
      <c r="F3294" t="s">
        <v>12598</v>
      </c>
      <c r="G3294" t="s">
        <v>7571</v>
      </c>
      <c r="H3294" t="s">
        <v>22355</v>
      </c>
      <c r="I3294" t="s">
        <v>14372</v>
      </c>
      <c r="J3294">
        <v>112391</v>
      </c>
      <c r="K3294">
        <v>42739</v>
      </c>
      <c r="L3294" t="s">
        <v>12612</v>
      </c>
      <c r="M3294">
        <v>114082</v>
      </c>
      <c r="N3294">
        <v>114082</v>
      </c>
      <c r="O3294" t="s">
        <v>19540</v>
      </c>
    </row>
    <row r="3295" spans="1:15" x14ac:dyDescent="0.25">
      <c r="A3295">
        <v>42581</v>
      </c>
      <c r="B3295" t="s">
        <v>14305</v>
      </c>
      <c r="C3295" t="s">
        <v>12600</v>
      </c>
      <c r="D3295">
        <v>8620</v>
      </c>
      <c r="E3295" t="s">
        <v>1446</v>
      </c>
      <c r="F3295" t="s">
        <v>12601</v>
      </c>
      <c r="G3295" t="s">
        <v>7571</v>
      </c>
      <c r="H3295" t="s">
        <v>12602</v>
      </c>
      <c r="I3295" t="s">
        <v>14372</v>
      </c>
      <c r="J3295">
        <v>112656</v>
      </c>
      <c r="K3295">
        <v>42267</v>
      </c>
      <c r="L3295" t="s">
        <v>12548</v>
      </c>
      <c r="M3295">
        <v>114066</v>
      </c>
      <c r="N3295">
        <v>114066</v>
      </c>
      <c r="O3295" t="s">
        <v>19541</v>
      </c>
    </row>
    <row r="3296" spans="1:15" x14ac:dyDescent="0.25">
      <c r="A3296">
        <v>42622</v>
      </c>
      <c r="B3296" t="s">
        <v>12603</v>
      </c>
      <c r="C3296" t="s">
        <v>8736</v>
      </c>
      <c r="D3296">
        <v>8400</v>
      </c>
      <c r="E3296" t="s">
        <v>155</v>
      </c>
      <c r="F3296" t="s">
        <v>8276</v>
      </c>
      <c r="G3296" t="s">
        <v>7571</v>
      </c>
      <c r="H3296" t="s">
        <v>8277</v>
      </c>
      <c r="I3296" t="s">
        <v>14372</v>
      </c>
      <c r="J3296">
        <v>112219</v>
      </c>
      <c r="K3296">
        <v>42622</v>
      </c>
      <c r="L3296" t="s">
        <v>12603</v>
      </c>
      <c r="M3296">
        <v>114058</v>
      </c>
      <c r="N3296">
        <v>114058</v>
      </c>
      <c r="O3296" t="s">
        <v>19542</v>
      </c>
    </row>
    <row r="3297" spans="1:15" x14ac:dyDescent="0.25">
      <c r="A3297">
        <v>42648</v>
      </c>
      <c r="B3297" t="s">
        <v>12604</v>
      </c>
      <c r="C3297" t="s">
        <v>12605</v>
      </c>
      <c r="D3297">
        <v>8400</v>
      </c>
      <c r="E3297" t="s">
        <v>155</v>
      </c>
      <c r="F3297" t="s">
        <v>12606</v>
      </c>
      <c r="G3297" t="s">
        <v>7571</v>
      </c>
      <c r="H3297" t="s">
        <v>12607</v>
      </c>
      <c r="I3297" t="s">
        <v>14372</v>
      </c>
      <c r="J3297">
        <v>112219</v>
      </c>
      <c r="K3297">
        <v>42622</v>
      </c>
      <c r="L3297" t="s">
        <v>12603</v>
      </c>
      <c r="M3297">
        <v>114058</v>
      </c>
      <c r="N3297">
        <v>114058</v>
      </c>
      <c r="O3297" t="s">
        <v>19543</v>
      </c>
    </row>
    <row r="3298" spans="1:15" x14ac:dyDescent="0.25">
      <c r="A3298">
        <v>42689</v>
      </c>
      <c r="B3298" t="s">
        <v>12608</v>
      </c>
      <c r="C3298" t="s">
        <v>12609</v>
      </c>
      <c r="D3298">
        <v>8660</v>
      </c>
      <c r="E3298" t="s">
        <v>1451</v>
      </c>
      <c r="F3298" t="s">
        <v>12610</v>
      </c>
      <c r="G3298" t="s">
        <v>7571</v>
      </c>
      <c r="H3298" t="s">
        <v>12611</v>
      </c>
      <c r="I3298" t="s">
        <v>14372</v>
      </c>
      <c r="J3298">
        <v>112656</v>
      </c>
      <c r="K3298">
        <v>42267</v>
      </c>
      <c r="L3298" t="s">
        <v>12548</v>
      </c>
      <c r="M3298">
        <v>114066</v>
      </c>
      <c r="N3298">
        <v>114066</v>
      </c>
      <c r="O3298" t="s">
        <v>19544</v>
      </c>
    </row>
    <row r="3299" spans="1:15" x14ac:dyDescent="0.25">
      <c r="A3299">
        <v>42739</v>
      </c>
      <c r="B3299" t="s">
        <v>12612</v>
      </c>
      <c r="C3299" t="s">
        <v>12613</v>
      </c>
      <c r="D3299">
        <v>8800</v>
      </c>
      <c r="E3299" t="s">
        <v>266</v>
      </c>
      <c r="F3299" t="s">
        <v>12614</v>
      </c>
      <c r="G3299" t="s">
        <v>7571</v>
      </c>
      <c r="H3299" t="s">
        <v>12615</v>
      </c>
      <c r="I3299" t="s">
        <v>14372</v>
      </c>
      <c r="J3299">
        <v>112391</v>
      </c>
      <c r="K3299">
        <v>42739</v>
      </c>
      <c r="L3299" t="s">
        <v>12612</v>
      </c>
      <c r="M3299">
        <v>114082</v>
      </c>
      <c r="N3299">
        <v>114082</v>
      </c>
      <c r="O3299" t="s">
        <v>19545</v>
      </c>
    </row>
    <row r="3300" spans="1:15" x14ac:dyDescent="0.25">
      <c r="A3300">
        <v>42754</v>
      </c>
      <c r="B3300" t="s">
        <v>12616</v>
      </c>
      <c r="C3300" t="s">
        <v>8620</v>
      </c>
      <c r="D3300">
        <v>8800</v>
      </c>
      <c r="E3300" t="s">
        <v>266</v>
      </c>
      <c r="F3300" t="s">
        <v>12617</v>
      </c>
      <c r="G3300" t="s">
        <v>7571</v>
      </c>
      <c r="H3300" t="s">
        <v>12618</v>
      </c>
      <c r="I3300" t="s">
        <v>14372</v>
      </c>
      <c r="J3300">
        <v>112391</v>
      </c>
      <c r="K3300">
        <v>42739</v>
      </c>
      <c r="L3300" t="s">
        <v>12612</v>
      </c>
      <c r="M3300">
        <v>114082</v>
      </c>
      <c r="N3300">
        <v>114082</v>
      </c>
      <c r="O3300" t="s">
        <v>19546</v>
      </c>
    </row>
    <row r="3301" spans="1:15" x14ac:dyDescent="0.25">
      <c r="A3301">
        <v>42762</v>
      </c>
      <c r="B3301" t="s">
        <v>12619</v>
      </c>
      <c r="C3301" t="s">
        <v>12620</v>
      </c>
      <c r="D3301">
        <v>8700</v>
      </c>
      <c r="E3301" t="s">
        <v>1513</v>
      </c>
      <c r="F3301" t="s">
        <v>12621</v>
      </c>
      <c r="G3301" t="s">
        <v>7571</v>
      </c>
      <c r="H3301" t="s">
        <v>19547</v>
      </c>
      <c r="I3301" t="s">
        <v>14372</v>
      </c>
      <c r="J3301">
        <v>112243</v>
      </c>
      <c r="K3301">
        <v>127993</v>
      </c>
      <c r="L3301" t="s">
        <v>13694</v>
      </c>
      <c r="M3301">
        <v>114033</v>
      </c>
      <c r="N3301">
        <v>114033</v>
      </c>
      <c r="O3301" t="s">
        <v>19548</v>
      </c>
    </row>
    <row r="3302" spans="1:15" x14ac:dyDescent="0.25">
      <c r="A3302">
        <v>42796</v>
      </c>
      <c r="B3302" t="s">
        <v>12622</v>
      </c>
      <c r="C3302" t="s">
        <v>1393</v>
      </c>
      <c r="D3302">
        <v>8820</v>
      </c>
      <c r="E3302" t="s">
        <v>258</v>
      </c>
      <c r="F3302" t="s">
        <v>773</v>
      </c>
      <c r="G3302" t="s">
        <v>7571</v>
      </c>
      <c r="H3302" t="s">
        <v>12623</v>
      </c>
      <c r="I3302" t="s">
        <v>14372</v>
      </c>
      <c r="J3302">
        <v>112755</v>
      </c>
      <c r="K3302">
        <v>42201</v>
      </c>
      <c r="L3302" t="s">
        <v>12540</v>
      </c>
      <c r="M3302">
        <v>114041</v>
      </c>
      <c r="N3302">
        <v>114041</v>
      </c>
      <c r="O3302" t="s">
        <v>19549</v>
      </c>
    </row>
    <row r="3303" spans="1:15" x14ac:dyDescent="0.25">
      <c r="A3303">
        <v>42812</v>
      </c>
      <c r="B3303" t="s">
        <v>12624</v>
      </c>
      <c r="C3303" t="s">
        <v>12625</v>
      </c>
      <c r="D3303">
        <v>8630</v>
      </c>
      <c r="E3303" t="s">
        <v>114</v>
      </c>
      <c r="F3303" t="s">
        <v>12626</v>
      </c>
      <c r="G3303" t="s">
        <v>7571</v>
      </c>
      <c r="H3303" t="s">
        <v>19550</v>
      </c>
      <c r="I3303" t="s">
        <v>14372</v>
      </c>
      <c r="J3303">
        <v>112656</v>
      </c>
      <c r="K3303">
        <v>42267</v>
      </c>
      <c r="L3303" t="s">
        <v>12548</v>
      </c>
      <c r="M3303">
        <v>114066</v>
      </c>
      <c r="N3303">
        <v>114066</v>
      </c>
      <c r="O3303" t="s">
        <v>19551</v>
      </c>
    </row>
    <row r="3304" spans="1:15" x14ac:dyDescent="0.25">
      <c r="A3304">
        <v>42846</v>
      </c>
      <c r="B3304" t="s">
        <v>12627</v>
      </c>
      <c r="C3304" t="s">
        <v>12628</v>
      </c>
      <c r="D3304">
        <v>8790</v>
      </c>
      <c r="E3304" t="s">
        <v>268</v>
      </c>
      <c r="F3304" t="s">
        <v>12629</v>
      </c>
      <c r="G3304" t="s">
        <v>7571</v>
      </c>
      <c r="H3304" t="s">
        <v>22356</v>
      </c>
      <c r="I3304" t="s">
        <v>14372</v>
      </c>
      <c r="J3304">
        <v>112243</v>
      </c>
      <c r="K3304">
        <v>127993</v>
      </c>
      <c r="L3304" t="s">
        <v>13694</v>
      </c>
      <c r="M3304">
        <v>114033</v>
      </c>
      <c r="N3304">
        <v>114033</v>
      </c>
      <c r="O3304" t="s">
        <v>19552</v>
      </c>
    </row>
    <row r="3305" spans="1:15" x14ac:dyDescent="0.25">
      <c r="A3305">
        <v>42853</v>
      </c>
      <c r="B3305" t="s">
        <v>12630</v>
      </c>
      <c r="C3305" t="s">
        <v>12631</v>
      </c>
      <c r="D3305">
        <v>8790</v>
      </c>
      <c r="E3305" t="s">
        <v>268</v>
      </c>
      <c r="F3305" t="s">
        <v>12632</v>
      </c>
      <c r="G3305" t="s">
        <v>7571</v>
      </c>
      <c r="H3305" t="s">
        <v>12633</v>
      </c>
      <c r="I3305" t="s">
        <v>14372</v>
      </c>
      <c r="J3305">
        <v>112243</v>
      </c>
      <c r="K3305">
        <v>127993</v>
      </c>
      <c r="L3305" t="s">
        <v>13694</v>
      </c>
      <c r="M3305">
        <v>114033</v>
      </c>
      <c r="N3305">
        <v>114033</v>
      </c>
      <c r="O3305" t="s">
        <v>19553</v>
      </c>
    </row>
    <row r="3306" spans="1:15" x14ac:dyDescent="0.25">
      <c r="A3306">
        <v>42929</v>
      </c>
      <c r="B3306" t="s">
        <v>12634</v>
      </c>
      <c r="C3306" t="s">
        <v>1600</v>
      </c>
      <c r="D3306">
        <v>9300</v>
      </c>
      <c r="E3306" t="s">
        <v>639</v>
      </c>
      <c r="F3306" t="s">
        <v>14306</v>
      </c>
      <c r="G3306" t="s">
        <v>7571</v>
      </c>
      <c r="H3306" t="s">
        <v>12635</v>
      </c>
      <c r="I3306" t="s">
        <v>14372</v>
      </c>
      <c r="J3306">
        <v>113555</v>
      </c>
      <c r="K3306">
        <v>42994</v>
      </c>
      <c r="L3306" t="s">
        <v>12644</v>
      </c>
      <c r="M3306">
        <v>113985</v>
      </c>
      <c r="N3306">
        <v>113985</v>
      </c>
      <c r="O3306" t="s">
        <v>19554</v>
      </c>
    </row>
    <row r="3307" spans="1:15" x14ac:dyDescent="0.25">
      <c r="A3307">
        <v>42952</v>
      </c>
      <c r="B3307" t="s">
        <v>12636</v>
      </c>
      <c r="C3307" t="s">
        <v>12637</v>
      </c>
      <c r="D3307">
        <v>9300</v>
      </c>
      <c r="E3307" t="s">
        <v>639</v>
      </c>
      <c r="F3307" t="s">
        <v>12638</v>
      </c>
      <c r="G3307" t="s">
        <v>7571</v>
      </c>
      <c r="H3307" t="s">
        <v>12639</v>
      </c>
      <c r="I3307" t="s">
        <v>14372</v>
      </c>
      <c r="J3307">
        <v>113555</v>
      </c>
      <c r="K3307">
        <v>42994</v>
      </c>
      <c r="L3307" t="s">
        <v>12644</v>
      </c>
      <c r="M3307">
        <v>113985</v>
      </c>
      <c r="N3307">
        <v>113985</v>
      </c>
      <c r="O3307" t="s">
        <v>19555</v>
      </c>
    </row>
    <row r="3308" spans="1:15" x14ac:dyDescent="0.25">
      <c r="A3308">
        <v>42961</v>
      </c>
      <c r="B3308" t="s">
        <v>12640</v>
      </c>
      <c r="C3308" t="s">
        <v>12641</v>
      </c>
      <c r="D3308">
        <v>9300</v>
      </c>
      <c r="E3308" t="s">
        <v>639</v>
      </c>
      <c r="F3308" t="s">
        <v>12642</v>
      </c>
      <c r="G3308" t="s">
        <v>7571</v>
      </c>
      <c r="H3308" t="s">
        <v>12643</v>
      </c>
      <c r="I3308" t="s">
        <v>14372</v>
      </c>
      <c r="J3308">
        <v>113555</v>
      </c>
      <c r="K3308">
        <v>42994</v>
      </c>
      <c r="L3308" t="s">
        <v>12644</v>
      </c>
      <c r="M3308">
        <v>113985</v>
      </c>
      <c r="N3308">
        <v>113985</v>
      </c>
      <c r="O3308" t="s">
        <v>19556</v>
      </c>
    </row>
    <row r="3309" spans="1:15" x14ac:dyDescent="0.25">
      <c r="A3309">
        <v>42994</v>
      </c>
      <c r="B3309" t="s">
        <v>12644</v>
      </c>
      <c r="C3309" t="s">
        <v>12645</v>
      </c>
      <c r="D3309">
        <v>9300</v>
      </c>
      <c r="E3309" t="s">
        <v>639</v>
      </c>
      <c r="F3309" t="s">
        <v>7679</v>
      </c>
      <c r="G3309" t="s">
        <v>7571</v>
      </c>
      <c r="H3309" t="s">
        <v>22357</v>
      </c>
      <c r="I3309" t="s">
        <v>14372</v>
      </c>
      <c r="J3309">
        <v>113555</v>
      </c>
      <c r="K3309">
        <v>42994</v>
      </c>
      <c r="L3309" t="s">
        <v>12644</v>
      </c>
      <c r="M3309">
        <v>113985</v>
      </c>
      <c r="N3309">
        <v>113985</v>
      </c>
      <c r="O3309" t="s">
        <v>19557</v>
      </c>
    </row>
    <row r="3310" spans="1:15" x14ac:dyDescent="0.25">
      <c r="A3310">
        <v>43018</v>
      </c>
      <c r="B3310" t="s">
        <v>12646</v>
      </c>
      <c r="C3310" t="s">
        <v>12647</v>
      </c>
      <c r="D3310">
        <v>9300</v>
      </c>
      <c r="E3310" t="s">
        <v>639</v>
      </c>
      <c r="F3310" t="s">
        <v>7679</v>
      </c>
      <c r="G3310" t="s">
        <v>7571</v>
      </c>
      <c r="H3310" t="s">
        <v>22358</v>
      </c>
      <c r="I3310" t="s">
        <v>14372</v>
      </c>
      <c r="J3310">
        <v>113555</v>
      </c>
      <c r="K3310">
        <v>42994</v>
      </c>
      <c r="L3310" t="s">
        <v>12644</v>
      </c>
      <c r="M3310">
        <v>113985</v>
      </c>
      <c r="N3310">
        <v>113985</v>
      </c>
      <c r="O3310" t="s">
        <v>19558</v>
      </c>
    </row>
    <row r="3311" spans="1:15" x14ac:dyDescent="0.25">
      <c r="A3311">
        <v>43026</v>
      </c>
      <c r="B3311" t="s">
        <v>12648</v>
      </c>
      <c r="C3311" t="s">
        <v>12647</v>
      </c>
      <c r="D3311">
        <v>9300</v>
      </c>
      <c r="E3311" t="s">
        <v>639</v>
      </c>
      <c r="F3311" t="s">
        <v>7679</v>
      </c>
      <c r="G3311" t="s">
        <v>7571</v>
      </c>
      <c r="H3311" t="s">
        <v>22359</v>
      </c>
      <c r="I3311" t="s">
        <v>14372</v>
      </c>
      <c r="J3311">
        <v>113555</v>
      </c>
      <c r="K3311">
        <v>42994</v>
      </c>
      <c r="L3311" t="s">
        <v>12644</v>
      </c>
      <c r="M3311">
        <v>113985</v>
      </c>
      <c r="N3311">
        <v>113985</v>
      </c>
      <c r="O3311" t="s">
        <v>19559</v>
      </c>
    </row>
    <row r="3312" spans="1:15" x14ac:dyDescent="0.25">
      <c r="A3312">
        <v>43042</v>
      </c>
      <c r="B3312" t="s">
        <v>12649</v>
      </c>
      <c r="C3312" t="s">
        <v>1696</v>
      </c>
      <c r="D3312">
        <v>9880</v>
      </c>
      <c r="E3312" t="s">
        <v>376</v>
      </c>
      <c r="F3312" t="s">
        <v>12650</v>
      </c>
      <c r="G3312" t="s">
        <v>7571</v>
      </c>
      <c r="H3312" t="s">
        <v>12651</v>
      </c>
      <c r="I3312" t="s">
        <v>14372</v>
      </c>
      <c r="J3312">
        <v>112243</v>
      </c>
      <c r="K3312">
        <v>127993</v>
      </c>
      <c r="L3312" t="s">
        <v>13694</v>
      </c>
      <c r="M3312">
        <v>114033</v>
      </c>
      <c r="N3312">
        <v>114033</v>
      </c>
      <c r="O3312" t="s">
        <v>19560</v>
      </c>
    </row>
    <row r="3313" spans="1:15" x14ac:dyDescent="0.25">
      <c r="A3313">
        <v>43117</v>
      </c>
      <c r="B3313" t="s">
        <v>12652</v>
      </c>
      <c r="C3313" t="s">
        <v>8550</v>
      </c>
      <c r="D3313">
        <v>9470</v>
      </c>
      <c r="E3313" t="s">
        <v>509</v>
      </c>
      <c r="F3313" t="s">
        <v>7680</v>
      </c>
      <c r="G3313" t="s">
        <v>7571</v>
      </c>
      <c r="H3313" t="s">
        <v>12653</v>
      </c>
      <c r="I3313" t="s">
        <v>14372</v>
      </c>
      <c r="J3313">
        <v>113555</v>
      </c>
      <c r="K3313">
        <v>42994</v>
      </c>
      <c r="L3313" t="s">
        <v>12644</v>
      </c>
      <c r="M3313">
        <v>113985</v>
      </c>
      <c r="N3313">
        <v>113985</v>
      </c>
      <c r="O3313" t="s">
        <v>19561</v>
      </c>
    </row>
    <row r="3314" spans="1:15" x14ac:dyDescent="0.25">
      <c r="A3314">
        <v>43141</v>
      </c>
      <c r="B3314" t="s">
        <v>12654</v>
      </c>
      <c r="C3314" t="s">
        <v>1606</v>
      </c>
      <c r="D3314">
        <v>9200</v>
      </c>
      <c r="E3314" t="s">
        <v>637</v>
      </c>
      <c r="F3314" t="s">
        <v>12655</v>
      </c>
      <c r="G3314" t="s">
        <v>7571</v>
      </c>
      <c r="H3314" t="s">
        <v>12656</v>
      </c>
      <c r="I3314" t="s">
        <v>14372</v>
      </c>
      <c r="J3314">
        <v>111658</v>
      </c>
      <c r="K3314">
        <v>43166</v>
      </c>
      <c r="L3314" t="s">
        <v>12657</v>
      </c>
      <c r="M3314">
        <v>113977</v>
      </c>
      <c r="N3314">
        <v>113977</v>
      </c>
      <c r="O3314" t="s">
        <v>19562</v>
      </c>
    </row>
    <row r="3315" spans="1:15" x14ac:dyDescent="0.25">
      <c r="A3315">
        <v>43166</v>
      </c>
      <c r="B3315" t="s">
        <v>12657</v>
      </c>
      <c r="C3315" t="s">
        <v>12658</v>
      </c>
      <c r="D3315">
        <v>9200</v>
      </c>
      <c r="E3315" t="s">
        <v>637</v>
      </c>
      <c r="F3315" t="s">
        <v>7900</v>
      </c>
      <c r="G3315" t="s">
        <v>7571</v>
      </c>
      <c r="H3315" t="s">
        <v>12659</v>
      </c>
      <c r="I3315" t="s">
        <v>14372</v>
      </c>
      <c r="J3315">
        <v>111658</v>
      </c>
      <c r="K3315">
        <v>43166</v>
      </c>
      <c r="L3315" t="s">
        <v>12657</v>
      </c>
      <c r="M3315">
        <v>113977</v>
      </c>
      <c r="N3315">
        <v>113977</v>
      </c>
      <c r="O3315" t="s">
        <v>19563</v>
      </c>
    </row>
    <row r="3316" spans="1:15" x14ac:dyDescent="0.25">
      <c r="A3316">
        <v>43174</v>
      </c>
      <c r="B3316" t="s">
        <v>12660</v>
      </c>
      <c r="C3316" t="s">
        <v>1606</v>
      </c>
      <c r="D3316">
        <v>9200</v>
      </c>
      <c r="E3316" t="s">
        <v>637</v>
      </c>
      <c r="F3316" t="s">
        <v>12661</v>
      </c>
      <c r="G3316" t="s">
        <v>7571</v>
      </c>
      <c r="H3316" t="s">
        <v>12662</v>
      </c>
      <c r="I3316" t="s">
        <v>14372</v>
      </c>
      <c r="J3316">
        <v>111658</v>
      </c>
      <c r="K3316">
        <v>43166</v>
      </c>
      <c r="L3316" t="s">
        <v>12657</v>
      </c>
      <c r="M3316">
        <v>113977</v>
      </c>
      <c r="N3316">
        <v>113977</v>
      </c>
      <c r="O3316" t="s">
        <v>19564</v>
      </c>
    </row>
    <row r="3317" spans="1:15" x14ac:dyDescent="0.25">
      <c r="A3317">
        <v>43182</v>
      </c>
      <c r="B3317" t="s">
        <v>12663</v>
      </c>
      <c r="C3317" t="s">
        <v>12658</v>
      </c>
      <c r="D3317">
        <v>9200</v>
      </c>
      <c r="E3317" t="s">
        <v>637</v>
      </c>
      <c r="F3317" t="s">
        <v>12661</v>
      </c>
      <c r="G3317" t="s">
        <v>7571</v>
      </c>
      <c r="H3317" t="s">
        <v>12662</v>
      </c>
      <c r="I3317" t="s">
        <v>14372</v>
      </c>
      <c r="J3317">
        <v>111658</v>
      </c>
      <c r="K3317">
        <v>43166</v>
      </c>
      <c r="L3317" t="s">
        <v>12657</v>
      </c>
      <c r="M3317">
        <v>113977</v>
      </c>
      <c r="N3317">
        <v>113977</v>
      </c>
      <c r="O3317" t="s">
        <v>19137</v>
      </c>
    </row>
    <row r="3318" spans="1:15" x14ac:dyDescent="0.25">
      <c r="A3318">
        <v>43216</v>
      </c>
      <c r="B3318" t="s">
        <v>12664</v>
      </c>
      <c r="C3318" t="s">
        <v>12665</v>
      </c>
      <c r="D3318">
        <v>9940</v>
      </c>
      <c r="E3318" t="s">
        <v>126</v>
      </c>
      <c r="F3318" t="s">
        <v>14307</v>
      </c>
      <c r="G3318" t="s">
        <v>7571</v>
      </c>
      <c r="H3318" t="s">
        <v>12666</v>
      </c>
      <c r="I3318" t="s">
        <v>14372</v>
      </c>
      <c r="J3318">
        <v>112771</v>
      </c>
      <c r="K3318">
        <v>115394</v>
      </c>
      <c r="L3318" t="s">
        <v>13223</v>
      </c>
      <c r="M3318">
        <v>114017</v>
      </c>
      <c r="N3318">
        <v>114017</v>
      </c>
      <c r="O3318" t="s">
        <v>19565</v>
      </c>
    </row>
    <row r="3319" spans="1:15" x14ac:dyDescent="0.25">
      <c r="A3319">
        <v>43241</v>
      </c>
      <c r="B3319" t="s">
        <v>12667</v>
      </c>
      <c r="C3319" t="s">
        <v>12668</v>
      </c>
      <c r="D3319">
        <v>9500</v>
      </c>
      <c r="E3319" t="s">
        <v>229</v>
      </c>
      <c r="F3319" t="s">
        <v>8454</v>
      </c>
      <c r="G3319" t="s">
        <v>7571</v>
      </c>
      <c r="H3319" t="s">
        <v>12669</v>
      </c>
      <c r="I3319" t="s">
        <v>14372</v>
      </c>
      <c r="J3319">
        <v>111633</v>
      </c>
      <c r="K3319">
        <v>43241</v>
      </c>
      <c r="L3319" t="s">
        <v>12667</v>
      </c>
      <c r="M3319">
        <v>113993</v>
      </c>
      <c r="N3319">
        <v>113993</v>
      </c>
      <c r="O3319" t="s">
        <v>19566</v>
      </c>
    </row>
    <row r="3320" spans="1:15" x14ac:dyDescent="0.25">
      <c r="A3320">
        <v>43257</v>
      </c>
      <c r="B3320" t="s">
        <v>12670</v>
      </c>
      <c r="C3320" t="s">
        <v>12671</v>
      </c>
      <c r="D3320">
        <v>9500</v>
      </c>
      <c r="E3320" t="s">
        <v>229</v>
      </c>
      <c r="F3320" t="s">
        <v>12672</v>
      </c>
      <c r="G3320" t="s">
        <v>7571</v>
      </c>
      <c r="H3320" t="s">
        <v>12673</v>
      </c>
      <c r="I3320" t="s">
        <v>14372</v>
      </c>
      <c r="J3320">
        <v>111633</v>
      </c>
      <c r="K3320">
        <v>43241</v>
      </c>
      <c r="L3320" t="s">
        <v>12667</v>
      </c>
      <c r="M3320">
        <v>113993</v>
      </c>
      <c r="N3320">
        <v>113993</v>
      </c>
      <c r="O3320" t="s">
        <v>19567</v>
      </c>
    </row>
    <row r="3321" spans="1:15" x14ac:dyDescent="0.25">
      <c r="A3321">
        <v>43273</v>
      </c>
      <c r="B3321" t="s">
        <v>12674</v>
      </c>
      <c r="C3321" t="s">
        <v>1528</v>
      </c>
      <c r="D3321">
        <v>9000</v>
      </c>
      <c r="E3321" t="s">
        <v>299</v>
      </c>
      <c r="F3321" t="s">
        <v>12675</v>
      </c>
      <c r="G3321" t="s">
        <v>7571</v>
      </c>
      <c r="H3321" t="s">
        <v>12676</v>
      </c>
      <c r="I3321" t="s">
        <v>14372</v>
      </c>
      <c r="J3321">
        <v>112771</v>
      </c>
      <c r="K3321">
        <v>115394</v>
      </c>
      <c r="L3321" t="s">
        <v>13223</v>
      </c>
      <c r="M3321">
        <v>114017</v>
      </c>
      <c r="N3321">
        <v>114017</v>
      </c>
      <c r="O3321" t="s">
        <v>19568</v>
      </c>
    </row>
    <row r="3322" spans="1:15" x14ac:dyDescent="0.25">
      <c r="A3322">
        <v>43299</v>
      </c>
      <c r="B3322" t="s">
        <v>12677</v>
      </c>
      <c r="C3322" t="s">
        <v>12678</v>
      </c>
      <c r="D3322">
        <v>9000</v>
      </c>
      <c r="E3322" t="s">
        <v>299</v>
      </c>
      <c r="F3322" t="s">
        <v>12679</v>
      </c>
      <c r="G3322" t="s">
        <v>7571</v>
      </c>
      <c r="H3322" t="s">
        <v>12680</v>
      </c>
      <c r="I3322" t="s">
        <v>14372</v>
      </c>
      <c r="J3322">
        <v>112771</v>
      </c>
      <c r="K3322">
        <v>115394</v>
      </c>
      <c r="L3322" t="s">
        <v>13223</v>
      </c>
      <c r="M3322">
        <v>114017</v>
      </c>
      <c r="N3322">
        <v>114017</v>
      </c>
      <c r="O3322" t="s">
        <v>19569</v>
      </c>
    </row>
    <row r="3323" spans="1:15" x14ac:dyDescent="0.25">
      <c r="A3323">
        <v>43307</v>
      </c>
      <c r="B3323" t="s">
        <v>12681</v>
      </c>
      <c r="C3323" t="s">
        <v>12682</v>
      </c>
      <c r="D3323">
        <v>9000</v>
      </c>
      <c r="E3323" t="s">
        <v>299</v>
      </c>
      <c r="F3323" t="s">
        <v>12683</v>
      </c>
      <c r="G3323" t="s">
        <v>7571</v>
      </c>
      <c r="H3323" t="s">
        <v>12684</v>
      </c>
      <c r="I3323" t="s">
        <v>14372</v>
      </c>
      <c r="J3323">
        <v>112771</v>
      </c>
      <c r="K3323">
        <v>115394</v>
      </c>
      <c r="L3323" t="s">
        <v>13223</v>
      </c>
      <c r="M3323">
        <v>114017</v>
      </c>
      <c r="N3323">
        <v>114017</v>
      </c>
      <c r="O3323" t="s">
        <v>19570</v>
      </c>
    </row>
    <row r="3324" spans="1:15" x14ac:dyDescent="0.25">
      <c r="A3324">
        <v>43356</v>
      </c>
      <c r="B3324" t="s">
        <v>12685</v>
      </c>
      <c r="C3324" t="s">
        <v>12686</v>
      </c>
      <c r="D3324">
        <v>9000</v>
      </c>
      <c r="E3324" t="s">
        <v>299</v>
      </c>
      <c r="F3324" t="s">
        <v>12687</v>
      </c>
      <c r="G3324" t="s">
        <v>7571</v>
      </c>
      <c r="H3324" t="s">
        <v>12680</v>
      </c>
      <c r="I3324" t="s">
        <v>14372</v>
      </c>
      <c r="J3324">
        <v>112771</v>
      </c>
      <c r="K3324">
        <v>115394</v>
      </c>
      <c r="L3324" t="s">
        <v>13223</v>
      </c>
      <c r="M3324">
        <v>114017</v>
      </c>
      <c r="N3324">
        <v>114017</v>
      </c>
      <c r="O3324" t="s">
        <v>19571</v>
      </c>
    </row>
    <row r="3325" spans="1:15" x14ac:dyDescent="0.25">
      <c r="A3325">
        <v>43406</v>
      </c>
      <c r="B3325" t="s">
        <v>12688</v>
      </c>
      <c r="C3325" t="s">
        <v>12689</v>
      </c>
      <c r="D3325">
        <v>9220</v>
      </c>
      <c r="E3325" t="s">
        <v>362</v>
      </c>
      <c r="F3325" t="s">
        <v>12690</v>
      </c>
      <c r="G3325" t="s">
        <v>7571</v>
      </c>
      <c r="H3325" t="s">
        <v>12691</v>
      </c>
      <c r="I3325" t="s">
        <v>14372</v>
      </c>
      <c r="J3325">
        <v>111658</v>
      </c>
      <c r="K3325">
        <v>43166</v>
      </c>
      <c r="L3325" t="s">
        <v>12657</v>
      </c>
      <c r="M3325">
        <v>113977</v>
      </c>
      <c r="N3325">
        <v>113977</v>
      </c>
      <c r="O3325" t="s">
        <v>19572</v>
      </c>
    </row>
    <row r="3326" spans="1:15" x14ac:dyDescent="0.25">
      <c r="A3326">
        <v>43513</v>
      </c>
      <c r="B3326" t="s">
        <v>12692</v>
      </c>
      <c r="C3326" t="s">
        <v>12693</v>
      </c>
      <c r="D3326">
        <v>9160</v>
      </c>
      <c r="E3326" t="s">
        <v>140</v>
      </c>
      <c r="F3326" t="s">
        <v>12694</v>
      </c>
      <c r="G3326" t="s">
        <v>7571</v>
      </c>
      <c r="H3326" t="s">
        <v>12695</v>
      </c>
      <c r="I3326" t="s">
        <v>14372</v>
      </c>
      <c r="J3326">
        <v>111567</v>
      </c>
      <c r="K3326">
        <v>43836</v>
      </c>
      <c r="L3326" t="s">
        <v>12728</v>
      </c>
      <c r="M3326">
        <v>113977</v>
      </c>
      <c r="N3326">
        <v>113977</v>
      </c>
      <c r="O3326" t="s">
        <v>19573</v>
      </c>
    </row>
    <row r="3327" spans="1:15" x14ac:dyDescent="0.25">
      <c r="A3327">
        <v>43521</v>
      </c>
      <c r="B3327" t="s">
        <v>12696</v>
      </c>
      <c r="C3327" t="s">
        <v>12697</v>
      </c>
      <c r="D3327">
        <v>9990</v>
      </c>
      <c r="E3327" t="s">
        <v>257</v>
      </c>
      <c r="F3327" t="s">
        <v>8421</v>
      </c>
      <c r="G3327" t="s">
        <v>7571</v>
      </c>
      <c r="H3327" t="s">
        <v>12698</v>
      </c>
      <c r="I3327" t="s">
        <v>14372</v>
      </c>
      <c r="J3327">
        <v>111559</v>
      </c>
      <c r="K3327">
        <v>43539</v>
      </c>
      <c r="L3327" t="s">
        <v>12699</v>
      </c>
      <c r="M3327">
        <v>114025</v>
      </c>
      <c r="N3327">
        <v>114025</v>
      </c>
      <c r="O3327" t="s">
        <v>19574</v>
      </c>
    </row>
    <row r="3328" spans="1:15" x14ac:dyDescent="0.25">
      <c r="A3328">
        <v>43539</v>
      </c>
      <c r="B3328" t="s">
        <v>12699</v>
      </c>
      <c r="C3328" t="s">
        <v>12697</v>
      </c>
      <c r="D3328">
        <v>9990</v>
      </c>
      <c r="E3328" t="s">
        <v>257</v>
      </c>
      <c r="F3328" t="s">
        <v>8421</v>
      </c>
      <c r="G3328" t="s">
        <v>7571</v>
      </c>
      <c r="H3328" t="s">
        <v>12698</v>
      </c>
      <c r="I3328" t="s">
        <v>14372</v>
      </c>
      <c r="J3328">
        <v>111559</v>
      </c>
      <c r="K3328">
        <v>43539</v>
      </c>
      <c r="L3328" t="s">
        <v>12699</v>
      </c>
      <c r="M3328">
        <v>114025</v>
      </c>
      <c r="N3328">
        <v>114025</v>
      </c>
      <c r="O3328" t="s">
        <v>19575</v>
      </c>
    </row>
    <row r="3329" spans="1:15" x14ac:dyDescent="0.25">
      <c r="A3329">
        <v>43554</v>
      </c>
      <c r="B3329" t="s">
        <v>12700</v>
      </c>
      <c r="C3329" t="s">
        <v>12701</v>
      </c>
      <c r="D3329">
        <v>9030</v>
      </c>
      <c r="E3329" t="s">
        <v>1704</v>
      </c>
      <c r="F3329" t="s">
        <v>12702</v>
      </c>
      <c r="G3329" t="s">
        <v>7571</v>
      </c>
      <c r="H3329" t="s">
        <v>12703</v>
      </c>
      <c r="I3329" t="s">
        <v>14372</v>
      </c>
      <c r="J3329">
        <v>112771</v>
      </c>
      <c r="K3329">
        <v>115394</v>
      </c>
      <c r="L3329" t="s">
        <v>13223</v>
      </c>
      <c r="M3329">
        <v>114017</v>
      </c>
      <c r="N3329">
        <v>114017</v>
      </c>
      <c r="O3329" t="s">
        <v>19576</v>
      </c>
    </row>
    <row r="3330" spans="1:15" x14ac:dyDescent="0.25">
      <c r="A3330">
        <v>43562</v>
      </c>
      <c r="B3330" t="s">
        <v>12704</v>
      </c>
      <c r="C3330" t="s">
        <v>12705</v>
      </c>
      <c r="D3330">
        <v>9090</v>
      </c>
      <c r="E3330" t="s">
        <v>351</v>
      </c>
      <c r="F3330" t="s">
        <v>12706</v>
      </c>
      <c r="G3330" t="s">
        <v>7571</v>
      </c>
      <c r="H3330" t="s">
        <v>12707</v>
      </c>
      <c r="I3330" t="s">
        <v>14372</v>
      </c>
      <c r="J3330">
        <v>112771</v>
      </c>
      <c r="K3330">
        <v>115394</v>
      </c>
      <c r="L3330" t="s">
        <v>13223</v>
      </c>
      <c r="M3330">
        <v>114017</v>
      </c>
      <c r="N3330">
        <v>114017</v>
      </c>
      <c r="O3330" t="s">
        <v>19577</v>
      </c>
    </row>
    <row r="3331" spans="1:15" x14ac:dyDescent="0.25">
      <c r="A3331">
        <v>43588</v>
      </c>
      <c r="B3331" t="s">
        <v>12708</v>
      </c>
      <c r="C3331" t="s">
        <v>12709</v>
      </c>
      <c r="D3331">
        <v>9180</v>
      </c>
      <c r="E3331" t="s">
        <v>5195</v>
      </c>
      <c r="F3331" t="s">
        <v>12710</v>
      </c>
      <c r="G3331" t="s">
        <v>7571</v>
      </c>
      <c r="H3331" t="s">
        <v>12711</v>
      </c>
      <c r="I3331" t="s">
        <v>14372</v>
      </c>
      <c r="J3331">
        <v>111567</v>
      </c>
      <c r="K3331">
        <v>43836</v>
      </c>
      <c r="L3331" t="s">
        <v>12728</v>
      </c>
      <c r="M3331">
        <v>113977</v>
      </c>
      <c r="N3331">
        <v>113977</v>
      </c>
      <c r="O3331" t="s">
        <v>19578</v>
      </c>
    </row>
    <row r="3332" spans="1:15" x14ac:dyDescent="0.25">
      <c r="A3332">
        <v>43596</v>
      </c>
      <c r="B3332" t="s">
        <v>12712</v>
      </c>
      <c r="C3332" t="s">
        <v>12713</v>
      </c>
      <c r="D3332">
        <v>9400</v>
      </c>
      <c r="E3332" t="s">
        <v>1623</v>
      </c>
      <c r="F3332" t="s">
        <v>12714</v>
      </c>
      <c r="G3332" t="s">
        <v>7571</v>
      </c>
      <c r="H3332" t="s">
        <v>12715</v>
      </c>
      <c r="I3332" t="s">
        <v>14372</v>
      </c>
      <c r="J3332">
        <v>113555</v>
      </c>
      <c r="K3332">
        <v>42994</v>
      </c>
      <c r="L3332" t="s">
        <v>12644</v>
      </c>
      <c r="M3332">
        <v>113985</v>
      </c>
      <c r="N3332">
        <v>113985</v>
      </c>
      <c r="O3332" t="s">
        <v>19579</v>
      </c>
    </row>
    <row r="3333" spans="1:15" x14ac:dyDescent="0.25">
      <c r="A3333">
        <v>43604</v>
      </c>
      <c r="B3333" t="s">
        <v>12716</v>
      </c>
      <c r="C3333" t="s">
        <v>12717</v>
      </c>
      <c r="D3333">
        <v>9400</v>
      </c>
      <c r="E3333" t="s">
        <v>1623</v>
      </c>
      <c r="F3333" t="s">
        <v>12718</v>
      </c>
      <c r="G3333" t="s">
        <v>7571</v>
      </c>
      <c r="H3333" t="s">
        <v>12719</v>
      </c>
      <c r="I3333" t="s">
        <v>14372</v>
      </c>
      <c r="J3333">
        <v>113555</v>
      </c>
      <c r="K3333">
        <v>42994</v>
      </c>
      <c r="L3333" t="s">
        <v>12644</v>
      </c>
      <c r="M3333">
        <v>113985</v>
      </c>
      <c r="N3333">
        <v>113985</v>
      </c>
      <c r="O3333" t="s">
        <v>22360</v>
      </c>
    </row>
    <row r="3334" spans="1:15" x14ac:dyDescent="0.25">
      <c r="A3334">
        <v>43729</v>
      </c>
      <c r="B3334" t="s">
        <v>12720</v>
      </c>
      <c r="C3334" t="s">
        <v>12721</v>
      </c>
      <c r="D3334">
        <v>9100</v>
      </c>
      <c r="E3334" t="s">
        <v>326</v>
      </c>
      <c r="F3334" t="s">
        <v>12722</v>
      </c>
      <c r="G3334" t="s">
        <v>7571</v>
      </c>
      <c r="H3334" t="s">
        <v>12723</v>
      </c>
      <c r="I3334" t="s">
        <v>14372</v>
      </c>
      <c r="J3334">
        <v>111435</v>
      </c>
      <c r="K3334">
        <v>40253</v>
      </c>
      <c r="L3334" t="s">
        <v>12317</v>
      </c>
      <c r="M3334">
        <v>113969</v>
      </c>
      <c r="N3334">
        <v>113969</v>
      </c>
      <c r="O3334" t="s">
        <v>19580</v>
      </c>
    </row>
    <row r="3335" spans="1:15" x14ac:dyDescent="0.25">
      <c r="A3335">
        <v>43786</v>
      </c>
      <c r="B3335" t="s">
        <v>22361</v>
      </c>
      <c r="C3335" t="s">
        <v>8674</v>
      </c>
      <c r="D3335">
        <v>9140</v>
      </c>
      <c r="E3335" t="s">
        <v>374</v>
      </c>
      <c r="F3335" t="s">
        <v>12724</v>
      </c>
      <c r="G3335" t="s">
        <v>7571</v>
      </c>
      <c r="H3335" t="s">
        <v>22362</v>
      </c>
      <c r="I3335" t="s">
        <v>14372</v>
      </c>
      <c r="J3335">
        <v>111435</v>
      </c>
      <c r="K3335">
        <v>40253</v>
      </c>
      <c r="L3335" t="s">
        <v>12317</v>
      </c>
      <c r="M3335">
        <v>113969</v>
      </c>
      <c r="N3335">
        <v>113969</v>
      </c>
      <c r="O3335" t="s">
        <v>19581</v>
      </c>
    </row>
    <row r="3336" spans="1:15" x14ac:dyDescent="0.25">
      <c r="A3336">
        <v>43802</v>
      </c>
      <c r="B3336" t="s">
        <v>12725</v>
      </c>
      <c r="C3336" t="s">
        <v>1571</v>
      </c>
      <c r="D3336">
        <v>9230</v>
      </c>
      <c r="E3336" t="s">
        <v>344</v>
      </c>
      <c r="F3336" t="s">
        <v>12726</v>
      </c>
      <c r="G3336" t="s">
        <v>7571</v>
      </c>
      <c r="H3336" t="s">
        <v>12727</v>
      </c>
      <c r="I3336" t="s">
        <v>14372</v>
      </c>
      <c r="J3336">
        <v>111567</v>
      </c>
      <c r="K3336">
        <v>43836</v>
      </c>
      <c r="L3336" t="s">
        <v>12728</v>
      </c>
      <c r="M3336">
        <v>113977</v>
      </c>
      <c r="N3336">
        <v>113977</v>
      </c>
      <c r="O3336" t="s">
        <v>19582</v>
      </c>
    </row>
    <row r="3337" spans="1:15" x14ac:dyDescent="0.25">
      <c r="A3337">
        <v>43836</v>
      </c>
      <c r="B3337" t="s">
        <v>12728</v>
      </c>
      <c r="C3337" t="s">
        <v>1571</v>
      </c>
      <c r="D3337">
        <v>9230</v>
      </c>
      <c r="E3337" t="s">
        <v>344</v>
      </c>
      <c r="F3337" t="s">
        <v>7899</v>
      </c>
      <c r="G3337" t="s">
        <v>7571</v>
      </c>
      <c r="H3337" t="s">
        <v>12729</v>
      </c>
      <c r="I3337" t="s">
        <v>14372</v>
      </c>
      <c r="J3337">
        <v>111567</v>
      </c>
      <c r="K3337">
        <v>43836</v>
      </c>
      <c r="L3337" t="s">
        <v>12728</v>
      </c>
      <c r="M3337">
        <v>113977</v>
      </c>
      <c r="N3337">
        <v>113977</v>
      </c>
      <c r="O3337" t="s">
        <v>19583</v>
      </c>
    </row>
    <row r="3338" spans="1:15" x14ac:dyDescent="0.25">
      <c r="A3338">
        <v>43869</v>
      </c>
      <c r="B3338" t="s">
        <v>12730</v>
      </c>
      <c r="C3338" t="s">
        <v>12731</v>
      </c>
      <c r="D3338">
        <v>9060</v>
      </c>
      <c r="E3338" t="s">
        <v>378</v>
      </c>
      <c r="F3338" t="s">
        <v>12732</v>
      </c>
      <c r="G3338" t="s">
        <v>7571</v>
      </c>
      <c r="H3338" t="s">
        <v>12733</v>
      </c>
      <c r="I3338" t="s">
        <v>14372</v>
      </c>
      <c r="J3338">
        <v>111559</v>
      </c>
      <c r="K3338">
        <v>43539</v>
      </c>
      <c r="L3338" t="s">
        <v>12699</v>
      </c>
      <c r="M3338">
        <v>114025</v>
      </c>
      <c r="N3338">
        <v>114025</v>
      </c>
      <c r="O3338" t="s">
        <v>19584</v>
      </c>
    </row>
    <row r="3339" spans="1:15" x14ac:dyDescent="0.25">
      <c r="A3339">
        <v>43885</v>
      </c>
      <c r="B3339" t="s">
        <v>12734</v>
      </c>
      <c r="C3339" t="s">
        <v>12735</v>
      </c>
      <c r="D3339">
        <v>9060</v>
      </c>
      <c r="E3339" t="s">
        <v>378</v>
      </c>
      <c r="F3339" t="s">
        <v>12736</v>
      </c>
      <c r="G3339" t="s">
        <v>7571</v>
      </c>
      <c r="H3339" t="s">
        <v>12737</v>
      </c>
      <c r="I3339" t="s">
        <v>14372</v>
      </c>
      <c r="J3339">
        <v>111559</v>
      </c>
      <c r="K3339">
        <v>43539</v>
      </c>
      <c r="L3339" t="s">
        <v>12699</v>
      </c>
      <c r="M3339">
        <v>114025</v>
      </c>
      <c r="N3339">
        <v>114025</v>
      </c>
      <c r="O3339" t="s">
        <v>19585</v>
      </c>
    </row>
    <row r="3340" spans="1:15" x14ac:dyDescent="0.25">
      <c r="A3340">
        <v>43927</v>
      </c>
      <c r="B3340" t="s">
        <v>12738</v>
      </c>
      <c r="C3340" t="s">
        <v>1671</v>
      </c>
      <c r="D3340">
        <v>9660</v>
      </c>
      <c r="E3340" t="s">
        <v>1672</v>
      </c>
      <c r="F3340" t="s">
        <v>12739</v>
      </c>
      <c r="G3340" t="s">
        <v>7571</v>
      </c>
      <c r="H3340" t="s">
        <v>12740</v>
      </c>
      <c r="I3340" t="s">
        <v>14372</v>
      </c>
      <c r="J3340">
        <v>111633</v>
      </c>
      <c r="K3340">
        <v>43241</v>
      </c>
      <c r="L3340" t="s">
        <v>12667</v>
      </c>
      <c r="M3340">
        <v>113993</v>
      </c>
      <c r="N3340">
        <v>113993</v>
      </c>
      <c r="O3340" t="s">
        <v>19586</v>
      </c>
    </row>
    <row r="3341" spans="1:15" x14ac:dyDescent="0.25">
      <c r="A3341">
        <v>43968</v>
      </c>
      <c r="B3341" t="s">
        <v>12741</v>
      </c>
      <c r="C3341" t="s">
        <v>1336</v>
      </c>
      <c r="D3341">
        <v>3740</v>
      </c>
      <c r="E3341" t="s">
        <v>87</v>
      </c>
      <c r="F3341" t="s">
        <v>12742</v>
      </c>
      <c r="G3341" t="s">
        <v>7571</v>
      </c>
      <c r="H3341" t="s">
        <v>19587</v>
      </c>
      <c r="I3341" t="s">
        <v>14372</v>
      </c>
      <c r="J3341">
        <v>111997</v>
      </c>
      <c r="K3341">
        <v>44495</v>
      </c>
      <c r="L3341" t="s">
        <v>12812</v>
      </c>
      <c r="M3341">
        <v>113928</v>
      </c>
      <c r="N3341">
        <v>113928</v>
      </c>
      <c r="O3341" t="s">
        <v>19588</v>
      </c>
    </row>
    <row r="3342" spans="1:15" x14ac:dyDescent="0.25">
      <c r="A3342">
        <v>43992</v>
      </c>
      <c r="B3342" t="s">
        <v>12743</v>
      </c>
      <c r="C3342" t="s">
        <v>12744</v>
      </c>
      <c r="D3342">
        <v>3960</v>
      </c>
      <c r="E3342" t="s">
        <v>614</v>
      </c>
      <c r="F3342" t="s">
        <v>12745</v>
      </c>
      <c r="G3342" t="s">
        <v>7571</v>
      </c>
      <c r="H3342" t="s">
        <v>12746</v>
      </c>
      <c r="I3342" t="s">
        <v>14372</v>
      </c>
      <c r="J3342">
        <v>130741</v>
      </c>
      <c r="K3342">
        <v>44073</v>
      </c>
      <c r="L3342" t="s">
        <v>12759</v>
      </c>
      <c r="M3342">
        <v>113936</v>
      </c>
      <c r="N3342">
        <v>113936</v>
      </c>
      <c r="O3342" t="s">
        <v>19589</v>
      </c>
    </row>
    <row r="3343" spans="1:15" x14ac:dyDescent="0.25">
      <c r="A3343">
        <v>44016</v>
      </c>
      <c r="B3343" t="s">
        <v>12747</v>
      </c>
      <c r="C3343" t="s">
        <v>12748</v>
      </c>
      <c r="D3343">
        <v>3630</v>
      </c>
      <c r="E3343" t="s">
        <v>98</v>
      </c>
      <c r="F3343" t="s">
        <v>12749</v>
      </c>
      <c r="G3343" t="s">
        <v>7571</v>
      </c>
      <c r="H3343" t="s">
        <v>12750</v>
      </c>
      <c r="I3343" t="s">
        <v>14372</v>
      </c>
      <c r="J3343">
        <v>130741</v>
      </c>
      <c r="K3343">
        <v>44073</v>
      </c>
      <c r="L3343" t="s">
        <v>12759</v>
      </c>
      <c r="M3343">
        <v>113936</v>
      </c>
      <c r="N3343">
        <v>113936</v>
      </c>
      <c r="O3343" t="s">
        <v>19590</v>
      </c>
    </row>
    <row r="3344" spans="1:15" x14ac:dyDescent="0.25">
      <c r="A3344">
        <v>44041</v>
      </c>
      <c r="B3344" t="s">
        <v>12751</v>
      </c>
      <c r="C3344" t="s">
        <v>12752</v>
      </c>
      <c r="D3344">
        <v>3600</v>
      </c>
      <c r="E3344" t="s">
        <v>96</v>
      </c>
      <c r="F3344" t="s">
        <v>12753</v>
      </c>
      <c r="G3344" t="s">
        <v>7571</v>
      </c>
      <c r="H3344" t="s">
        <v>12754</v>
      </c>
      <c r="I3344" t="s">
        <v>14372</v>
      </c>
      <c r="J3344">
        <v>130741</v>
      </c>
      <c r="K3344">
        <v>44073</v>
      </c>
      <c r="L3344" t="s">
        <v>12759</v>
      </c>
      <c r="M3344">
        <v>113936</v>
      </c>
      <c r="N3344">
        <v>113936</v>
      </c>
      <c r="O3344" t="s">
        <v>19591</v>
      </c>
    </row>
    <row r="3345" spans="1:15" x14ac:dyDescent="0.25">
      <c r="A3345">
        <v>44057</v>
      </c>
      <c r="B3345" t="s">
        <v>12755</v>
      </c>
      <c r="C3345" t="s">
        <v>12756</v>
      </c>
      <c r="D3345">
        <v>3600</v>
      </c>
      <c r="E3345" t="s">
        <v>96</v>
      </c>
      <c r="F3345" t="s">
        <v>12757</v>
      </c>
      <c r="G3345" t="s">
        <v>7571</v>
      </c>
      <c r="H3345" t="s">
        <v>12758</v>
      </c>
      <c r="I3345" t="s">
        <v>14372</v>
      </c>
      <c r="J3345">
        <v>130741</v>
      </c>
      <c r="K3345">
        <v>44073</v>
      </c>
      <c r="L3345" t="s">
        <v>12759</v>
      </c>
      <c r="M3345">
        <v>113936</v>
      </c>
      <c r="N3345">
        <v>113936</v>
      </c>
      <c r="O3345" t="s">
        <v>19592</v>
      </c>
    </row>
    <row r="3346" spans="1:15" x14ac:dyDescent="0.25">
      <c r="A3346">
        <v>44073</v>
      </c>
      <c r="B3346" t="s">
        <v>12759</v>
      </c>
      <c r="C3346" t="s">
        <v>12760</v>
      </c>
      <c r="D3346">
        <v>3600</v>
      </c>
      <c r="E3346" t="s">
        <v>96</v>
      </c>
      <c r="F3346" t="s">
        <v>12761</v>
      </c>
      <c r="G3346" t="s">
        <v>7571</v>
      </c>
      <c r="H3346" t="s">
        <v>12762</v>
      </c>
      <c r="I3346" t="s">
        <v>14372</v>
      </c>
      <c r="J3346">
        <v>130741</v>
      </c>
      <c r="K3346">
        <v>44073</v>
      </c>
      <c r="L3346" t="s">
        <v>12759</v>
      </c>
      <c r="M3346">
        <v>113936</v>
      </c>
      <c r="N3346">
        <v>113936</v>
      </c>
      <c r="O3346" t="s">
        <v>19593</v>
      </c>
    </row>
    <row r="3347" spans="1:15" x14ac:dyDescent="0.25">
      <c r="A3347">
        <v>44081</v>
      </c>
      <c r="B3347" t="s">
        <v>12763</v>
      </c>
      <c r="C3347" t="s">
        <v>12764</v>
      </c>
      <c r="D3347">
        <v>3500</v>
      </c>
      <c r="E3347" t="s">
        <v>92</v>
      </c>
      <c r="F3347" t="s">
        <v>12765</v>
      </c>
      <c r="G3347" t="s">
        <v>7571</v>
      </c>
      <c r="H3347" t="s">
        <v>12766</v>
      </c>
      <c r="I3347" t="s">
        <v>14372</v>
      </c>
      <c r="J3347">
        <v>112268</v>
      </c>
      <c r="K3347">
        <v>0</v>
      </c>
      <c r="L3347" t="s">
        <v>7571</v>
      </c>
      <c r="M3347">
        <v>113951</v>
      </c>
      <c r="N3347">
        <v>113951</v>
      </c>
      <c r="O3347" t="s">
        <v>19594</v>
      </c>
    </row>
    <row r="3348" spans="1:15" x14ac:dyDescent="0.25">
      <c r="A3348">
        <v>44107</v>
      </c>
      <c r="B3348" t="s">
        <v>12767</v>
      </c>
      <c r="C3348" t="s">
        <v>14308</v>
      </c>
      <c r="D3348">
        <v>3500</v>
      </c>
      <c r="E3348" t="s">
        <v>92</v>
      </c>
      <c r="F3348" t="s">
        <v>12768</v>
      </c>
      <c r="G3348" t="s">
        <v>7571</v>
      </c>
      <c r="H3348" t="s">
        <v>19598</v>
      </c>
      <c r="I3348" t="s">
        <v>14372</v>
      </c>
      <c r="J3348">
        <v>112268</v>
      </c>
      <c r="K3348">
        <v>0</v>
      </c>
      <c r="L3348" t="s">
        <v>7571</v>
      </c>
      <c r="M3348">
        <v>113951</v>
      </c>
      <c r="N3348">
        <v>113951</v>
      </c>
      <c r="O3348" t="s">
        <v>19595</v>
      </c>
    </row>
    <row r="3349" spans="1:15" x14ac:dyDescent="0.25">
      <c r="A3349">
        <v>44123</v>
      </c>
      <c r="B3349" t="s">
        <v>12769</v>
      </c>
      <c r="C3349" t="s">
        <v>12770</v>
      </c>
      <c r="D3349">
        <v>3500</v>
      </c>
      <c r="E3349" t="s">
        <v>92</v>
      </c>
      <c r="F3349" t="s">
        <v>12771</v>
      </c>
      <c r="G3349" t="s">
        <v>7571</v>
      </c>
      <c r="H3349" t="s">
        <v>12772</v>
      </c>
      <c r="I3349" t="s">
        <v>14372</v>
      </c>
      <c r="J3349">
        <v>112268</v>
      </c>
      <c r="K3349">
        <v>0</v>
      </c>
      <c r="L3349" t="s">
        <v>7571</v>
      </c>
      <c r="M3349">
        <v>113951</v>
      </c>
      <c r="N3349">
        <v>113951</v>
      </c>
      <c r="O3349" t="s">
        <v>19596</v>
      </c>
    </row>
    <row r="3350" spans="1:15" x14ac:dyDescent="0.25">
      <c r="A3350">
        <v>44156</v>
      </c>
      <c r="B3350" t="s">
        <v>12769</v>
      </c>
      <c r="C3350" t="s">
        <v>12773</v>
      </c>
      <c r="D3350">
        <v>3500</v>
      </c>
      <c r="E3350" t="s">
        <v>92</v>
      </c>
      <c r="F3350" t="s">
        <v>12771</v>
      </c>
      <c r="G3350" t="s">
        <v>7571</v>
      </c>
      <c r="H3350" t="s">
        <v>12774</v>
      </c>
      <c r="I3350" t="s">
        <v>14372</v>
      </c>
      <c r="J3350">
        <v>112268</v>
      </c>
      <c r="K3350">
        <v>0</v>
      </c>
      <c r="L3350" t="s">
        <v>7571</v>
      </c>
      <c r="M3350">
        <v>113951</v>
      </c>
      <c r="N3350">
        <v>113951</v>
      </c>
      <c r="O3350" t="s">
        <v>19597</v>
      </c>
    </row>
    <row r="3351" spans="1:15" x14ac:dyDescent="0.25">
      <c r="A3351">
        <v>44172</v>
      </c>
      <c r="B3351" t="s">
        <v>12775</v>
      </c>
      <c r="C3351" t="s">
        <v>14308</v>
      </c>
      <c r="D3351">
        <v>3500</v>
      </c>
      <c r="E3351" t="s">
        <v>92</v>
      </c>
      <c r="F3351" t="s">
        <v>12776</v>
      </c>
      <c r="G3351" t="s">
        <v>7571</v>
      </c>
      <c r="H3351" t="s">
        <v>19598</v>
      </c>
      <c r="I3351" t="s">
        <v>14372</v>
      </c>
      <c r="J3351">
        <v>112268</v>
      </c>
      <c r="K3351">
        <v>0</v>
      </c>
      <c r="L3351" t="s">
        <v>7571</v>
      </c>
      <c r="M3351">
        <v>113951</v>
      </c>
      <c r="N3351">
        <v>113951</v>
      </c>
      <c r="O3351" t="s">
        <v>19599</v>
      </c>
    </row>
    <row r="3352" spans="1:15" x14ac:dyDescent="0.25">
      <c r="A3352">
        <v>44181</v>
      </c>
      <c r="B3352" t="s">
        <v>12777</v>
      </c>
      <c r="C3352" t="s">
        <v>12778</v>
      </c>
      <c r="D3352">
        <v>3540</v>
      </c>
      <c r="E3352" t="s">
        <v>1354</v>
      </c>
      <c r="F3352" t="s">
        <v>12779</v>
      </c>
      <c r="G3352" t="s">
        <v>7571</v>
      </c>
      <c r="H3352" t="s">
        <v>12780</v>
      </c>
      <c r="I3352" t="s">
        <v>14372</v>
      </c>
      <c r="J3352">
        <v>112268</v>
      </c>
      <c r="K3352">
        <v>0</v>
      </c>
      <c r="L3352" t="s">
        <v>7571</v>
      </c>
      <c r="M3352">
        <v>113951</v>
      </c>
      <c r="N3352">
        <v>113951</v>
      </c>
      <c r="O3352" t="s">
        <v>19600</v>
      </c>
    </row>
    <row r="3353" spans="1:15" x14ac:dyDescent="0.25">
      <c r="A3353">
        <v>44263</v>
      </c>
      <c r="B3353" t="s">
        <v>12781</v>
      </c>
      <c r="C3353" t="s">
        <v>7050</v>
      </c>
      <c r="D3353">
        <v>3620</v>
      </c>
      <c r="E3353" t="s">
        <v>115</v>
      </c>
      <c r="F3353" t="s">
        <v>12782</v>
      </c>
      <c r="G3353" t="s">
        <v>7571</v>
      </c>
      <c r="H3353" t="s">
        <v>12783</v>
      </c>
      <c r="I3353" t="s">
        <v>14372</v>
      </c>
      <c r="J3353">
        <v>111997</v>
      </c>
      <c r="K3353">
        <v>44495</v>
      </c>
      <c r="L3353" t="s">
        <v>12812</v>
      </c>
      <c r="M3353">
        <v>113928</v>
      </c>
      <c r="N3353">
        <v>113928</v>
      </c>
      <c r="O3353" t="s">
        <v>19601</v>
      </c>
    </row>
    <row r="3354" spans="1:15" x14ac:dyDescent="0.25">
      <c r="A3354">
        <v>44289</v>
      </c>
      <c r="B3354" t="s">
        <v>14309</v>
      </c>
      <c r="C3354" t="s">
        <v>1364</v>
      </c>
      <c r="D3354">
        <v>3970</v>
      </c>
      <c r="E3354" t="s">
        <v>657</v>
      </c>
      <c r="F3354" t="s">
        <v>8932</v>
      </c>
      <c r="G3354" t="s">
        <v>7571</v>
      </c>
      <c r="H3354" t="s">
        <v>14310</v>
      </c>
      <c r="I3354" t="s">
        <v>14372</v>
      </c>
      <c r="J3354">
        <v>111872</v>
      </c>
      <c r="K3354">
        <v>44313</v>
      </c>
      <c r="L3354" t="s">
        <v>12784</v>
      </c>
      <c r="M3354">
        <v>113944</v>
      </c>
      <c r="N3354">
        <v>113944</v>
      </c>
      <c r="O3354" t="s">
        <v>19602</v>
      </c>
    </row>
    <row r="3355" spans="1:15" x14ac:dyDescent="0.25">
      <c r="A3355">
        <v>44297</v>
      </c>
      <c r="B3355" t="s">
        <v>14311</v>
      </c>
      <c r="C3355" t="s">
        <v>1364</v>
      </c>
      <c r="D3355">
        <v>3970</v>
      </c>
      <c r="E3355" t="s">
        <v>657</v>
      </c>
      <c r="F3355" t="s">
        <v>8932</v>
      </c>
      <c r="G3355" t="s">
        <v>7571</v>
      </c>
      <c r="H3355" t="s">
        <v>14312</v>
      </c>
      <c r="I3355" t="s">
        <v>14372</v>
      </c>
      <c r="J3355">
        <v>111872</v>
      </c>
      <c r="K3355">
        <v>44313</v>
      </c>
      <c r="L3355" t="s">
        <v>12784</v>
      </c>
      <c r="M3355">
        <v>113944</v>
      </c>
      <c r="N3355">
        <v>113944</v>
      </c>
      <c r="O3355" t="s">
        <v>19603</v>
      </c>
    </row>
    <row r="3356" spans="1:15" x14ac:dyDescent="0.25">
      <c r="A3356">
        <v>44313</v>
      </c>
      <c r="B3356" t="s">
        <v>12784</v>
      </c>
      <c r="C3356" t="s">
        <v>6875</v>
      </c>
      <c r="D3356">
        <v>3920</v>
      </c>
      <c r="E3356" t="s">
        <v>85</v>
      </c>
      <c r="F3356" t="s">
        <v>12785</v>
      </c>
      <c r="G3356" t="s">
        <v>7571</v>
      </c>
      <c r="H3356" t="s">
        <v>8131</v>
      </c>
      <c r="I3356" t="s">
        <v>14372</v>
      </c>
      <c r="J3356">
        <v>111872</v>
      </c>
      <c r="K3356">
        <v>44313</v>
      </c>
      <c r="L3356" t="s">
        <v>12784</v>
      </c>
      <c r="M3356">
        <v>113944</v>
      </c>
      <c r="N3356">
        <v>113944</v>
      </c>
      <c r="O3356" t="s">
        <v>19604</v>
      </c>
    </row>
    <row r="3357" spans="1:15" x14ac:dyDescent="0.25">
      <c r="A3357">
        <v>44321</v>
      </c>
      <c r="B3357" t="s">
        <v>12786</v>
      </c>
      <c r="C3357" t="s">
        <v>6875</v>
      </c>
      <c r="D3357">
        <v>3920</v>
      </c>
      <c r="E3357" t="s">
        <v>85</v>
      </c>
      <c r="F3357" t="s">
        <v>12785</v>
      </c>
      <c r="G3357" t="s">
        <v>7571</v>
      </c>
      <c r="H3357" t="s">
        <v>12787</v>
      </c>
      <c r="I3357" t="s">
        <v>14372</v>
      </c>
      <c r="J3357">
        <v>111872</v>
      </c>
      <c r="K3357">
        <v>44313</v>
      </c>
      <c r="L3357" t="s">
        <v>12784</v>
      </c>
      <c r="M3357">
        <v>113944</v>
      </c>
      <c r="N3357">
        <v>113944</v>
      </c>
      <c r="O3357" t="s">
        <v>19605</v>
      </c>
    </row>
    <row r="3358" spans="1:15" x14ac:dyDescent="0.25">
      <c r="A3358">
        <v>44347</v>
      </c>
      <c r="B3358" t="s">
        <v>12788</v>
      </c>
      <c r="C3358" t="s">
        <v>12789</v>
      </c>
      <c r="D3358">
        <v>3680</v>
      </c>
      <c r="E3358" t="s">
        <v>97</v>
      </c>
      <c r="F3358" t="s">
        <v>22363</v>
      </c>
      <c r="G3358" t="s">
        <v>7571</v>
      </c>
      <c r="H3358" t="s">
        <v>22364</v>
      </c>
      <c r="I3358" t="s">
        <v>14372</v>
      </c>
      <c r="J3358">
        <v>130741</v>
      </c>
      <c r="K3358">
        <v>44073</v>
      </c>
      <c r="L3358" t="s">
        <v>12759</v>
      </c>
      <c r="M3358">
        <v>113936</v>
      </c>
      <c r="N3358">
        <v>113936</v>
      </c>
      <c r="O3358" t="s">
        <v>22365</v>
      </c>
    </row>
    <row r="3359" spans="1:15" x14ac:dyDescent="0.25">
      <c r="A3359">
        <v>44362</v>
      </c>
      <c r="B3359" t="s">
        <v>12790</v>
      </c>
      <c r="C3359" t="s">
        <v>12791</v>
      </c>
      <c r="D3359">
        <v>3680</v>
      </c>
      <c r="E3359" t="s">
        <v>97</v>
      </c>
      <c r="F3359" t="s">
        <v>12792</v>
      </c>
      <c r="G3359" t="s">
        <v>7571</v>
      </c>
      <c r="H3359" t="s">
        <v>22366</v>
      </c>
      <c r="I3359" t="s">
        <v>14372</v>
      </c>
      <c r="J3359">
        <v>130741</v>
      </c>
      <c r="K3359">
        <v>44073</v>
      </c>
      <c r="L3359" t="s">
        <v>12759</v>
      </c>
      <c r="M3359">
        <v>113936</v>
      </c>
      <c r="N3359">
        <v>113936</v>
      </c>
      <c r="O3359" t="s">
        <v>19606</v>
      </c>
    </row>
    <row r="3360" spans="1:15" x14ac:dyDescent="0.25">
      <c r="A3360">
        <v>44371</v>
      </c>
      <c r="B3360" t="s">
        <v>12793</v>
      </c>
      <c r="C3360" t="s">
        <v>12794</v>
      </c>
      <c r="D3360">
        <v>3680</v>
      </c>
      <c r="E3360" t="s">
        <v>97</v>
      </c>
      <c r="F3360" t="s">
        <v>12795</v>
      </c>
      <c r="G3360" t="s">
        <v>7571</v>
      </c>
      <c r="H3360" t="s">
        <v>12796</v>
      </c>
      <c r="I3360" t="s">
        <v>14372</v>
      </c>
      <c r="J3360">
        <v>130741</v>
      </c>
      <c r="K3360">
        <v>44073</v>
      </c>
      <c r="L3360" t="s">
        <v>12759</v>
      </c>
      <c r="M3360">
        <v>113936</v>
      </c>
      <c r="N3360">
        <v>113936</v>
      </c>
      <c r="O3360" t="s">
        <v>19607</v>
      </c>
    </row>
    <row r="3361" spans="1:15" x14ac:dyDescent="0.25">
      <c r="A3361">
        <v>44388</v>
      </c>
      <c r="B3361" t="s">
        <v>12797</v>
      </c>
      <c r="C3361" t="s">
        <v>2989</v>
      </c>
      <c r="D3361">
        <v>3630</v>
      </c>
      <c r="E3361" t="s">
        <v>98</v>
      </c>
      <c r="F3361" t="s">
        <v>12798</v>
      </c>
      <c r="G3361" t="s">
        <v>7571</v>
      </c>
      <c r="H3361" t="s">
        <v>14313</v>
      </c>
      <c r="I3361" t="s">
        <v>14372</v>
      </c>
      <c r="J3361">
        <v>130741</v>
      </c>
      <c r="K3361">
        <v>44073</v>
      </c>
      <c r="L3361" t="s">
        <v>12759</v>
      </c>
      <c r="M3361">
        <v>113936</v>
      </c>
      <c r="N3361">
        <v>113936</v>
      </c>
      <c r="O3361" t="s">
        <v>19608</v>
      </c>
    </row>
    <row r="3362" spans="1:15" x14ac:dyDescent="0.25">
      <c r="A3362">
        <v>44412</v>
      </c>
      <c r="B3362" t="s">
        <v>12799</v>
      </c>
      <c r="C3362" t="s">
        <v>1287</v>
      </c>
      <c r="D3362">
        <v>3900</v>
      </c>
      <c r="E3362" t="s">
        <v>840</v>
      </c>
      <c r="F3362" t="s">
        <v>1288</v>
      </c>
      <c r="G3362" t="s">
        <v>7571</v>
      </c>
      <c r="H3362" t="s">
        <v>12800</v>
      </c>
      <c r="I3362" t="s">
        <v>14372</v>
      </c>
      <c r="J3362">
        <v>111872</v>
      </c>
      <c r="K3362">
        <v>44313</v>
      </c>
      <c r="L3362" t="s">
        <v>12784</v>
      </c>
      <c r="M3362">
        <v>113944</v>
      </c>
      <c r="N3362">
        <v>113944</v>
      </c>
      <c r="O3362" t="s">
        <v>19609</v>
      </c>
    </row>
    <row r="3363" spans="1:15" x14ac:dyDescent="0.25">
      <c r="A3363">
        <v>44438</v>
      </c>
      <c r="B3363" t="s">
        <v>12801</v>
      </c>
      <c r="C3363" t="s">
        <v>1287</v>
      </c>
      <c r="D3363">
        <v>3900</v>
      </c>
      <c r="E3363" t="s">
        <v>840</v>
      </c>
      <c r="F3363" t="s">
        <v>1288</v>
      </c>
      <c r="G3363" t="s">
        <v>7571</v>
      </c>
      <c r="H3363" t="s">
        <v>12800</v>
      </c>
      <c r="I3363" t="s">
        <v>14372</v>
      </c>
      <c r="J3363">
        <v>111872</v>
      </c>
      <c r="K3363">
        <v>44313</v>
      </c>
      <c r="L3363" t="s">
        <v>12784</v>
      </c>
      <c r="M3363">
        <v>113944</v>
      </c>
      <c r="N3363">
        <v>113944</v>
      </c>
      <c r="O3363" t="s">
        <v>19610</v>
      </c>
    </row>
    <row r="3364" spans="1:15" x14ac:dyDescent="0.25">
      <c r="A3364">
        <v>44446</v>
      </c>
      <c r="B3364" t="s">
        <v>12802</v>
      </c>
      <c r="C3364" t="s">
        <v>1342</v>
      </c>
      <c r="D3364">
        <v>3800</v>
      </c>
      <c r="E3364" t="s">
        <v>241</v>
      </c>
      <c r="F3364" t="s">
        <v>12803</v>
      </c>
      <c r="G3364" t="s">
        <v>7571</v>
      </c>
      <c r="H3364" t="s">
        <v>12804</v>
      </c>
      <c r="I3364" t="s">
        <v>14372</v>
      </c>
      <c r="J3364">
        <v>111997</v>
      </c>
      <c r="K3364">
        <v>44495</v>
      </c>
      <c r="L3364" t="s">
        <v>12812</v>
      </c>
      <c r="M3364">
        <v>113928</v>
      </c>
      <c r="N3364">
        <v>113928</v>
      </c>
      <c r="O3364" t="s">
        <v>19611</v>
      </c>
    </row>
    <row r="3365" spans="1:15" x14ac:dyDescent="0.25">
      <c r="A3365">
        <v>44453</v>
      </c>
      <c r="B3365" t="s">
        <v>12805</v>
      </c>
      <c r="C3365" t="s">
        <v>1327</v>
      </c>
      <c r="D3365">
        <v>3700</v>
      </c>
      <c r="E3365" t="s">
        <v>105</v>
      </c>
      <c r="F3365" t="s">
        <v>12806</v>
      </c>
      <c r="G3365" t="s">
        <v>7571</v>
      </c>
      <c r="H3365" t="s">
        <v>12807</v>
      </c>
      <c r="I3365" t="s">
        <v>14372</v>
      </c>
      <c r="J3365">
        <v>111997</v>
      </c>
      <c r="K3365">
        <v>44495</v>
      </c>
      <c r="L3365" t="s">
        <v>12812</v>
      </c>
      <c r="M3365">
        <v>113928</v>
      </c>
      <c r="N3365">
        <v>113928</v>
      </c>
      <c r="O3365" t="s">
        <v>19612</v>
      </c>
    </row>
    <row r="3366" spans="1:15" x14ac:dyDescent="0.25">
      <c r="A3366">
        <v>44487</v>
      </c>
      <c r="B3366" t="s">
        <v>12808</v>
      </c>
      <c r="C3366" t="s">
        <v>12809</v>
      </c>
      <c r="D3366">
        <v>3800</v>
      </c>
      <c r="E3366" t="s">
        <v>241</v>
      </c>
      <c r="F3366" t="s">
        <v>12810</v>
      </c>
      <c r="G3366" t="s">
        <v>7571</v>
      </c>
      <c r="H3366" t="s">
        <v>12811</v>
      </c>
      <c r="I3366" t="s">
        <v>14372</v>
      </c>
      <c r="J3366">
        <v>111997</v>
      </c>
      <c r="K3366">
        <v>44495</v>
      </c>
      <c r="L3366" t="s">
        <v>12812</v>
      </c>
      <c r="M3366">
        <v>113928</v>
      </c>
      <c r="N3366">
        <v>113928</v>
      </c>
      <c r="O3366" t="s">
        <v>19613</v>
      </c>
    </row>
    <row r="3367" spans="1:15" x14ac:dyDescent="0.25">
      <c r="A3367">
        <v>44495</v>
      </c>
      <c r="B3367" t="s">
        <v>12812</v>
      </c>
      <c r="C3367" t="s">
        <v>6957</v>
      </c>
      <c r="D3367">
        <v>3840</v>
      </c>
      <c r="E3367" t="s">
        <v>90</v>
      </c>
      <c r="F3367" t="s">
        <v>12813</v>
      </c>
      <c r="G3367" t="s">
        <v>7571</v>
      </c>
      <c r="H3367" t="s">
        <v>12814</v>
      </c>
      <c r="I3367" t="s">
        <v>14372</v>
      </c>
      <c r="J3367">
        <v>111997</v>
      </c>
      <c r="K3367">
        <v>44495</v>
      </c>
      <c r="L3367" t="s">
        <v>12812</v>
      </c>
      <c r="M3367">
        <v>113928</v>
      </c>
      <c r="N3367">
        <v>113928</v>
      </c>
      <c r="O3367" t="s">
        <v>19614</v>
      </c>
    </row>
    <row r="3368" spans="1:15" x14ac:dyDescent="0.25">
      <c r="A3368">
        <v>44537</v>
      </c>
      <c r="B3368" t="s">
        <v>12815</v>
      </c>
      <c r="C3368" t="s">
        <v>6957</v>
      </c>
      <c r="D3368">
        <v>3840</v>
      </c>
      <c r="E3368" t="s">
        <v>90</v>
      </c>
      <c r="F3368" t="s">
        <v>12813</v>
      </c>
      <c r="G3368" t="s">
        <v>7571</v>
      </c>
      <c r="H3368" t="s">
        <v>12814</v>
      </c>
      <c r="I3368" t="s">
        <v>14372</v>
      </c>
      <c r="J3368">
        <v>111997</v>
      </c>
      <c r="K3368">
        <v>44495</v>
      </c>
      <c r="L3368" t="s">
        <v>12812</v>
      </c>
      <c r="M3368">
        <v>113928</v>
      </c>
      <c r="N3368">
        <v>113928</v>
      </c>
      <c r="O3368" t="s">
        <v>19615</v>
      </c>
    </row>
    <row r="3369" spans="1:15" x14ac:dyDescent="0.25">
      <c r="A3369">
        <v>44552</v>
      </c>
      <c r="B3369" t="s">
        <v>12816</v>
      </c>
      <c r="C3369" t="s">
        <v>12817</v>
      </c>
      <c r="D3369">
        <v>3700</v>
      </c>
      <c r="E3369" t="s">
        <v>105</v>
      </c>
      <c r="F3369" t="s">
        <v>12818</v>
      </c>
      <c r="G3369" t="s">
        <v>7571</v>
      </c>
      <c r="H3369" t="s">
        <v>12819</v>
      </c>
      <c r="I3369" t="s">
        <v>14372</v>
      </c>
      <c r="J3369">
        <v>111997</v>
      </c>
      <c r="K3369">
        <v>44495</v>
      </c>
      <c r="L3369" t="s">
        <v>12812</v>
      </c>
      <c r="M3369">
        <v>113928</v>
      </c>
      <c r="N3369">
        <v>113928</v>
      </c>
      <c r="O3369" t="s">
        <v>19616</v>
      </c>
    </row>
    <row r="3370" spans="1:15" x14ac:dyDescent="0.25">
      <c r="A3370">
        <v>44669</v>
      </c>
      <c r="B3370" t="s">
        <v>12820</v>
      </c>
      <c r="C3370" t="s">
        <v>1528</v>
      </c>
      <c r="D3370">
        <v>9000</v>
      </c>
      <c r="E3370" t="s">
        <v>299</v>
      </c>
      <c r="F3370" t="s">
        <v>12821</v>
      </c>
      <c r="G3370" t="s">
        <v>7571</v>
      </c>
      <c r="H3370" t="s">
        <v>12822</v>
      </c>
      <c r="I3370" t="s">
        <v>14372</v>
      </c>
      <c r="J3370">
        <v>112771</v>
      </c>
      <c r="K3370">
        <v>115394</v>
      </c>
      <c r="L3370" t="s">
        <v>13223</v>
      </c>
      <c r="M3370">
        <v>114017</v>
      </c>
      <c r="N3370">
        <v>114017</v>
      </c>
      <c r="O3370" t="s">
        <v>19617</v>
      </c>
    </row>
    <row r="3371" spans="1:15" x14ac:dyDescent="0.25">
      <c r="A3371">
        <v>44727</v>
      </c>
      <c r="B3371" t="s">
        <v>12823</v>
      </c>
      <c r="C3371" t="s">
        <v>2162</v>
      </c>
      <c r="D3371">
        <v>1800</v>
      </c>
      <c r="E3371" t="s">
        <v>457</v>
      </c>
      <c r="F3371" t="s">
        <v>11660</v>
      </c>
      <c r="G3371" t="s">
        <v>7571</v>
      </c>
      <c r="H3371" t="s">
        <v>14314</v>
      </c>
      <c r="I3371" t="s">
        <v>14713</v>
      </c>
      <c r="J3371">
        <v>112326</v>
      </c>
      <c r="K3371">
        <v>33704</v>
      </c>
      <c r="L3371" t="s">
        <v>11655</v>
      </c>
      <c r="M3371">
        <v>962671</v>
      </c>
      <c r="N3371">
        <v>0</v>
      </c>
      <c r="O3371" t="s">
        <v>19618</v>
      </c>
    </row>
    <row r="3372" spans="1:15" x14ac:dyDescent="0.25">
      <c r="A3372">
        <v>46003</v>
      </c>
      <c r="B3372" t="s">
        <v>12824</v>
      </c>
      <c r="C3372" t="s">
        <v>6208</v>
      </c>
      <c r="D3372">
        <v>9255</v>
      </c>
      <c r="E3372" t="s">
        <v>1612</v>
      </c>
      <c r="F3372" t="s">
        <v>22367</v>
      </c>
      <c r="G3372" t="s">
        <v>7571</v>
      </c>
      <c r="H3372" t="s">
        <v>22368</v>
      </c>
      <c r="I3372" t="s">
        <v>14713</v>
      </c>
      <c r="J3372">
        <v>0</v>
      </c>
      <c r="L3372" t="s">
        <v>7571</v>
      </c>
      <c r="M3372">
        <v>972745</v>
      </c>
      <c r="N3372">
        <v>0</v>
      </c>
      <c r="O3372" t="s">
        <v>19619</v>
      </c>
    </row>
    <row r="3373" spans="1:15" x14ac:dyDescent="0.25">
      <c r="A3373">
        <v>46391</v>
      </c>
      <c r="B3373" t="s">
        <v>12825</v>
      </c>
      <c r="C3373" t="s">
        <v>12826</v>
      </c>
      <c r="D3373">
        <v>2900</v>
      </c>
      <c r="E3373" t="s">
        <v>385</v>
      </c>
      <c r="F3373" t="s">
        <v>12827</v>
      </c>
      <c r="G3373" t="s">
        <v>7571</v>
      </c>
      <c r="H3373" t="s">
        <v>12828</v>
      </c>
      <c r="I3373" t="s">
        <v>14372</v>
      </c>
      <c r="J3373">
        <v>111724</v>
      </c>
      <c r="K3373">
        <v>46391</v>
      </c>
      <c r="L3373" t="s">
        <v>12825</v>
      </c>
      <c r="M3373">
        <v>113829</v>
      </c>
      <c r="N3373">
        <v>113829</v>
      </c>
      <c r="O3373" t="s">
        <v>19620</v>
      </c>
    </row>
    <row r="3374" spans="1:15" x14ac:dyDescent="0.25">
      <c r="A3374">
        <v>46409</v>
      </c>
      <c r="B3374" t="s">
        <v>12829</v>
      </c>
      <c r="C3374" t="s">
        <v>1236</v>
      </c>
      <c r="D3374">
        <v>3290</v>
      </c>
      <c r="E3374" t="s">
        <v>464</v>
      </c>
      <c r="F3374" t="s">
        <v>12462</v>
      </c>
      <c r="G3374" t="s">
        <v>7571</v>
      </c>
      <c r="H3374" t="s">
        <v>12463</v>
      </c>
      <c r="I3374" t="s">
        <v>14372</v>
      </c>
      <c r="J3374">
        <v>111351</v>
      </c>
      <c r="K3374">
        <v>41467</v>
      </c>
      <c r="L3374" t="s">
        <v>12464</v>
      </c>
      <c r="M3374">
        <v>113911</v>
      </c>
      <c r="N3374">
        <v>113911</v>
      </c>
      <c r="O3374" t="s">
        <v>19493</v>
      </c>
    </row>
    <row r="3375" spans="1:15" x14ac:dyDescent="0.25">
      <c r="A3375">
        <v>46417</v>
      </c>
      <c r="B3375" t="s">
        <v>12830</v>
      </c>
      <c r="C3375" t="s">
        <v>12831</v>
      </c>
      <c r="D3375">
        <v>3440</v>
      </c>
      <c r="E3375" t="s">
        <v>439</v>
      </c>
      <c r="F3375" t="s">
        <v>12832</v>
      </c>
      <c r="G3375" t="s">
        <v>7571</v>
      </c>
      <c r="H3375" t="s">
        <v>12833</v>
      </c>
      <c r="I3375" t="s">
        <v>14372</v>
      </c>
      <c r="J3375">
        <v>111997</v>
      </c>
      <c r="K3375">
        <v>44495</v>
      </c>
      <c r="L3375" t="s">
        <v>12812</v>
      </c>
      <c r="M3375">
        <v>113928</v>
      </c>
      <c r="N3375">
        <v>113928</v>
      </c>
      <c r="O3375" t="s">
        <v>19621</v>
      </c>
    </row>
    <row r="3376" spans="1:15" x14ac:dyDescent="0.25">
      <c r="A3376">
        <v>46813</v>
      </c>
      <c r="B3376" t="s">
        <v>12834</v>
      </c>
      <c r="C3376" t="s">
        <v>12835</v>
      </c>
      <c r="D3376">
        <v>2050</v>
      </c>
      <c r="E3376" t="s">
        <v>534</v>
      </c>
      <c r="F3376" t="s">
        <v>12836</v>
      </c>
      <c r="G3376" t="s">
        <v>7571</v>
      </c>
      <c r="H3376" t="s">
        <v>12837</v>
      </c>
      <c r="I3376" t="s">
        <v>14713</v>
      </c>
      <c r="J3376">
        <v>113019</v>
      </c>
      <c r="K3376">
        <v>28878</v>
      </c>
      <c r="L3376" t="s">
        <v>11171</v>
      </c>
      <c r="M3376">
        <v>56143</v>
      </c>
      <c r="N3376">
        <v>0</v>
      </c>
      <c r="O3376" t="s">
        <v>19622</v>
      </c>
    </row>
    <row r="3377" spans="1:15" x14ac:dyDescent="0.25">
      <c r="A3377">
        <v>46821</v>
      </c>
      <c r="B3377" t="s">
        <v>8057</v>
      </c>
      <c r="C3377" t="s">
        <v>2370</v>
      </c>
      <c r="D3377">
        <v>2018</v>
      </c>
      <c r="E3377" t="s">
        <v>534</v>
      </c>
      <c r="F3377" t="s">
        <v>2371</v>
      </c>
      <c r="G3377" t="s">
        <v>7571</v>
      </c>
      <c r="H3377" t="s">
        <v>8058</v>
      </c>
      <c r="I3377" t="s">
        <v>14713</v>
      </c>
      <c r="J3377">
        <v>0</v>
      </c>
      <c r="L3377" t="s">
        <v>7571</v>
      </c>
      <c r="M3377">
        <v>963009</v>
      </c>
      <c r="N3377">
        <v>0</v>
      </c>
      <c r="O3377" t="s">
        <v>19623</v>
      </c>
    </row>
    <row r="3378" spans="1:15" x14ac:dyDescent="0.25">
      <c r="A3378">
        <v>46854</v>
      </c>
      <c r="B3378" t="s">
        <v>12838</v>
      </c>
      <c r="C3378" t="s">
        <v>11807</v>
      </c>
      <c r="D3378">
        <v>8870</v>
      </c>
      <c r="E3378" t="s">
        <v>160</v>
      </c>
      <c r="F3378" t="s">
        <v>11808</v>
      </c>
      <c r="G3378" t="s">
        <v>7571</v>
      </c>
      <c r="H3378" t="s">
        <v>11809</v>
      </c>
      <c r="I3378" t="s">
        <v>14713</v>
      </c>
      <c r="J3378">
        <v>111501</v>
      </c>
      <c r="K3378">
        <v>34579</v>
      </c>
      <c r="L3378" t="s">
        <v>11803</v>
      </c>
      <c r="M3378">
        <v>967414</v>
      </c>
      <c r="N3378">
        <v>0</v>
      </c>
      <c r="O3378" t="s">
        <v>19624</v>
      </c>
    </row>
    <row r="3379" spans="1:15" x14ac:dyDescent="0.25">
      <c r="A3379">
        <v>46862</v>
      </c>
      <c r="B3379" t="s">
        <v>14315</v>
      </c>
      <c r="C3379" t="s">
        <v>12839</v>
      </c>
      <c r="D3379">
        <v>9000</v>
      </c>
      <c r="E3379" t="s">
        <v>299</v>
      </c>
      <c r="F3379" t="s">
        <v>12840</v>
      </c>
      <c r="G3379" t="s">
        <v>7571</v>
      </c>
      <c r="H3379" t="s">
        <v>12841</v>
      </c>
      <c r="I3379" t="s">
        <v>14715</v>
      </c>
      <c r="J3379">
        <v>112771</v>
      </c>
      <c r="K3379">
        <v>115394</v>
      </c>
      <c r="L3379" t="s">
        <v>13223</v>
      </c>
      <c r="M3379">
        <v>960088</v>
      </c>
      <c r="N3379">
        <v>0</v>
      </c>
      <c r="O3379" t="s">
        <v>19625</v>
      </c>
    </row>
    <row r="3380" spans="1:15" x14ac:dyDescent="0.25">
      <c r="A3380">
        <v>46871</v>
      </c>
      <c r="B3380" t="s">
        <v>12842</v>
      </c>
      <c r="C3380" t="s">
        <v>5141</v>
      </c>
      <c r="D3380">
        <v>9000</v>
      </c>
      <c r="E3380" t="s">
        <v>299</v>
      </c>
      <c r="F3380" t="s">
        <v>5142</v>
      </c>
      <c r="G3380" t="s">
        <v>7571</v>
      </c>
      <c r="H3380" t="s">
        <v>12052</v>
      </c>
      <c r="I3380" t="s">
        <v>14713</v>
      </c>
      <c r="J3380">
        <v>112771</v>
      </c>
      <c r="K3380">
        <v>115394</v>
      </c>
      <c r="L3380" t="s">
        <v>13223</v>
      </c>
      <c r="M3380">
        <v>968181</v>
      </c>
      <c r="N3380">
        <v>0</v>
      </c>
      <c r="O3380" t="s">
        <v>19626</v>
      </c>
    </row>
    <row r="3381" spans="1:15" x14ac:dyDescent="0.25">
      <c r="A3381">
        <v>47209</v>
      </c>
      <c r="B3381" t="s">
        <v>12843</v>
      </c>
      <c r="C3381" t="s">
        <v>6608</v>
      </c>
      <c r="D3381">
        <v>9930</v>
      </c>
      <c r="E3381" t="s">
        <v>853</v>
      </c>
      <c r="F3381" t="s">
        <v>12844</v>
      </c>
      <c r="G3381" t="s">
        <v>7571</v>
      </c>
      <c r="H3381" t="s">
        <v>12845</v>
      </c>
      <c r="I3381" t="s">
        <v>14713</v>
      </c>
      <c r="J3381">
        <v>112417</v>
      </c>
      <c r="K3381">
        <v>116781</v>
      </c>
      <c r="L3381" t="s">
        <v>282</v>
      </c>
      <c r="M3381">
        <v>974923</v>
      </c>
      <c r="N3381">
        <v>0</v>
      </c>
      <c r="O3381" t="s">
        <v>19627</v>
      </c>
    </row>
    <row r="3382" spans="1:15" x14ac:dyDescent="0.25">
      <c r="A3382">
        <v>47217</v>
      </c>
      <c r="B3382" t="s">
        <v>12846</v>
      </c>
      <c r="C3382" t="s">
        <v>12847</v>
      </c>
      <c r="D3382">
        <v>9930</v>
      </c>
      <c r="E3382" t="s">
        <v>853</v>
      </c>
      <c r="F3382" t="s">
        <v>12848</v>
      </c>
      <c r="G3382" t="s">
        <v>7571</v>
      </c>
      <c r="H3382" t="s">
        <v>12849</v>
      </c>
      <c r="I3382" t="s">
        <v>14713</v>
      </c>
      <c r="J3382">
        <v>112417</v>
      </c>
      <c r="K3382">
        <v>116781</v>
      </c>
      <c r="L3382" t="s">
        <v>282</v>
      </c>
      <c r="M3382">
        <v>974923</v>
      </c>
      <c r="N3382">
        <v>0</v>
      </c>
      <c r="O3382" t="s">
        <v>19628</v>
      </c>
    </row>
    <row r="3383" spans="1:15" x14ac:dyDescent="0.25">
      <c r="A3383">
        <v>47225</v>
      </c>
      <c r="B3383" t="s">
        <v>11288</v>
      </c>
      <c r="C3383" t="s">
        <v>12850</v>
      </c>
      <c r="D3383">
        <v>3600</v>
      </c>
      <c r="E3383" t="s">
        <v>96</v>
      </c>
      <c r="F3383" t="s">
        <v>12851</v>
      </c>
      <c r="G3383" t="s">
        <v>7571</v>
      </c>
      <c r="H3383" t="s">
        <v>12852</v>
      </c>
      <c r="I3383" t="s">
        <v>14713</v>
      </c>
      <c r="J3383">
        <v>113431</v>
      </c>
      <c r="K3383">
        <v>50161</v>
      </c>
      <c r="L3383" t="s">
        <v>12970</v>
      </c>
      <c r="M3383">
        <v>974386</v>
      </c>
      <c r="N3383">
        <v>0</v>
      </c>
      <c r="O3383" t="s">
        <v>19629</v>
      </c>
    </row>
    <row r="3384" spans="1:15" x14ac:dyDescent="0.25">
      <c r="A3384">
        <v>47258</v>
      </c>
      <c r="B3384" t="s">
        <v>12853</v>
      </c>
      <c r="C3384" t="s">
        <v>2308</v>
      </c>
      <c r="D3384">
        <v>2060</v>
      </c>
      <c r="E3384" t="s">
        <v>534</v>
      </c>
      <c r="F3384" t="s">
        <v>8155</v>
      </c>
      <c r="G3384" t="s">
        <v>7571</v>
      </c>
      <c r="H3384" t="s">
        <v>12854</v>
      </c>
      <c r="I3384" t="s">
        <v>14713</v>
      </c>
      <c r="J3384">
        <v>113001</v>
      </c>
      <c r="K3384">
        <v>47258</v>
      </c>
      <c r="L3384" t="s">
        <v>12853</v>
      </c>
      <c r="M3384">
        <v>962878</v>
      </c>
      <c r="N3384">
        <v>0</v>
      </c>
      <c r="O3384" t="s">
        <v>19630</v>
      </c>
    </row>
    <row r="3385" spans="1:15" x14ac:dyDescent="0.25">
      <c r="A3385">
        <v>47282</v>
      </c>
      <c r="B3385" t="s">
        <v>12855</v>
      </c>
      <c r="C3385" t="s">
        <v>12856</v>
      </c>
      <c r="D3385">
        <v>2050</v>
      </c>
      <c r="E3385" t="s">
        <v>534</v>
      </c>
      <c r="F3385" t="s">
        <v>12857</v>
      </c>
      <c r="G3385" t="s">
        <v>7571</v>
      </c>
      <c r="H3385" t="s">
        <v>12858</v>
      </c>
      <c r="I3385" t="s">
        <v>14713</v>
      </c>
      <c r="J3385">
        <v>113019</v>
      </c>
      <c r="K3385">
        <v>28878</v>
      </c>
      <c r="L3385" t="s">
        <v>11171</v>
      </c>
      <c r="M3385">
        <v>56143</v>
      </c>
      <c r="N3385">
        <v>0</v>
      </c>
      <c r="O3385" t="s">
        <v>19631</v>
      </c>
    </row>
    <row r="3386" spans="1:15" x14ac:dyDescent="0.25">
      <c r="A3386">
        <v>47316</v>
      </c>
      <c r="B3386" t="s">
        <v>12859</v>
      </c>
      <c r="C3386" t="s">
        <v>14316</v>
      </c>
      <c r="D3386">
        <v>1000</v>
      </c>
      <c r="E3386" t="s">
        <v>890</v>
      </c>
      <c r="F3386" t="s">
        <v>7711</v>
      </c>
      <c r="G3386" t="s">
        <v>7571</v>
      </c>
      <c r="H3386" t="s">
        <v>21844</v>
      </c>
      <c r="I3386" t="s">
        <v>14713</v>
      </c>
      <c r="J3386">
        <v>125658</v>
      </c>
      <c r="K3386">
        <v>47316</v>
      </c>
      <c r="L3386" t="s">
        <v>12859</v>
      </c>
      <c r="M3386">
        <v>974691</v>
      </c>
      <c r="N3386">
        <v>0</v>
      </c>
      <c r="O3386" t="s">
        <v>19632</v>
      </c>
    </row>
    <row r="3387" spans="1:15" x14ac:dyDescent="0.25">
      <c r="A3387">
        <v>47589</v>
      </c>
      <c r="B3387" t="s">
        <v>11288</v>
      </c>
      <c r="C3387" t="s">
        <v>12860</v>
      </c>
      <c r="D3387">
        <v>9230</v>
      </c>
      <c r="E3387" t="s">
        <v>344</v>
      </c>
      <c r="F3387" t="s">
        <v>12861</v>
      </c>
      <c r="G3387" t="s">
        <v>7571</v>
      </c>
      <c r="H3387" t="s">
        <v>12862</v>
      </c>
      <c r="I3387" t="s">
        <v>14713</v>
      </c>
      <c r="J3387">
        <v>112805</v>
      </c>
      <c r="K3387">
        <v>118281</v>
      </c>
      <c r="L3387" t="s">
        <v>13310</v>
      </c>
      <c r="M3387">
        <v>104646</v>
      </c>
      <c r="N3387">
        <v>0</v>
      </c>
      <c r="O3387" t="s">
        <v>19633</v>
      </c>
    </row>
    <row r="3388" spans="1:15" x14ac:dyDescent="0.25">
      <c r="A3388">
        <v>47597</v>
      </c>
      <c r="B3388" t="s">
        <v>12863</v>
      </c>
      <c r="C3388" t="s">
        <v>2453</v>
      </c>
      <c r="D3388">
        <v>2180</v>
      </c>
      <c r="E3388" t="s">
        <v>427</v>
      </c>
      <c r="F3388" t="s">
        <v>11247</v>
      </c>
      <c r="G3388" t="s">
        <v>7571</v>
      </c>
      <c r="H3388" t="s">
        <v>11248</v>
      </c>
      <c r="I3388" t="s">
        <v>14713</v>
      </c>
      <c r="J3388">
        <v>112995</v>
      </c>
      <c r="K3388">
        <v>105403</v>
      </c>
      <c r="L3388" t="s">
        <v>22314</v>
      </c>
      <c r="M3388">
        <v>60749</v>
      </c>
      <c r="N3388">
        <v>0</v>
      </c>
      <c r="O3388" t="s">
        <v>19634</v>
      </c>
    </row>
    <row r="3389" spans="1:15" x14ac:dyDescent="0.25">
      <c r="A3389">
        <v>47886</v>
      </c>
      <c r="B3389" t="s">
        <v>12864</v>
      </c>
      <c r="C3389" t="s">
        <v>12865</v>
      </c>
      <c r="D3389">
        <v>3950</v>
      </c>
      <c r="E3389" t="s">
        <v>108</v>
      </c>
      <c r="F3389" t="s">
        <v>12866</v>
      </c>
      <c r="G3389" t="s">
        <v>7571</v>
      </c>
      <c r="H3389" t="s">
        <v>12867</v>
      </c>
      <c r="I3389" t="s">
        <v>14713</v>
      </c>
      <c r="J3389">
        <v>113449</v>
      </c>
      <c r="K3389">
        <v>38844</v>
      </c>
      <c r="L3389" t="s">
        <v>12195</v>
      </c>
      <c r="M3389">
        <v>138016</v>
      </c>
      <c r="N3389">
        <v>0</v>
      </c>
      <c r="O3389" t="s">
        <v>19635</v>
      </c>
    </row>
    <row r="3390" spans="1:15" x14ac:dyDescent="0.25">
      <c r="A3390">
        <v>47894</v>
      </c>
      <c r="B3390" t="s">
        <v>12868</v>
      </c>
      <c r="C3390" t="s">
        <v>3304</v>
      </c>
      <c r="D3390">
        <v>2800</v>
      </c>
      <c r="E3390" t="s">
        <v>223</v>
      </c>
      <c r="F3390" t="s">
        <v>3305</v>
      </c>
      <c r="G3390" t="s">
        <v>7571</v>
      </c>
      <c r="H3390" t="s">
        <v>12869</v>
      </c>
      <c r="I3390" t="s">
        <v>14713</v>
      </c>
      <c r="J3390">
        <v>112813</v>
      </c>
      <c r="K3390">
        <v>30742</v>
      </c>
      <c r="L3390" t="s">
        <v>11353</v>
      </c>
      <c r="M3390">
        <v>123539</v>
      </c>
      <c r="N3390">
        <v>0</v>
      </c>
      <c r="O3390" t="s">
        <v>19636</v>
      </c>
    </row>
    <row r="3391" spans="1:15" x14ac:dyDescent="0.25">
      <c r="A3391">
        <v>47944</v>
      </c>
      <c r="B3391" t="s">
        <v>12870</v>
      </c>
      <c r="C3391" t="s">
        <v>12871</v>
      </c>
      <c r="D3391">
        <v>9900</v>
      </c>
      <c r="E3391" t="s">
        <v>343</v>
      </c>
      <c r="F3391" t="s">
        <v>12872</v>
      </c>
      <c r="G3391" t="s">
        <v>7571</v>
      </c>
      <c r="H3391" t="s">
        <v>12873</v>
      </c>
      <c r="I3391" t="s">
        <v>14372</v>
      </c>
      <c r="J3391">
        <v>111559</v>
      </c>
      <c r="K3391">
        <v>43539</v>
      </c>
      <c r="L3391" t="s">
        <v>12699</v>
      </c>
      <c r="M3391">
        <v>114025</v>
      </c>
      <c r="N3391">
        <v>114025</v>
      </c>
      <c r="O3391" t="s">
        <v>19637</v>
      </c>
    </row>
    <row r="3392" spans="1:15" x14ac:dyDescent="0.25">
      <c r="A3392">
        <v>48025</v>
      </c>
      <c r="B3392" t="s">
        <v>14317</v>
      </c>
      <c r="C3392" t="s">
        <v>8702</v>
      </c>
      <c r="D3392">
        <v>9470</v>
      </c>
      <c r="E3392" t="s">
        <v>509</v>
      </c>
      <c r="F3392" t="s">
        <v>8181</v>
      </c>
      <c r="G3392" t="s">
        <v>7571</v>
      </c>
      <c r="H3392" t="s">
        <v>12875</v>
      </c>
      <c r="I3392" t="s">
        <v>14713</v>
      </c>
      <c r="J3392">
        <v>113481</v>
      </c>
      <c r="K3392">
        <v>37705</v>
      </c>
      <c r="L3392" t="s">
        <v>12096</v>
      </c>
      <c r="M3392">
        <v>974832</v>
      </c>
      <c r="N3392">
        <v>0</v>
      </c>
      <c r="O3392" t="s">
        <v>19638</v>
      </c>
    </row>
    <row r="3393" spans="1:15" x14ac:dyDescent="0.25">
      <c r="A3393">
        <v>48033</v>
      </c>
      <c r="B3393" t="s">
        <v>12876</v>
      </c>
      <c r="C3393" t="s">
        <v>5802</v>
      </c>
      <c r="D3393">
        <v>9990</v>
      </c>
      <c r="E3393" t="s">
        <v>257</v>
      </c>
      <c r="F3393" t="s">
        <v>12877</v>
      </c>
      <c r="G3393" t="s">
        <v>7571</v>
      </c>
      <c r="H3393" t="s">
        <v>12878</v>
      </c>
      <c r="I3393" t="s">
        <v>14713</v>
      </c>
      <c r="J3393">
        <v>112417</v>
      </c>
      <c r="K3393">
        <v>116781</v>
      </c>
      <c r="L3393" t="s">
        <v>282</v>
      </c>
      <c r="M3393">
        <v>114173</v>
      </c>
      <c r="N3393">
        <v>0</v>
      </c>
      <c r="O3393" t="s">
        <v>19639</v>
      </c>
    </row>
    <row r="3394" spans="1:15" x14ac:dyDescent="0.25">
      <c r="A3394">
        <v>48066</v>
      </c>
      <c r="B3394" t="s">
        <v>22369</v>
      </c>
      <c r="C3394" t="s">
        <v>19640</v>
      </c>
      <c r="D3394">
        <v>3980</v>
      </c>
      <c r="E3394" t="s">
        <v>72</v>
      </c>
      <c r="F3394" t="s">
        <v>12879</v>
      </c>
      <c r="G3394" t="s">
        <v>7571</v>
      </c>
      <c r="H3394" t="s">
        <v>22370</v>
      </c>
      <c r="I3394" t="s">
        <v>14713</v>
      </c>
      <c r="J3394">
        <v>112763</v>
      </c>
      <c r="K3394">
        <v>39545</v>
      </c>
      <c r="L3394" t="s">
        <v>12258</v>
      </c>
      <c r="M3394">
        <v>974444</v>
      </c>
      <c r="N3394">
        <v>0</v>
      </c>
      <c r="O3394" t="s">
        <v>22371</v>
      </c>
    </row>
    <row r="3395" spans="1:15" x14ac:dyDescent="0.25">
      <c r="A3395">
        <v>48074</v>
      </c>
      <c r="B3395" t="s">
        <v>22372</v>
      </c>
      <c r="C3395" t="s">
        <v>12880</v>
      </c>
      <c r="D3395">
        <v>3980</v>
      </c>
      <c r="E3395" t="s">
        <v>72</v>
      </c>
      <c r="F3395" t="s">
        <v>12881</v>
      </c>
      <c r="G3395" t="s">
        <v>7571</v>
      </c>
      <c r="H3395" t="s">
        <v>22373</v>
      </c>
      <c r="I3395" t="s">
        <v>14713</v>
      </c>
      <c r="J3395">
        <v>112763</v>
      </c>
      <c r="K3395">
        <v>39545</v>
      </c>
      <c r="L3395" t="s">
        <v>12258</v>
      </c>
      <c r="M3395">
        <v>974444</v>
      </c>
      <c r="N3395">
        <v>0</v>
      </c>
      <c r="O3395" t="s">
        <v>19641</v>
      </c>
    </row>
    <row r="3396" spans="1:15" x14ac:dyDescent="0.25">
      <c r="A3396">
        <v>48091</v>
      </c>
      <c r="B3396" t="s">
        <v>7871</v>
      </c>
      <c r="C3396" t="s">
        <v>8603</v>
      </c>
      <c r="D3396">
        <v>2300</v>
      </c>
      <c r="E3396" t="s">
        <v>148</v>
      </c>
      <c r="F3396" t="s">
        <v>7872</v>
      </c>
      <c r="G3396" t="s">
        <v>7571</v>
      </c>
      <c r="H3396" t="s">
        <v>7873</v>
      </c>
      <c r="I3396" t="s">
        <v>14715</v>
      </c>
      <c r="J3396">
        <v>0</v>
      </c>
      <c r="L3396" t="s">
        <v>7571</v>
      </c>
      <c r="M3396">
        <v>960757</v>
      </c>
      <c r="N3396">
        <v>0</v>
      </c>
      <c r="O3396" t="s">
        <v>19642</v>
      </c>
    </row>
    <row r="3397" spans="1:15" x14ac:dyDescent="0.25">
      <c r="A3397">
        <v>48108</v>
      </c>
      <c r="B3397" t="s">
        <v>12882</v>
      </c>
      <c r="C3397" t="s">
        <v>2402</v>
      </c>
      <c r="D3397">
        <v>2020</v>
      </c>
      <c r="E3397" t="s">
        <v>534</v>
      </c>
      <c r="F3397" t="s">
        <v>12883</v>
      </c>
      <c r="G3397" t="s">
        <v>7571</v>
      </c>
      <c r="H3397" t="s">
        <v>12884</v>
      </c>
      <c r="I3397" t="s">
        <v>14713</v>
      </c>
      <c r="J3397">
        <v>113019</v>
      </c>
      <c r="K3397">
        <v>28878</v>
      </c>
      <c r="L3397" t="s">
        <v>11171</v>
      </c>
      <c r="M3397">
        <v>56143</v>
      </c>
      <c r="N3397">
        <v>0</v>
      </c>
      <c r="O3397" t="s">
        <v>19643</v>
      </c>
    </row>
    <row r="3398" spans="1:15" x14ac:dyDescent="0.25">
      <c r="A3398">
        <v>48397</v>
      </c>
      <c r="B3398" t="s">
        <v>12885</v>
      </c>
      <c r="C3398" t="s">
        <v>8534</v>
      </c>
      <c r="D3398">
        <v>2260</v>
      </c>
      <c r="E3398" t="s">
        <v>36</v>
      </c>
      <c r="F3398" t="s">
        <v>7644</v>
      </c>
      <c r="G3398" t="s">
        <v>7571</v>
      </c>
      <c r="H3398" t="s">
        <v>12886</v>
      </c>
      <c r="I3398" t="s">
        <v>14713</v>
      </c>
      <c r="J3398">
        <v>113101</v>
      </c>
      <c r="K3398">
        <v>48397</v>
      </c>
      <c r="L3398" t="s">
        <v>12885</v>
      </c>
      <c r="M3398">
        <v>970913</v>
      </c>
      <c r="N3398">
        <v>0</v>
      </c>
      <c r="O3398" t="s">
        <v>19644</v>
      </c>
    </row>
    <row r="3399" spans="1:15" x14ac:dyDescent="0.25">
      <c r="A3399">
        <v>48652</v>
      </c>
      <c r="B3399" t="s">
        <v>12895</v>
      </c>
      <c r="C3399" t="s">
        <v>12896</v>
      </c>
      <c r="D3399">
        <v>3500</v>
      </c>
      <c r="E3399" t="s">
        <v>92</v>
      </c>
      <c r="F3399" t="s">
        <v>12897</v>
      </c>
      <c r="G3399" t="s">
        <v>7571</v>
      </c>
      <c r="H3399" t="s">
        <v>12898</v>
      </c>
      <c r="I3399" t="s">
        <v>14372</v>
      </c>
      <c r="J3399">
        <v>112268</v>
      </c>
      <c r="K3399">
        <v>0</v>
      </c>
      <c r="L3399" t="s">
        <v>7571</v>
      </c>
      <c r="M3399">
        <v>113951</v>
      </c>
      <c r="N3399">
        <v>113951</v>
      </c>
      <c r="O3399" t="s">
        <v>19645</v>
      </c>
    </row>
    <row r="3400" spans="1:15" x14ac:dyDescent="0.25">
      <c r="A3400">
        <v>48728</v>
      </c>
      <c r="B3400" t="s">
        <v>12899</v>
      </c>
      <c r="C3400" t="s">
        <v>3069</v>
      </c>
      <c r="D3400">
        <v>2600</v>
      </c>
      <c r="E3400" t="s">
        <v>414</v>
      </c>
      <c r="F3400" t="s">
        <v>431</v>
      </c>
      <c r="G3400" t="s">
        <v>7571</v>
      </c>
      <c r="H3400" t="s">
        <v>12900</v>
      </c>
      <c r="I3400" t="s">
        <v>14713</v>
      </c>
      <c r="J3400">
        <v>113019</v>
      </c>
      <c r="K3400">
        <v>28878</v>
      </c>
      <c r="L3400" t="s">
        <v>11171</v>
      </c>
      <c r="M3400">
        <v>56143</v>
      </c>
      <c r="N3400">
        <v>0</v>
      </c>
      <c r="O3400" t="s">
        <v>19646</v>
      </c>
    </row>
    <row r="3401" spans="1:15" x14ac:dyDescent="0.25">
      <c r="A3401">
        <v>48769</v>
      </c>
      <c r="B3401" t="s">
        <v>12901</v>
      </c>
      <c r="C3401" t="s">
        <v>12902</v>
      </c>
      <c r="D3401">
        <v>8200</v>
      </c>
      <c r="E3401" t="s">
        <v>302</v>
      </c>
      <c r="F3401" t="s">
        <v>11753</v>
      </c>
      <c r="G3401" t="s">
        <v>7571</v>
      </c>
      <c r="H3401" t="s">
        <v>11754</v>
      </c>
      <c r="I3401" t="s">
        <v>14713</v>
      </c>
      <c r="J3401">
        <v>113159</v>
      </c>
      <c r="K3401">
        <v>123802</v>
      </c>
      <c r="L3401" t="s">
        <v>13396</v>
      </c>
      <c r="M3401">
        <v>971333</v>
      </c>
      <c r="N3401">
        <v>0</v>
      </c>
      <c r="O3401" t="s">
        <v>19647</v>
      </c>
    </row>
    <row r="3402" spans="1:15" x14ac:dyDescent="0.25">
      <c r="A3402">
        <v>48967</v>
      </c>
      <c r="B3402" t="s">
        <v>12903</v>
      </c>
      <c r="C3402" t="s">
        <v>12904</v>
      </c>
      <c r="D3402">
        <v>9600</v>
      </c>
      <c r="E3402" t="s">
        <v>341</v>
      </c>
      <c r="F3402" t="s">
        <v>12905</v>
      </c>
      <c r="G3402" t="s">
        <v>7571</v>
      </c>
      <c r="H3402" t="s">
        <v>12906</v>
      </c>
      <c r="I3402" t="s">
        <v>14713</v>
      </c>
      <c r="J3402">
        <v>113316</v>
      </c>
      <c r="K3402">
        <v>37879</v>
      </c>
      <c r="L3402" t="s">
        <v>12110</v>
      </c>
      <c r="M3402">
        <v>969204</v>
      </c>
      <c r="N3402">
        <v>0</v>
      </c>
      <c r="O3402" t="s">
        <v>19648</v>
      </c>
    </row>
    <row r="3403" spans="1:15" x14ac:dyDescent="0.25">
      <c r="A3403">
        <v>48975</v>
      </c>
      <c r="B3403" t="s">
        <v>12907</v>
      </c>
      <c r="C3403" t="s">
        <v>12908</v>
      </c>
      <c r="D3403">
        <v>9660</v>
      </c>
      <c r="E3403" t="s">
        <v>1672</v>
      </c>
      <c r="F3403" t="s">
        <v>12909</v>
      </c>
      <c r="G3403" t="s">
        <v>7571</v>
      </c>
      <c r="H3403" t="s">
        <v>12910</v>
      </c>
      <c r="I3403" t="s">
        <v>14713</v>
      </c>
      <c r="J3403">
        <v>113324</v>
      </c>
      <c r="K3403">
        <v>122713</v>
      </c>
      <c r="L3403" t="s">
        <v>13341</v>
      </c>
      <c r="M3403">
        <v>968081</v>
      </c>
      <c r="N3403">
        <v>0</v>
      </c>
      <c r="O3403" t="s">
        <v>19649</v>
      </c>
    </row>
    <row r="3404" spans="1:15" x14ac:dyDescent="0.25">
      <c r="A3404">
        <v>48991</v>
      </c>
      <c r="B3404" t="s">
        <v>12911</v>
      </c>
      <c r="C3404" t="s">
        <v>12912</v>
      </c>
      <c r="D3404">
        <v>2920</v>
      </c>
      <c r="E3404" t="s">
        <v>262</v>
      </c>
      <c r="F3404" t="s">
        <v>12913</v>
      </c>
      <c r="G3404" t="s">
        <v>7571</v>
      </c>
      <c r="H3404" t="s">
        <v>22374</v>
      </c>
      <c r="I3404" t="s">
        <v>14715</v>
      </c>
      <c r="J3404">
        <v>111468</v>
      </c>
      <c r="K3404">
        <v>30437</v>
      </c>
      <c r="L3404" t="s">
        <v>11311</v>
      </c>
      <c r="M3404">
        <v>960641</v>
      </c>
      <c r="N3404">
        <v>0</v>
      </c>
      <c r="O3404" t="s">
        <v>19650</v>
      </c>
    </row>
    <row r="3405" spans="1:15" x14ac:dyDescent="0.25">
      <c r="A3405">
        <v>49023</v>
      </c>
      <c r="B3405" t="s">
        <v>12914</v>
      </c>
      <c r="C3405" t="s">
        <v>12915</v>
      </c>
      <c r="D3405">
        <v>1020</v>
      </c>
      <c r="E3405" t="s">
        <v>132</v>
      </c>
      <c r="F3405" t="s">
        <v>12916</v>
      </c>
      <c r="G3405" t="s">
        <v>7571</v>
      </c>
      <c r="H3405" t="s">
        <v>12917</v>
      </c>
      <c r="I3405" t="s">
        <v>14372</v>
      </c>
      <c r="J3405">
        <v>111385</v>
      </c>
      <c r="K3405">
        <v>125922</v>
      </c>
      <c r="L3405" t="s">
        <v>13480</v>
      </c>
      <c r="M3405">
        <v>113878</v>
      </c>
      <c r="N3405">
        <v>113878</v>
      </c>
      <c r="O3405" t="s">
        <v>19651</v>
      </c>
    </row>
    <row r="3406" spans="1:15" x14ac:dyDescent="0.25">
      <c r="A3406">
        <v>49189</v>
      </c>
      <c r="B3406" t="s">
        <v>12938</v>
      </c>
      <c r="C3406" t="s">
        <v>7274</v>
      </c>
      <c r="D3406">
        <v>1030</v>
      </c>
      <c r="E3406" t="s">
        <v>432</v>
      </c>
      <c r="F3406" t="s">
        <v>7275</v>
      </c>
      <c r="G3406" t="s">
        <v>7571</v>
      </c>
      <c r="H3406" t="s">
        <v>12939</v>
      </c>
      <c r="I3406" t="s">
        <v>14713</v>
      </c>
      <c r="J3406">
        <v>111393</v>
      </c>
      <c r="K3406">
        <v>32151</v>
      </c>
      <c r="L3406" t="s">
        <v>11499</v>
      </c>
      <c r="M3406">
        <v>107359</v>
      </c>
      <c r="N3406">
        <v>0</v>
      </c>
      <c r="O3406" t="s">
        <v>19652</v>
      </c>
    </row>
    <row r="3407" spans="1:15" x14ac:dyDescent="0.25">
      <c r="A3407">
        <v>49445</v>
      </c>
      <c r="B3407" t="s">
        <v>12945</v>
      </c>
      <c r="C3407" t="s">
        <v>12946</v>
      </c>
      <c r="D3407">
        <v>2018</v>
      </c>
      <c r="E3407" t="s">
        <v>534</v>
      </c>
      <c r="F3407" t="s">
        <v>12947</v>
      </c>
      <c r="G3407" t="s">
        <v>7571</v>
      </c>
      <c r="H3407" t="s">
        <v>12948</v>
      </c>
      <c r="I3407" t="s">
        <v>14372</v>
      </c>
      <c r="J3407">
        <v>112359</v>
      </c>
      <c r="K3407">
        <v>40311</v>
      </c>
      <c r="L3407" t="s">
        <v>12323</v>
      </c>
      <c r="M3407">
        <v>113803</v>
      </c>
      <c r="N3407">
        <v>113803</v>
      </c>
      <c r="O3407" t="s">
        <v>19653</v>
      </c>
    </row>
    <row r="3408" spans="1:15" x14ac:dyDescent="0.25">
      <c r="A3408">
        <v>50096</v>
      </c>
      <c r="B3408" t="s">
        <v>12966</v>
      </c>
      <c r="C3408" t="s">
        <v>12967</v>
      </c>
      <c r="D3408">
        <v>3500</v>
      </c>
      <c r="E3408" t="s">
        <v>92</v>
      </c>
      <c r="F3408" t="s">
        <v>12968</v>
      </c>
      <c r="G3408" t="s">
        <v>7571</v>
      </c>
      <c r="H3408" t="s">
        <v>12969</v>
      </c>
      <c r="I3408" t="s">
        <v>14715</v>
      </c>
      <c r="J3408">
        <v>111518</v>
      </c>
      <c r="K3408">
        <v>39263</v>
      </c>
      <c r="L3408" t="s">
        <v>12232</v>
      </c>
      <c r="M3408">
        <v>960096</v>
      </c>
      <c r="N3408">
        <v>0</v>
      </c>
      <c r="O3408" t="s">
        <v>19654</v>
      </c>
    </row>
    <row r="3409" spans="1:15" x14ac:dyDescent="0.25">
      <c r="A3409">
        <v>50161</v>
      </c>
      <c r="B3409" t="s">
        <v>12970</v>
      </c>
      <c r="C3409" t="s">
        <v>12971</v>
      </c>
      <c r="D3409">
        <v>3600</v>
      </c>
      <c r="E3409" t="s">
        <v>96</v>
      </c>
      <c r="F3409" t="s">
        <v>12972</v>
      </c>
      <c r="G3409" t="s">
        <v>7571</v>
      </c>
      <c r="H3409" t="s">
        <v>12973</v>
      </c>
      <c r="I3409" t="s">
        <v>14713</v>
      </c>
      <c r="J3409">
        <v>113431</v>
      </c>
      <c r="K3409">
        <v>50161</v>
      </c>
      <c r="L3409" t="s">
        <v>12970</v>
      </c>
      <c r="M3409">
        <v>103101</v>
      </c>
      <c r="N3409">
        <v>0</v>
      </c>
      <c r="O3409" t="s">
        <v>19655</v>
      </c>
    </row>
    <row r="3410" spans="1:15" x14ac:dyDescent="0.25">
      <c r="A3410">
        <v>50336</v>
      </c>
      <c r="B3410" t="s">
        <v>8230</v>
      </c>
      <c r="C3410" t="s">
        <v>8725</v>
      </c>
      <c r="D3410">
        <v>8000</v>
      </c>
      <c r="E3410" t="s">
        <v>273</v>
      </c>
      <c r="F3410" t="s">
        <v>8231</v>
      </c>
      <c r="G3410" t="s">
        <v>7571</v>
      </c>
      <c r="H3410" t="s">
        <v>8232</v>
      </c>
      <c r="I3410" t="s">
        <v>14715</v>
      </c>
      <c r="J3410">
        <v>0</v>
      </c>
      <c r="L3410" t="s">
        <v>7571</v>
      </c>
      <c r="M3410">
        <v>975292</v>
      </c>
      <c r="N3410">
        <v>0</v>
      </c>
      <c r="O3410" t="s">
        <v>19656</v>
      </c>
    </row>
    <row r="3411" spans="1:15" x14ac:dyDescent="0.25">
      <c r="A3411">
        <v>50609</v>
      </c>
      <c r="B3411" t="s">
        <v>12982</v>
      </c>
      <c r="C3411" t="s">
        <v>12665</v>
      </c>
      <c r="D3411">
        <v>9940</v>
      </c>
      <c r="E3411" t="s">
        <v>126</v>
      </c>
      <c r="F3411" t="s">
        <v>12983</v>
      </c>
      <c r="G3411" t="s">
        <v>7571</v>
      </c>
      <c r="H3411" t="s">
        <v>19657</v>
      </c>
      <c r="I3411" t="s">
        <v>14372</v>
      </c>
      <c r="J3411">
        <v>112771</v>
      </c>
      <c r="K3411">
        <v>115394</v>
      </c>
      <c r="L3411" t="s">
        <v>13223</v>
      </c>
      <c r="M3411">
        <v>114017</v>
      </c>
      <c r="N3411">
        <v>114017</v>
      </c>
      <c r="O3411" t="s">
        <v>19658</v>
      </c>
    </row>
    <row r="3412" spans="1:15" x14ac:dyDescent="0.25">
      <c r="A3412">
        <v>50633</v>
      </c>
      <c r="B3412" t="s">
        <v>12984</v>
      </c>
      <c r="C3412" t="s">
        <v>12985</v>
      </c>
      <c r="D3412">
        <v>9000</v>
      </c>
      <c r="E3412" t="s">
        <v>299</v>
      </c>
      <c r="F3412" t="s">
        <v>12986</v>
      </c>
      <c r="G3412" t="s">
        <v>7571</v>
      </c>
      <c r="H3412" t="s">
        <v>12987</v>
      </c>
      <c r="I3412" t="s">
        <v>14715</v>
      </c>
      <c r="J3412">
        <v>111542</v>
      </c>
      <c r="K3412">
        <v>112102</v>
      </c>
      <c r="L3412" t="s">
        <v>13174</v>
      </c>
      <c r="M3412">
        <v>975789</v>
      </c>
      <c r="N3412">
        <v>0</v>
      </c>
      <c r="O3412" t="s">
        <v>19659</v>
      </c>
    </row>
    <row r="3413" spans="1:15" x14ac:dyDescent="0.25">
      <c r="A3413">
        <v>50658</v>
      </c>
      <c r="B3413" t="s">
        <v>12988</v>
      </c>
      <c r="C3413" t="s">
        <v>12989</v>
      </c>
      <c r="D3413">
        <v>9000</v>
      </c>
      <c r="E3413" t="s">
        <v>299</v>
      </c>
      <c r="F3413" t="s">
        <v>12990</v>
      </c>
      <c r="G3413" t="s">
        <v>7571</v>
      </c>
      <c r="H3413" t="s">
        <v>12991</v>
      </c>
      <c r="I3413" t="s">
        <v>14713</v>
      </c>
      <c r="J3413">
        <v>113282</v>
      </c>
      <c r="K3413">
        <v>36996</v>
      </c>
      <c r="L3413" t="s">
        <v>12040</v>
      </c>
      <c r="M3413">
        <v>60913</v>
      </c>
      <c r="N3413">
        <v>0</v>
      </c>
      <c r="O3413" t="s">
        <v>19660</v>
      </c>
    </row>
    <row r="3414" spans="1:15" x14ac:dyDescent="0.25">
      <c r="A3414">
        <v>51003</v>
      </c>
      <c r="B3414" t="s">
        <v>12996</v>
      </c>
      <c r="C3414" t="s">
        <v>12997</v>
      </c>
      <c r="D3414">
        <v>3000</v>
      </c>
      <c r="E3414" t="s">
        <v>512</v>
      </c>
      <c r="F3414" t="s">
        <v>12998</v>
      </c>
      <c r="G3414" t="s">
        <v>7571</v>
      </c>
      <c r="H3414" t="s">
        <v>12999</v>
      </c>
      <c r="I3414" t="s">
        <v>14713</v>
      </c>
      <c r="J3414">
        <v>0</v>
      </c>
      <c r="L3414" t="s">
        <v>7571</v>
      </c>
      <c r="M3414">
        <v>60558</v>
      </c>
      <c r="N3414">
        <v>0</v>
      </c>
      <c r="O3414" t="s">
        <v>19661</v>
      </c>
    </row>
    <row r="3415" spans="1:15" x14ac:dyDescent="0.25">
      <c r="A3415">
        <v>51086</v>
      </c>
      <c r="B3415" t="s">
        <v>7942</v>
      </c>
      <c r="C3415" t="s">
        <v>8625</v>
      </c>
      <c r="D3415">
        <v>9300</v>
      </c>
      <c r="E3415" t="s">
        <v>639</v>
      </c>
      <c r="F3415" t="s">
        <v>7943</v>
      </c>
      <c r="G3415" t="s">
        <v>7571</v>
      </c>
      <c r="H3415" t="s">
        <v>7944</v>
      </c>
      <c r="I3415" t="s">
        <v>14715</v>
      </c>
      <c r="J3415">
        <v>0</v>
      </c>
      <c r="L3415" t="s">
        <v>7571</v>
      </c>
      <c r="M3415">
        <v>975979</v>
      </c>
      <c r="N3415">
        <v>0</v>
      </c>
      <c r="O3415" t="s">
        <v>19662</v>
      </c>
    </row>
    <row r="3416" spans="1:15" x14ac:dyDescent="0.25">
      <c r="A3416">
        <v>53124</v>
      </c>
      <c r="B3416" t="s">
        <v>13002</v>
      </c>
      <c r="C3416" t="s">
        <v>4577</v>
      </c>
      <c r="D3416">
        <v>8450</v>
      </c>
      <c r="E3416" t="s">
        <v>4572</v>
      </c>
      <c r="F3416" t="s">
        <v>4578</v>
      </c>
      <c r="G3416" t="s">
        <v>7571</v>
      </c>
      <c r="H3416" t="s">
        <v>9959</v>
      </c>
      <c r="I3416" t="s">
        <v>14713</v>
      </c>
      <c r="J3416">
        <v>0</v>
      </c>
      <c r="L3416" t="s">
        <v>7571</v>
      </c>
      <c r="M3416">
        <v>966952</v>
      </c>
      <c r="N3416">
        <v>0</v>
      </c>
      <c r="O3416" t="s">
        <v>19663</v>
      </c>
    </row>
    <row r="3417" spans="1:15" x14ac:dyDescent="0.25">
      <c r="A3417">
        <v>53173</v>
      </c>
      <c r="B3417" t="s">
        <v>13003</v>
      </c>
      <c r="C3417" t="s">
        <v>3063</v>
      </c>
      <c r="D3417">
        <v>2600</v>
      </c>
      <c r="E3417" t="s">
        <v>414</v>
      </c>
      <c r="F3417" t="s">
        <v>3064</v>
      </c>
      <c r="G3417" t="s">
        <v>7571</v>
      </c>
      <c r="H3417" t="s">
        <v>13004</v>
      </c>
      <c r="I3417" t="s">
        <v>14713</v>
      </c>
      <c r="J3417">
        <v>130732</v>
      </c>
      <c r="K3417">
        <v>109843</v>
      </c>
      <c r="L3417" t="s">
        <v>13086</v>
      </c>
      <c r="M3417">
        <v>963645</v>
      </c>
      <c r="N3417">
        <v>0</v>
      </c>
      <c r="O3417" t="s">
        <v>19664</v>
      </c>
    </row>
    <row r="3418" spans="1:15" x14ac:dyDescent="0.25">
      <c r="A3418">
        <v>53331</v>
      </c>
      <c r="B3418" t="s">
        <v>13005</v>
      </c>
      <c r="C3418" t="s">
        <v>2402</v>
      </c>
      <c r="D3418">
        <v>2020</v>
      </c>
      <c r="E3418" t="s">
        <v>534</v>
      </c>
      <c r="F3418" t="s">
        <v>12883</v>
      </c>
      <c r="G3418" t="s">
        <v>7571</v>
      </c>
      <c r="H3418" t="s">
        <v>12884</v>
      </c>
      <c r="I3418" t="s">
        <v>14713</v>
      </c>
      <c r="J3418">
        <v>113019</v>
      </c>
      <c r="K3418">
        <v>28878</v>
      </c>
      <c r="L3418" t="s">
        <v>11171</v>
      </c>
      <c r="M3418">
        <v>56143</v>
      </c>
      <c r="N3418">
        <v>0</v>
      </c>
      <c r="O3418" t="s">
        <v>19665</v>
      </c>
    </row>
    <row r="3419" spans="1:15" x14ac:dyDescent="0.25">
      <c r="A3419">
        <v>55913</v>
      </c>
      <c r="B3419" t="s">
        <v>13006</v>
      </c>
      <c r="C3419" t="s">
        <v>13007</v>
      </c>
      <c r="D3419">
        <v>2000</v>
      </c>
      <c r="E3419" t="s">
        <v>534</v>
      </c>
      <c r="F3419" t="s">
        <v>13008</v>
      </c>
      <c r="G3419" t="s">
        <v>7571</v>
      </c>
      <c r="H3419" t="s">
        <v>13009</v>
      </c>
      <c r="I3419" t="s">
        <v>14713</v>
      </c>
      <c r="J3419">
        <v>113019</v>
      </c>
      <c r="K3419">
        <v>28878</v>
      </c>
      <c r="L3419" t="s">
        <v>11171</v>
      </c>
      <c r="M3419">
        <v>56143</v>
      </c>
      <c r="N3419">
        <v>0</v>
      </c>
      <c r="O3419" t="s">
        <v>19666</v>
      </c>
    </row>
    <row r="3420" spans="1:15" x14ac:dyDescent="0.25">
      <c r="A3420">
        <v>60831</v>
      </c>
      <c r="B3420" t="s">
        <v>13010</v>
      </c>
      <c r="C3420" t="s">
        <v>13011</v>
      </c>
      <c r="D3420">
        <v>2800</v>
      </c>
      <c r="E3420" t="s">
        <v>223</v>
      </c>
      <c r="F3420" t="s">
        <v>13012</v>
      </c>
      <c r="G3420" t="s">
        <v>7571</v>
      </c>
      <c r="H3420" t="s">
        <v>13013</v>
      </c>
      <c r="I3420" t="s">
        <v>14372</v>
      </c>
      <c r="J3420">
        <v>112003</v>
      </c>
      <c r="K3420">
        <v>0</v>
      </c>
      <c r="L3420" t="s">
        <v>7571</v>
      </c>
      <c r="M3420">
        <v>113845</v>
      </c>
      <c r="N3420">
        <v>113845</v>
      </c>
      <c r="O3420" t="s">
        <v>19667</v>
      </c>
    </row>
    <row r="3421" spans="1:15" x14ac:dyDescent="0.25">
      <c r="A3421">
        <v>60848</v>
      </c>
      <c r="B3421" t="s">
        <v>13014</v>
      </c>
      <c r="C3421" t="s">
        <v>13015</v>
      </c>
      <c r="D3421">
        <v>8755</v>
      </c>
      <c r="E3421" t="s">
        <v>4374</v>
      </c>
      <c r="F3421" t="s">
        <v>13016</v>
      </c>
      <c r="G3421" t="s">
        <v>7571</v>
      </c>
      <c r="H3421" t="s">
        <v>13017</v>
      </c>
      <c r="I3421" t="s">
        <v>14713</v>
      </c>
      <c r="J3421">
        <v>113241</v>
      </c>
      <c r="K3421">
        <v>35535</v>
      </c>
      <c r="L3421" t="s">
        <v>22304</v>
      </c>
      <c r="M3421">
        <v>971796</v>
      </c>
      <c r="N3421">
        <v>0</v>
      </c>
      <c r="O3421" t="s">
        <v>19668</v>
      </c>
    </row>
    <row r="3422" spans="1:15" x14ac:dyDescent="0.25">
      <c r="A3422">
        <v>61085</v>
      </c>
      <c r="B3422" t="s">
        <v>8161</v>
      </c>
      <c r="C3422" t="s">
        <v>8697</v>
      </c>
      <c r="D3422">
        <v>8000</v>
      </c>
      <c r="E3422" t="s">
        <v>273</v>
      </c>
      <c r="F3422" t="s">
        <v>8162</v>
      </c>
      <c r="G3422" t="s">
        <v>7571</v>
      </c>
      <c r="H3422" t="s">
        <v>22375</v>
      </c>
      <c r="I3422" t="s">
        <v>14713</v>
      </c>
      <c r="J3422">
        <v>0</v>
      </c>
      <c r="L3422" t="s">
        <v>7571</v>
      </c>
      <c r="M3422">
        <v>128959</v>
      </c>
      <c r="N3422">
        <v>0</v>
      </c>
      <c r="O3422" t="s">
        <v>19669</v>
      </c>
    </row>
    <row r="3423" spans="1:15" x14ac:dyDescent="0.25">
      <c r="A3423">
        <v>61929</v>
      </c>
      <c r="B3423" t="s">
        <v>22376</v>
      </c>
      <c r="C3423" t="s">
        <v>11360</v>
      </c>
      <c r="D3423">
        <v>2170</v>
      </c>
      <c r="E3423" t="s">
        <v>405</v>
      </c>
      <c r="F3423" t="s">
        <v>11361</v>
      </c>
      <c r="G3423" t="s">
        <v>7571</v>
      </c>
      <c r="H3423" t="s">
        <v>13018</v>
      </c>
      <c r="I3423" t="s">
        <v>14713</v>
      </c>
      <c r="J3423">
        <v>112995</v>
      </c>
      <c r="K3423">
        <v>105403</v>
      </c>
      <c r="L3423" t="s">
        <v>22314</v>
      </c>
      <c r="M3423">
        <v>60749</v>
      </c>
      <c r="N3423">
        <v>0</v>
      </c>
      <c r="O3423" t="s">
        <v>19670</v>
      </c>
    </row>
    <row r="3424" spans="1:15" x14ac:dyDescent="0.25">
      <c r="A3424">
        <v>61937</v>
      </c>
      <c r="B3424" t="s">
        <v>13019</v>
      </c>
      <c r="C3424" t="s">
        <v>13020</v>
      </c>
      <c r="D3424">
        <v>9340</v>
      </c>
      <c r="E3424" t="s">
        <v>350</v>
      </c>
      <c r="F3424" t="s">
        <v>13021</v>
      </c>
      <c r="G3424" t="s">
        <v>7571</v>
      </c>
      <c r="H3424" t="s">
        <v>13022</v>
      </c>
      <c r="I3424" t="s">
        <v>14713</v>
      </c>
      <c r="J3424">
        <v>112805</v>
      </c>
      <c r="K3424">
        <v>118281</v>
      </c>
      <c r="L3424" t="s">
        <v>13310</v>
      </c>
      <c r="M3424">
        <v>968784</v>
      </c>
      <c r="N3424">
        <v>0</v>
      </c>
      <c r="O3424" t="s">
        <v>19671</v>
      </c>
    </row>
    <row r="3425" spans="1:15" x14ac:dyDescent="0.25">
      <c r="A3425">
        <v>62091</v>
      </c>
      <c r="B3425" t="s">
        <v>13023</v>
      </c>
      <c r="C3425" t="s">
        <v>8584</v>
      </c>
      <c r="D3425">
        <v>2660</v>
      </c>
      <c r="E3425" t="s">
        <v>383</v>
      </c>
      <c r="F3425" t="s">
        <v>13024</v>
      </c>
      <c r="G3425" t="s">
        <v>7571</v>
      </c>
      <c r="H3425" t="s">
        <v>13025</v>
      </c>
      <c r="I3425" t="s">
        <v>14372</v>
      </c>
      <c r="J3425">
        <v>112359</v>
      </c>
      <c r="K3425">
        <v>40311</v>
      </c>
      <c r="L3425" t="s">
        <v>12323</v>
      </c>
      <c r="M3425">
        <v>113803</v>
      </c>
      <c r="N3425">
        <v>113803</v>
      </c>
      <c r="O3425" t="s">
        <v>19672</v>
      </c>
    </row>
    <row r="3426" spans="1:15" x14ac:dyDescent="0.25">
      <c r="A3426">
        <v>62141</v>
      </c>
      <c r="B3426" t="s">
        <v>13026</v>
      </c>
      <c r="C3426" t="s">
        <v>13027</v>
      </c>
      <c r="D3426">
        <v>9120</v>
      </c>
      <c r="E3426" t="s">
        <v>1151</v>
      </c>
      <c r="F3426" t="s">
        <v>13028</v>
      </c>
      <c r="G3426" t="s">
        <v>7571</v>
      </c>
      <c r="H3426" t="s">
        <v>13029</v>
      </c>
      <c r="I3426" t="s">
        <v>14713</v>
      </c>
      <c r="J3426">
        <v>113341</v>
      </c>
      <c r="K3426">
        <v>36111</v>
      </c>
      <c r="L3426" t="s">
        <v>11242</v>
      </c>
      <c r="M3426">
        <v>970814</v>
      </c>
      <c r="N3426">
        <v>0</v>
      </c>
      <c r="O3426" t="s">
        <v>19673</v>
      </c>
    </row>
    <row r="3427" spans="1:15" x14ac:dyDescent="0.25">
      <c r="A3427">
        <v>62158</v>
      </c>
      <c r="B3427" t="s">
        <v>13030</v>
      </c>
      <c r="C3427" t="s">
        <v>13031</v>
      </c>
      <c r="D3427">
        <v>9120</v>
      </c>
      <c r="E3427" t="s">
        <v>1151</v>
      </c>
      <c r="F3427" t="s">
        <v>13032</v>
      </c>
      <c r="G3427" t="s">
        <v>7571</v>
      </c>
      <c r="H3427" t="s">
        <v>13033</v>
      </c>
      <c r="I3427" t="s">
        <v>14713</v>
      </c>
      <c r="J3427">
        <v>113341</v>
      </c>
      <c r="K3427">
        <v>36111</v>
      </c>
      <c r="L3427" t="s">
        <v>11242</v>
      </c>
      <c r="M3427">
        <v>970814</v>
      </c>
      <c r="N3427">
        <v>0</v>
      </c>
      <c r="O3427" t="s">
        <v>19674</v>
      </c>
    </row>
    <row r="3428" spans="1:15" x14ac:dyDescent="0.25">
      <c r="A3428">
        <v>104141</v>
      </c>
      <c r="B3428" t="s">
        <v>13034</v>
      </c>
      <c r="C3428" t="s">
        <v>13035</v>
      </c>
      <c r="D3428">
        <v>8200</v>
      </c>
      <c r="E3428" t="s">
        <v>302</v>
      </c>
      <c r="F3428" t="s">
        <v>13036</v>
      </c>
      <c r="G3428" t="s">
        <v>7571</v>
      </c>
      <c r="H3428" t="s">
        <v>13037</v>
      </c>
      <c r="I3428" t="s">
        <v>14713</v>
      </c>
      <c r="J3428">
        <v>113159</v>
      </c>
      <c r="K3428">
        <v>123802</v>
      </c>
      <c r="L3428" t="s">
        <v>13396</v>
      </c>
      <c r="M3428">
        <v>974477</v>
      </c>
      <c r="N3428">
        <v>0</v>
      </c>
      <c r="O3428" t="s">
        <v>19675</v>
      </c>
    </row>
    <row r="3429" spans="1:15" x14ac:dyDescent="0.25">
      <c r="A3429">
        <v>104166</v>
      </c>
      <c r="B3429" t="s">
        <v>13038</v>
      </c>
      <c r="C3429" t="s">
        <v>13039</v>
      </c>
      <c r="D3429">
        <v>2870</v>
      </c>
      <c r="E3429" t="s">
        <v>831</v>
      </c>
      <c r="F3429" t="s">
        <v>13040</v>
      </c>
      <c r="G3429" t="s">
        <v>7571</v>
      </c>
      <c r="H3429" t="s">
        <v>13041</v>
      </c>
      <c r="I3429" t="s">
        <v>14713</v>
      </c>
      <c r="J3429">
        <v>112284</v>
      </c>
      <c r="K3429">
        <v>117069</v>
      </c>
      <c r="L3429" t="s">
        <v>13270</v>
      </c>
      <c r="M3429">
        <v>963835</v>
      </c>
      <c r="N3429">
        <v>0</v>
      </c>
      <c r="O3429" t="s">
        <v>19676</v>
      </c>
    </row>
    <row r="3430" spans="1:15" x14ac:dyDescent="0.25">
      <c r="A3430">
        <v>104174</v>
      </c>
      <c r="B3430" t="s">
        <v>13042</v>
      </c>
      <c r="C3430" t="s">
        <v>13043</v>
      </c>
      <c r="D3430">
        <v>2870</v>
      </c>
      <c r="E3430" t="s">
        <v>831</v>
      </c>
      <c r="F3430" t="s">
        <v>13044</v>
      </c>
      <c r="G3430" t="s">
        <v>7571</v>
      </c>
      <c r="H3430" t="s">
        <v>13045</v>
      </c>
      <c r="I3430" t="s">
        <v>14713</v>
      </c>
      <c r="J3430">
        <v>112284</v>
      </c>
      <c r="K3430">
        <v>117069</v>
      </c>
      <c r="L3430" t="s">
        <v>13270</v>
      </c>
      <c r="M3430">
        <v>963835</v>
      </c>
      <c r="N3430">
        <v>0</v>
      </c>
      <c r="O3430" t="s">
        <v>19677</v>
      </c>
    </row>
    <row r="3431" spans="1:15" x14ac:dyDescent="0.25">
      <c r="A3431">
        <v>104182</v>
      </c>
      <c r="B3431" t="s">
        <v>13046</v>
      </c>
      <c r="C3431" t="s">
        <v>13047</v>
      </c>
      <c r="D3431">
        <v>1930</v>
      </c>
      <c r="E3431" t="s">
        <v>34</v>
      </c>
      <c r="F3431" t="s">
        <v>13048</v>
      </c>
      <c r="G3431" t="s">
        <v>7571</v>
      </c>
      <c r="H3431" t="s">
        <v>13049</v>
      </c>
      <c r="I3431" t="s">
        <v>14713</v>
      </c>
      <c r="J3431">
        <v>111451</v>
      </c>
      <c r="K3431">
        <v>0</v>
      </c>
      <c r="L3431" t="s">
        <v>7571</v>
      </c>
      <c r="M3431">
        <v>104729</v>
      </c>
      <c r="N3431">
        <v>0</v>
      </c>
      <c r="O3431" t="s">
        <v>19678</v>
      </c>
    </row>
    <row r="3432" spans="1:15" x14ac:dyDescent="0.25">
      <c r="A3432">
        <v>104257</v>
      </c>
      <c r="B3432" t="s">
        <v>13050</v>
      </c>
      <c r="C3432" t="s">
        <v>13051</v>
      </c>
      <c r="D3432">
        <v>8400</v>
      </c>
      <c r="E3432" t="s">
        <v>155</v>
      </c>
      <c r="F3432" t="s">
        <v>13052</v>
      </c>
      <c r="G3432" t="s">
        <v>7571</v>
      </c>
      <c r="H3432" t="s">
        <v>13053</v>
      </c>
      <c r="I3432" t="s">
        <v>14372</v>
      </c>
      <c r="J3432">
        <v>112219</v>
      </c>
      <c r="K3432">
        <v>42622</v>
      </c>
      <c r="L3432" t="s">
        <v>12603</v>
      </c>
      <c r="M3432">
        <v>114058</v>
      </c>
      <c r="N3432">
        <v>114058</v>
      </c>
      <c r="O3432" t="s">
        <v>19679</v>
      </c>
    </row>
    <row r="3433" spans="1:15" x14ac:dyDescent="0.25">
      <c r="A3433">
        <v>105395</v>
      </c>
      <c r="B3433" t="s">
        <v>13054</v>
      </c>
      <c r="C3433" t="s">
        <v>13055</v>
      </c>
      <c r="D3433">
        <v>9000</v>
      </c>
      <c r="E3433" t="s">
        <v>299</v>
      </c>
      <c r="F3433" t="s">
        <v>13056</v>
      </c>
      <c r="G3433" t="s">
        <v>7571</v>
      </c>
      <c r="H3433" t="s">
        <v>13057</v>
      </c>
      <c r="I3433" t="s">
        <v>14713</v>
      </c>
      <c r="J3433">
        <v>113282</v>
      </c>
      <c r="K3433">
        <v>36996</v>
      </c>
      <c r="L3433" t="s">
        <v>12040</v>
      </c>
      <c r="M3433">
        <v>139741</v>
      </c>
      <c r="N3433">
        <v>0</v>
      </c>
      <c r="O3433" t="s">
        <v>19680</v>
      </c>
    </row>
    <row r="3434" spans="1:15" x14ac:dyDescent="0.25">
      <c r="A3434">
        <v>105403</v>
      </c>
      <c r="B3434" t="s">
        <v>22314</v>
      </c>
      <c r="C3434" t="s">
        <v>6855</v>
      </c>
      <c r="D3434">
        <v>2170</v>
      </c>
      <c r="E3434" t="s">
        <v>405</v>
      </c>
      <c r="F3434" t="s">
        <v>2444</v>
      </c>
      <c r="G3434" t="s">
        <v>7571</v>
      </c>
      <c r="H3434" t="s">
        <v>13058</v>
      </c>
      <c r="I3434" t="s">
        <v>14713</v>
      </c>
      <c r="J3434">
        <v>112995</v>
      </c>
      <c r="K3434">
        <v>105403</v>
      </c>
      <c r="L3434" t="s">
        <v>22314</v>
      </c>
      <c r="M3434">
        <v>60749</v>
      </c>
      <c r="N3434">
        <v>0</v>
      </c>
      <c r="O3434" t="s">
        <v>19681</v>
      </c>
    </row>
    <row r="3435" spans="1:15" x14ac:dyDescent="0.25">
      <c r="A3435">
        <v>105411</v>
      </c>
      <c r="B3435" t="s">
        <v>13059</v>
      </c>
      <c r="C3435" t="s">
        <v>13060</v>
      </c>
      <c r="D3435">
        <v>8620</v>
      </c>
      <c r="E3435" t="s">
        <v>1446</v>
      </c>
      <c r="F3435" t="s">
        <v>13061</v>
      </c>
      <c r="G3435" t="s">
        <v>7571</v>
      </c>
      <c r="H3435" t="s">
        <v>13062</v>
      </c>
      <c r="I3435" t="s">
        <v>14713</v>
      </c>
      <c r="J3435">
        <v>113175</v>
      </c>
      <c r="K3435">
        <v>35667</v>
      </c>
      <c r="L3435" t="s">
        <v>11929</v>
      </c>
      <c r="M3435">
        <v>116161</v>
      </c>
      <c r="N3435">
        <v>0</v>
      </c>
      <c r="O3435" t="s">
        <v>19682</v>
      </c>
    </row>
    <row r="3436" spans="1:15" x14ac:dyDescent="0.25">
      <c r="A3436">
        <v>105486</v>
      </c>
      <c r="B3436" t="s">
        <v>13063</v>
      </c>
      <c r="C3436" t="s">
        <v>13064</v>
      </c>
      <c r="D3436">
        <v>9060</v>
      </c>
      <c r="E3436" t="s">
        <v>378</v>
      </c>
      <c r="F3436" t="s">
        <v>13065</v>
      </c>
      <c r="G3436" t="s">
        <v>7571</v>
      </c>
      <c r="H3436" t="s">
        <v>13066</v>
      </c>
      <c r="I3436" t="s">
        <v>14713</v>
      </c>
      <c r="J3436">
        <v>113274</v>
      </c>
      <c r="K3436">
        <v>127721</v>
      </c>
      <c r="L3436" t="s">
        <v>13637</v>
      </c>
      <c r="M3436">
        <v>968081</v>
      </c>
      <c r="N3436">
        <v>0</v>
      </c>
      <c r="O3436" t="s">
        <v>19683</v>
      </c>
    </row>
    <row r="3437" spans="1:15" x14ac:dyDescent="0.25">
      <c r="A3437">
        <v>105494</v>
      </c>
      <c r="B3437" t="s">
        <v>13067</v>
      </c>
      <c r="C3437" t="s">
        <v>13064</v>
      </c>
      <c r="D3437">
        <v>9060</v>
      </c>
      <c r="E3437" t="s">
        <v>378</v>
      </c>
      <c r="F3437" t="s">
        <v>13065</v>
      </c>
      <c r="G3437" t="s">
        <v>7571</v>
      </c>
      <c r="H3437" t="s">
        <v>13066</v>
      </c>
      <c r="I3437" t="s">
        <v>14713</v>
      </c>
      <c r="J3437">
        <v>113274</v>
      </c>
      <c r="K3437">
        <v>127721</v>
      </c>
      <c r="L3437" t="s">
        <v>13637</v>
      </c>
      <c r="M3437">
        <v>968081</v>
      </c>
      <c r="N3437">
        <v>0</v>
      </c>
      <c r="O3437" t="s">
        <v>19683</v>
      </c>
    </row>
    <row r="3438" spans="1:15" x14ac:dyDescent="0.25">
      <c r="A3438">
        <v>107581</v>
      </c>
      <c r="B3438" t="s">
        <v>13068</v>
      </c>
      <c r="C3438" t="s">
        <v>5477</v>
      </c>
      <c r="D3438">
        <v>9400</v>
      </c>
      <c r="E3438" t="s">
        <v>1623</v>
      </c>
      <c r="F3438" t="s">
        <v>13069</v>
      </c>
      <c r="G3438" t="s">
        <v>7571</v>
      </c>
      <c r="H3438" t="s">
        <v>19684</v>
      </c>
      <c r="I3438" t="s">
        <v>14713</v>
      </c>
      <c r="J3438">
        <v>113481</v>
      </c>
      <c r="K3438">
        <v>37705</v>
      </c>
      <c r="L3438" t="s">
        <v>12096</v>
      </c>
      <c r="M3438">
        <v>960021</v>
      </c>
      <c r="N3438">
        <v>0</v>
      </c>
      <c r="O3438" t="s">
        <v>19685</v>
      </c>
    </row>
    <row r="3439" spans="1:15" x14ac:dyDescent="0.25">
      <c r="A3439">
        <v>107599</v>
      </c>
      <c r="B3439" t="s">
        <v>13070</v>
      </c>
      <c r="C3439" t="s">
        <v>8668</v>
      </c>
      <c r="D3439">
        <v>9230</v>
      </c>
      <c r="E3439" t="s">
        <v>344</v>
      </c>
      <c r="F3439" t="s">
        <v>8072</v>
      </c>
      <c r="G3439" t="s">
        <v>7571</v>
      </c>
      <c r="H3439" t="s">
        <v>19686</v>
      </c>
      <c r="I3439" t="s">
        <v>14713</v>
      </c>
      <c r="J3439">
        <v>112805</v>
      </c>
      <c r="K3439">
        <v>118281</v>
      </c>
      <c r="L3439" t="s">
        <v>13310</v>
      </c>
      <c r="M3439">
        <v>104646</v>
      </c>
      <c r="N3439">
        <v>0</v>
      </c>
      <c r="O3439" t="s">
        <v>19687</v>
      </c>
    </row>
    <row r="3440" spans="1:15" x14ac:dyDescent="0.25">
      <c r="A3440">
        <v>107607</v>
      </c>
      <c r="B3440" t="s">
        <v>13072</v>
      </c>
      <c r="C3440" t="s">
        <v>13073</v>
      </c>
      <c r="D3440">
        <v>9800</v>
      </c>
      <c r="E3440" t="s">
        <v>41</v>
      </c>
      <c r="F3440" t="s">
        <v>7589</v>
      </c>
      <c r="G3440" t="s">
        <v>7571</v>
      </c>
      <c r="H3440" t="s">
        <v>19688</v>
      </c>
      <c r="I3440" t="s">
        <v>14713</v>
      </c>
      <c r="J3440">
        <v>113308</v>
      </c>
      <c r="K3440">
        <v>107607</v>
      </c>
      <c r="L3440" t="s">
        <v>13072</v>
      </c>
      <c r="M3440">
        <v>108647</v>
      </c>
      <c r="N3440">
        <v>0</v>
      </c>
      <c r="O3440" t="s">
        <v>19689</v>
      </c>
    </row>
    <row r="3441" spans="1:15" x14ac:dyDescent="0.25">
      <c r="A3441">
        <v>107615</v>
      </c>
      <c r="B3441" t="s">
        <v>13074</v>
      </c>
      <c r="C3441" t="s">
        <v>13075</v>
      </c>
      <c r="D3441">
        <v>9800</v>
      </c>
      <c r="E3441" t="s">
        <v>41</v>
      </c>
      <c r="F3441" t="s">
        <v>13076</v>
      </c>
      <c r="G3441" t="s">
        <v>7571</v>
      </c>
      <c r="H3441" t="s">
        <v>19690</v>
      </c>
      <c r="I3441" t="s">
        <v>14713</v>
      </c>
      <c r="J3441">
        <v>113308</v>
      </c>
      <c r="K3441">
        <v>107607</v>
      </c>
      <c r="L3441" t="s">
        <v>13072</v>
      </c>
      <c r="M3441">
        <v>108647</v>
      </c>
      <c r="N3441">
        <v>0</v>
      </c>
      <c r="O3441" t="s">
        <v>19691</v>
      </c>
    </row>
    <row r="3442" spans="1:15" x14ac:dyDescent="0.25">
      <c r="A3442">
        <v>107664</v>
      </c>
      <c r="B3442" t="s">
        <v>13077</v>
      </c>
      <c r="C3442" t="s">
        <v>12250</v>
      </c>
      <c r="D3442">
        <v>3680</v>
      </c>
      <c r="E3442" t="s">
        <v>97</v>
      </c>
      <c r="F3442" t="s">
        <v>13078</v>
      </c>
      <c r="G3442" t="s">
        <v>7571</v>
      </c>
      <c r="H3442" t="s">
        <v>7788</v>
      </c>
      <c r="I3442" t="s">
        <v>14713</v>
      </c>
      <c r="J3442">
        <v>113423</v>
      </c>
      <c r="K3442">
        <v>39636</v>
      </c>
      <c r="L3442" t="s">
        <v>12270</v>
      </c>
      <c r="M3442">
        <v>971101</v>
      </c>
      <c r="N3442">
        <v>0</v>
      </c>
      <c r="O3442" t="s">
        <v>19414</v>
      </c>
    </row>
    <row r="3443" spans="1:15" x14ac:dyDescent="0.25">
      <c r="A3443">
        <v>107672</v>
      </c>
      <c r="B3443" t="s">
        <v>13079</v>
      </c>
      <c r="C3443" t="s">
        <v>13080</v>
      </c>
      <c r="D3443">
        <v>3680</v>
      </c>
      <c r="E3443" t="s">
        <v>97</v>
      </c>
      <c r="F3443" t="s">
        <v>13081</v>
      </c>
      <c r="G3443" t="s">
        <v>7571</v>
      </c>
      <c r="H3443" t="s">
        <v>13082</v>
      </c>
      <c r="I3443" t="s">
        <v>14713</v>
      </c>
      <c r="J3443">
        <v>113423</v>
      </c>
      <c r="K3443">
        <v>39636</v>
      </c>
      <c r="L3443" t="s">
        <v>12270</v>
      </c>
      <c r="M3443">
        <v>971101</v>
      </c>
      <c r="N3443">
        <v>0</v>
      </c>
      <c r="O3443" t="s">
        <v>19692</v>
      </c>
    </row>
    <row r="3444" spans="1:15" x14ac:dyDescent="0.25">
      <c r="A3444">
        <v>107706</v>
      </c>
      <c r="B3444" t="s">
        <v>13083</v>
      </c>
      <c r="C3444" t="s">
        <v>989</v>
      </c>
      <c r="D3444">
        <v>3080</v>
      </c>
      <c r="E3444" t="s">
        <v>246</v>
      </c>
      <c r="F3444" t="s">
        <v>13084</v>
      </c>
      <c r="G3444" t="s">
        <v>7571</v>
      </c>
      <c r="H3444" t="s">
        <v>13085</v>
      </c>
      <c r="I3444" t="s">
        <v>14372</v>
      </c>
      <c r="J3444">
        <v>111674</v>
      </c>
      <c r="K3444">
        <v>117838</v>
      </c>
      <c r="L3444" t="s">
        <v>13289</v>
      </c>
      <c r="M3444">
        <v>113894</v>
      </c>
      <c r="N3444">
        <v>113894</v>
      </c>
      <c r="O3444" t="s">
        <v>19693</v>
      </c>
    </row>
    <row r="3445" spans="1:15" x14ac:dyDescent="0.25">
      <c r="A3445">
        <v>109843</v>
      </c>
      <c r="B3445" t="s">
        <v>13086</v>
      </c>
      <c r="C3445" t="s">
        <v>13087</v>
      </c>
      <c r="D3445">
        <v>2610</v>
      </c>
      <c r="E3445" t="s">
        <v>221</v>
      </c>
      <c r="F3445" t="s">
        <v>13088</v>
      </c>
      <c r="G3445" t="s">
        <v>7571</v>
      </c>
      <c r="H3445" t="s">
        <v>13089</v>
      </c>
      <c r="I3445" t="s">
        <v>14713</v>
      </c>
      <c r="J3445">
        <v>130732</v>
      </c>
      <c r="K3445">
        <v>109843</v>
      </c>
      <c r="L3445" t="s">
        <v>13086</v>
      </c>
      <c r="M3445">
        <v>970723</v>
      </c>
      <c r="N3445">
        <v>0</v>
      </c>
      <c r="O3445" t="s">
        <v>19694</v>
      </c>
    </row>
    <row r="3446" spans="1:15" x14ac:dyDescent="0.25">
      <c r="A3446">
        <v>109892</v>
      </c>
      <c r="B3446" t="s">
        <v>13090</v>
      </c>
      <c r="C3446" t="s">
        <v>13091</v>
      </c>
      <c r="D3446">
        <v>2800</v>
      </c>
      <c r="E3446" t="s">
        <v>223</v>
      </c>
      <c r="F3446" t="s">
        <v>13092</v>
      </c>
      <c r="G3446" t="s">
        <v>7571</v>
      </c>
      <c r="H3446" t="s">
        <v>13093</v>
      </c>
      <c r="I3446" t="s">
        <v>14713</v>
      </c>
      <c r="J3446">
        <v>112813</v>
      </c>
      <c r="K3446">
        <v>30742</v>
      </c>
      <c r="L3446" t="s">
        <v>11353</v>
      </c>
      <c r="M3446">
        <v>123539</v>
      </c>
      <c r="N3446">
        <v>0</v>
      </c>
      <c r="O3446" t="s">
        <v>19695</v>
      </c>
    </row>
    <row r="3447" spans="1:15" x14ac:dyDescent="0.25">
      <c r="A3447">
        <v>109942</v>
      </c>
      <c r="B3447" t="s">
        <v>13094</v>
      </c>
      <c r="C3447" t="s">
        <v>13095</v>
      </c>
      <c r="D3447">
        <v>3800</v>
      </c>
      <c r="E3447" t="s">
        <v>241</v>
      </c>
      <c r="F3447" t="s">
        <v>13096</v>
      </c>
      <c r="G3447" t="s">
        <v>7571</v>
      </c>
      <c r="H3447" t="s">
        <v>13097</v>
      </c>
      <c r="I3447" t="s">
        <v>14713</v>
      </c>
      <c r="J3447">
        <v>111476</v>
      </c>
      <c r="K3447">
        <v>123828</v>
      </c>
      <c r="L3447" t="s">
        <v>13400</v>
      </c>
      <c r="M3447">
        <v>105783</v>
      </c>
      <c r="N3447">
        <v>0</v>
      </c>
      <c r="O3447" t="s">
        <v>19696</v>
      </c>
    </row>
    <row r="3448" spans="1:15" x14ac:dyDescent="0.25">
      <c r="A3448">
        <v>109959</v>
      </c>
      <c r="B3448" t="s">
        <v>13098</v>
      </c>
      <c r="C3448" t="s">
        <v>6952</v>
      </c>
      <c r="D3448">
        <v>2000</v>
      </c>
      <c r="E3448" t="s">
        <v>534</v>
      </c>
      <c r="F3448" t="s">
        <v>413</v>
      </c>
      <c r="G3448" t="s">
        <v>7571</v>
      </c>
      <c r="H3448" t="s">
        <v>13099</v>
      </c>
      <c r="I3448" t="s">
        <v>14713</v>
      </c>
      <c r="J3448">
        <v>130732</v>
      </c>
      <c r="K3448">
        <v>109843</v>
      </c>
      <c r="L3448" t="s">
        <v>13086</v>
      </c>
      <c r="M3448">
        <v>962977</v>
      </c>
      <c r="N3448">
        <v>0</v>
      </c>
      <c r="O3448" t="s">
        <v>19697</v>
      </c>
    </row>
    <row r="3449" spans="1:15" x14ac:dyDescent="0.25">
      <c r="A3449">
        <v>109975</v>
      </c>
      <c r="B3449" t="s">
        <v>11670</v>
      </c>
      <c r="C3449" t="s">
        <v>11285</v>
      </c>
      <c r="D3449">
        <v>2200</v>
      </c>
      <c r="E3449" t="s">
        <v>453</v>
      </c>
      <c r="F3449" t="s">
        <v>11286</v>
      </c>
      <c r="G3449" t="s">
        <v>7571</v>
      </c>
      <c r="H3449" t="s">
        <v>11287</v>
      </c>
      <c r="I3449" t="s">
        <v>14713</v>
      </c>
      <c r="J3449">
        <v>113118</v>
      </c>
      <c r="K3449">
        <v>109975</v>
      </c>
      <c r="L3449" t="s">
        <v>11670</v>
      </c>
      <c r="M3449">
        <v>117416</v>
      </c>
      <c r="N3449">
        <v>0</v>
      </c>
      <c r="O3449" t="s">
        <v>19102</v>
      </c>
    </row>
    <row r="3450" spans="1:15" x14ac:dyDescent="0.25">
      <c r="A3450">
        <v>109983</v>
      </c>
      <c r="B3450" t="s">
        <v>22377</v>
      </c>
      <c r="C3450" t="s">
        <v>6753</v>
      </c>
      <c r="D3450">
        <v>2170</v>
      </c>
      <c r="E3450" t="s">
        <v>405</v>
      </c>
      <c r="F3450" t="s">
        <v>6754</v>
      </c>
      <c r="G3450" t="s">
        <v>7571</v>
      </c>
      <c r="H3450" t="s">
        <v>13100</v>
      </c>
      <c r="I3450" t="s">
        <v>14713</v>
      </c>
      <c r="J3450">
        <v>112995</v>
      </c>
      <c r="K3450">
        <v>105403</v>
      </c>
      <c r="L3450" t="s">
        <v>22314</v>
      </c>
      <c r="M3450">
        <v>60749</v>
      </c>
      <c r="N3450">
        <v>0</v>
      </c>
      <c r="O3450" t="s">
        <v>19698</v>
      </c>
    </row>
    <row r="3451" spans="1:15" x14ac:dyDescent="0.25">
      <c r="A3451">
        <v>109991</v>
      </c>
      <c r="B3451" t="s">
        <v>13101</v>
      </c>
      <c r="C3451" t="s">
        <v>8562</v>
      </c>
      <c r="D3451">
        <v>3630</v>
      </c>
      <c r="E3451" t="s">
        <v>98</v>
      </c>
      <c r="F3451" t="s">
        <v>7718</v>
      </c>
      <c r="G3451" t="s">
        <v>7571</v>
      </c>
      <c r="H3451" t="s">
        <v>7719</v>
      </c>
      <c r="I3451" t="s">
        <v>14713</v>
      </c>
      <c r="J3451">
        <v>113415</v>
      </c>
      <c r="K3451">
        <v>109991</v>
      </c>
      <c r="L3451" t="s">
        <v>13101</v>
      </c>
      <c r="M3451">
        <v>61507</v>
      </c>
      <c r="N3451">
        <v>0</v>
      </c>
      <c r="O3451" t="s">
        <v>19699</v>
      </c>
    </row>
    <row r="3452" spans="1:15" x14ac:dyDescent="0.25">
      <c r="A3452">
        <v>110007</v>
      </c>
      <c r="B3452" t="s">
        <v>13102</v>
      </c>
      <c r="C3452" t="s">
        <v>8698</v>
      </c>
      <c r="D3452">
        <v>8310</v>
      </c>
      <c r="E3452" t="s">
        <v>749</v>
      </c>
      <c r="F3452" t="s">
        <v>13103</v>
      </c>
      <c r="G3452" t="s">
        <v>7571</v>
      </c>
      <c r="H3452" t="s">
        <v>13104</v>
      </c>
      <c r="I3452" t="s">
        <v>14713</v>
      </c>
      <c r="J3452">
        <v>111575</v>
      </c>
      <c r="K3452">
        <v>110007</v>
      </c>
      <c r="L3452" t="s">
        <v>13102</v>
      </c>
      <c r="M3452">
        <v>116137</v>
      </c>
      <c r="N3452">
        <v>0</v>
      </c>
      <c r="O3452" t="s">
        <v>19700</v>
      </c>
    </row>
    <row r="3453" spans="1:15" x14ac:dyDescent="0.25">
      <c r="A3453">
        <v>110015</v>
      </c>
      <c r="B3453" t="s">
        <v>13105</v>
      </c>
      <c r="C3453" t="s">
        <v>13106</v>
      </c>
      <c r="D3453">
        <v>8550</v>
      </c>
      <c r="E3453" t="s">
        <v>153</v>
      </c>
      <c r="F3453" t="s">
        <v>13107</v>
      </c>
      <c r="G3453" t="s">
        <v>7571</v>
      </c>
      <c r="H3453" t="s">
        <v>13108</v>
      </c>
      <c r="I3453" t="s">
        <v>14713</v>
      </c>
      <c r="J3453">
        <v>113191</v>
      </c>
      <c r="K3453">
        <v>132191</v>
      </c>
      <c r="L3453" t="s">
        <v>13777</v>
      </c>
      <c r="M3453">
        <v>116145</v>
      </c>
      <c r="N3453">
        <v>0</v>
      </c>
      <c r="O3453" t="s">
        <v>19701</v>
      </c>
    </row>
    <row r="3454" spans="1:15" x14ac:dyDescent="0.25">
      <c r="A3454">
        <v>110031</v>
      </c>
      <c r="B3454" t="s">
        <v>13109</v>
      </c>
      <c r="C3454" t="s">
        <v>13110</v>
      </c>
      <c r="D3454">
        <v>2000</v>
      </c>
      <c r="E3454" t="s">
        <v>534</v>
      </c>
      <c r="F3454" t="s">
        <v>13111</v>
      </c>
      <c r="G3454" t="s">
        <v>7571</v>
      </c>
      <c r="H3454" t="s">
        <v>13112</v>
      </c>
      <c r="I3454" t="s">
        <v>14715</v>
      </c>
      <c r="J3454">
        <v>130757</v>
      </c>
      <c r="K3454">
        <v>0</v>
      </c>
      <c r="L3454" t="s">
        <v>7571</v>
      </c>
      <c r="M3454">
        <v>128728</v>
      </c>
      <c r="N3454">
        <v>0</v>
      </c>
      <c r="O3454" t="s">
        <v>19702</v>
      </c>
    </row>
    <row r="3455" spans="1:15" x14ac:dyDescent="0.25">
      <c r="A3455">
        <v>110247</v>
      </c>
      <c r="B3455" t="s">
        <v>13113</v>
      </c>
      <c r="C3455" t="s">
        <v>8576</v>
      </c>
      <c r="D3455">
        <v>3600</v>
      </c>
      <c r="E3455" t="s">
        <v>96</v>
      </c>
      <c r="F3455" t="s">
        <v>13114</v>
      </c>
      <c r="G3455" t="s">
        <v>7571</v>
      </c>
      <c r="H3455" t="s">
        <v>13115</v>
      </c>
      <c r="I3455" t="s">
        <v>14713</v>
      </c>
      <c r="J3455">
        <v>113431</v>
      </c>
      <c r="K3455">
        <v>50161</v>
      </c>
      <c r="L3455" t="s">
        <v>12970</v>
      </c>
      <c r="M3455">
        <v>103101</v>
      </c>
      <c r="N3455">
        <v>0</v>
      </c>
      <c r="O3455" t="s">
        <v>19703</v>
      </c>
    </row>
    <row r="3456" spans="1:15" x14ac:dyDescent="0.25">
      <c r="A3456">
        <v>110312</v>
      </c>
      <c r="B3456" t="s">
        <v>13116</v>
      </c>
      <c r="C3456" t="s">
        <v>13117</v>
      </c>
      <c r="D3456">
        <v>2050</v>
      </c>
      <c r="E3456" t="s">
        <v>534</v>
      </c>
      <c r="F3456" t="s">
        <v>13118</v>
      </c>
      <c r="G3456" t="s">
        <v>7571</v>
      </c>
      <c r="H3456" t="s">
        <v>13119</v>
      </c>
      <c r="I3456" t="s">
        <v>14372</v>
      </c>
      <c r="J3456">
        <v>112359</v>
      </c>
      <c r="K3456">
        <v>40311</v>
      </c>
      <c r="L3456" t="s">
        <v>12323</v>
      </c>
      <c r="M3456">
        <v>113803</v>
      </c>
      <c r="N3456">
        <v>113803</v>
      </c>
      <c r="O3456" t="s">
        <v>19704</v>
      </c>
    </row>
    <row r="3457" spans="1:15" x14ac:dyDescent="0.25">
      <c r="A3457">
        <v>110321</v>
      </c>
      <c r="B3457" t="s">
        <v>13120</v>
      </c>
      <c r="C3457" t="s">
        <v>13121</v>
      </c>
      <c r="D3457">
        <v>3300</v>
      </c>
      <c r="E3457" t="s">
        <v>311</v>
      </c>
      <c r="F3457" t="s">
        <v>13122</v>
      </c>
      <c r="G3457" t="s">
        <v>7571</v>
      </c>
      <c r="H3457" t="s">
        <v>13123</v>
      </c>
      <c r="I3457" t="s">
        <v>14713</v>
      </c>
      <c r="J3457">
        <v>111344</v>
      </c>
      <c r="K3457">
        <v>110338</v>
      </c>
      <c r="L3457" t="s">
        <v>13124</v>
      </c>
      <c r="M3457">
        <v>964858</v>
      </c>
      <c r="N3457">
        <v>0</v>
      </c>
      <c r="O3457" t="s">
        <v>19705</v>
      </c>
    </row>
    <row r="3458" spans="1:15" x14ac:dyDescent="0.25">
      <c r="A3458">
        <v>110338</v>
      </c>
      <c r="B3458" t="s">
        <v>13124</v>
      </c>
      <c r="C3458" t="s">
        <v>13125</v>
      </c>
      <c r="D3458">
        <v>3300</v>
      </c>
      <c r="E3458" t="s">
        <v>311</v>
      </c>
      <c r="F3458" t="s">
        <v>13126</v>
      </c>
      <c r="G3458" t="s">
        <v>7571</v>
      </c>
      <c r="H3458" t="s">
        <v>13127</v>
      </c>
      <c r="I3458" t="s">
        <v>14713</v>
      </c>
      <c r="J3458">
        <v>111344</v>
      </c>
      <c r="K3458">
        <v>110338</v>
      </c>
      <c r="L3458" t="s">
        <v>13124</v>
      </c>
      <c r="M3458">
        <v>964858</v>
      </c>
      <c r="N3458">
        <v>0</v>
      </c>
      <c r="O3458" t="s">
        <v>19706</v>
      </c>
    </row>
    <row r="3459" spans="1:15" x14ac:dyDescent="0.25">
      <c r="A3459">
        <v>110346</v>
      </c>
      <c r="B3459" t="s">
        <v>13128</v>
      </c>
      <c r="C3459" t="s">
        <v>8771</v>
      </c>
      <c r="D3459">
        <v>9041</v>
      </c>
      <c r="E3459" t="s">
        <v>328</v>
      </c>
      <c r="F3459" t="s">
        <v>13129</v>
      </c>
      <c r="G3459" t="s">
        <v>7571</v>
      </c>
      <c r="H3459" t="s">
        <v>13130</v>
      </c>
      <c r="I3459" t="s">
        <v>14713</v>
      </c>
      <c r="J3459">
        <v>113274</v>
      </c>
      <c r="K3459">
        <v>127721</v>
      </c>
      <c r="L3459" t="s">
        <v>13637</v>
      </c>
      <c r="M3459">
        <v>108845</v>
      </c>
      <c r="N3459">
        <v>0</v>
      </c>
      <c r="O3459" t="s">
        <v>19707</v>
      </c>
    </row>
    <row r="3460" spans="1:15" x14ac:dyDescent="0.25">
      <c r="A3460">
        <v>110379</v>
      </c>
      <c r="B3460" t="s">
        <v>13131</v>
      </c>
      <c r="C3460" t="s">
        <v>13132</v>
      </c>
      <c r="D3460">
        <v>2800</v>
      </c>
      <c r="E3460" t="s">
        <v>223</v>
      </c>
      <c r="F3460" t="s">
        <v>13133</v>
      </c>
      <c r="G3460" t="s">
        <v>7571</v>
      </c>
      <c r="H3460" t="s">
        <v>13134</v>
      </c>
      <c r="I3460" t="s">
        <v>14713</v>
      </c>
      <c r="J3460">
        <v>112813</v>
      </c>
      <c r="K3460">
        <v>30742</v>
      </c>
      <c r="L3460" t="s">
        <v>11353</v>
      </c>
      <c r="M3460">
        <v>123539</v>
      </c>
      <c r="N3460">
        <v>0</v>
      </c>
      <c r="O3460" t="s">
        <v>19708</v>
      </c>
    </row>
    <row r="3461" spans="1:15" x14ac:dyDescent="0.25">
      <c r="A3461">
        <v>110395</v>
      </c>
      <c r="B3461" t="s">
        <v>13135</v>
      </c>
      <c r="C3461" t="s">
        <v>13136</v>
      </c>
      <c r="D3461">
        <v>9300</v>
      </c>
      <c r="E3461" t="s">
        <v>639</v>
      </c>
      <c r="F3461" t="s">
        <v>13137</v>
      </c>
      <c r="G3461" t="s">
        <v>7571</v>
      </c>
      <c r="H3461" t="s">
        <v>13579</v>
      </c>
      <c r="I3461" t="s">
        <v>14713</v>
      </c>
      <c r="J3461">
        <v>111583</v>
      </c>
      <c r="K3461">
        <v>37259</v>
      </c>
      <c r="L3461" t="s">
        <v>12053</v>
      </c>
      <c r="M3461">
        <v>974824</v>
      </c>
      <c r="N3461">
        <v>0</v>
      </c>
      <c r="O3461" t="s">
        <v>19709</v>
      </c>
    </row>
    <row r="3462" spans="1:15" x14ac:dyDescent="0.25">
      <c r="A3462">
        <v>111278</v>
      </c>
      <c r="B3462" t="s">
        <v>8118</v>
      </c>
      <c r="C3462" t="s">
        <v>8686</v>
      </c>
      <c r="D3462">
        <v>2030</v>
      </c>
      <c r="E3462" t="s">
        <v>534</v>
      </c>
      <c r="F3462" t="s">
        <v>8119</v>
      </c>
      <c r="G3462" t="s">
        <v>7571</v>
      </c>
      <c r="H3462" t="s">
        <v>8120</v>
      </c>
      <c r="I3462" t="s">
        <v>14713</v>
      </c>
      <c r="J3462">
        <v>0</v>
      </c>
      <c r="L3462" t="s">
        <v>7571</v>
      </c>
      <c r="M3462">
        <v>962936</v>
      </c>
      <c r="N3462">
        <v>0</v>
      </c>
      <c r="O3462" t="s">
        <v>19710</v>
      </c>
    </row>
    <row r="3463" spans="1:15" x14ac:dyDescent="0.25">
      <c r="A3463">
        <v>111741</v>
      </c>
      <c r="B3463" t="s">
        <v>13139</v>
      </c>
      <c r="C3463" t="s">
        <v>13140</v>
      </c>
      <c r="D3463">
        <v>2660</v>
      </c>
      <c r="E3463" t="s">
        <v>383</v>
      </c>
      <c r="F3463" t="s">
        <v>13141</v>
      </c>
      <c r="G3463" t="s">
        <v>7571</v>
      </c>
      <c r="H3463" t="s">
        <v>19711</v>
      </c>
      <c r="I3463" t="s">
        <v>14713</v>
      </c>
      <c r="J3463">
        <v>112987</v>
      </c>
      <c r="K3463">
        <v>111741</v>
      </c>
      <c r="L3463" t="s">
        <v>13139</v>
      </c>
      <c r="M3463">
        <v>104661</v>
      </c>
      <c r="N3463">
        <v>0</v>
      </c>
      <c r="O3463" t="s">
        <v>19712</v>
      </c>
    </row>
    <row r="3464" spans="1:15" x14ac:dyDescent="0.25">
      <c r="A3464">
        <v>111757</v>
      </c>
      <c r="B3464" t="s">
        <v>13142</v>
      </c>
      <c r="C3464" t="s">
        <v>13143</v>
      </c>
      <c r="D3464">
        <v>2660</v>
      </c>
      <c r="E3464" t="s">
        <v>383</v>
      </c>
      <c r="F3464" t="s">
        <v>13144</v>
      </c>
      <c r="G3464" t="s">
        <v>7571</v>
      </c>
      <c r="H3464" t="s">
        <v>13145</v>
      </c>
      <c r="I3464" t="s">
        <v>14713</v>
      </c>
      <c r="J3464">
        <v>112987</v>
      </c>
      <c r="K3464">
        <v>111741</v>
      </c>
      <c r="L3464" t="s">
        <v>13139</v>
      </c>
      <c r="M3464">
        <v>104661</v>
      </c>
      <c r="N3464">
        <v>0</v>
      </c>
      <c r="O3464" t="s">
        <v>19713</v>
      </c>
    </row>
    <row r="3465" spans="1:15" x14ac:dyDescent="0.25">
      <c r="A3465">
        <v>111765</v>
      </c>
      <c r="B3465" t="s">
        <v>13146</v>
      </c>
      <c r="C3465" t="s">
        <v>8720</v>
      </c>
      <c r="D3465">
        <v>2000</v>
      </c>
      <c r="E3465" t="s">
        <v>534</v>
      </c>
      <c r="F3465" t="s">
        <v>13147</v>
      </c>
      <c r="G3465" t="s">
        <v>7571</v>
      </c>
      <c r="H3465" t="s">
        <v>13148</v>
      </c>
      <c r="I3465" t="s">
        <v>14713</v>
      </c>
      <c r="J3465">
        <v>112995</v>
      </c>
      <c r="K3465">
        <v>105403</v>
      </c>
      <c r="L3465" t="s">
        <v>22314</v>
      </c>
      <c r="M3465">
        <v>60749</v>
      </c>
      <c r="N3465">
        <v>0</v>
      </c>
      <c r="O3465" t="s">
        <v>19714</v>
      </c>
    </row>
    <row r="3466" spans="1:15" x14ac:dyDescent="0.25">
      <c r="A3466">
        <v>111807</v>
      </c>
      <c r="B3466" t="s">
        <v>13149</v>
      </c>
      <c r="C3466" t="s">
        <v>13150</v>
      </c>
      <c r="D3466">
        <v>3500</v>
      </c>
      <c r="E3466" t="s">
        <v>92</v>
      </c>
      <c r="F3466" t="s">
        <v>13151</v>
      </c>
      <c r="G3466" t="s">
        <v>7571</v>
      </c>
      <c r="H3466" t="s">
        <v>13152</v>
      </c>
      <c r="I3466" t="s">
        <v>14713</v>
      </c>
      <c r="J3466">
        <v>113357</v>
      </c>
      <c r="K3466">
        <v>39271</v>
      </c>
      <c r="L3466" t="s">
        <v>12236</v>
      </c>
      <c r="M3466">
        <v>970971</v>
      </c>
      <c r="N3466">
        <v>0</v>
      </c>
      <c r="O3466" t="s">
        <v>19715</v>
      </c>
    </row>
    <row r="3467" spans="1:15" x14ac:dyDescent="0.25">
      <c r="A3467">
        <v>111823</v>
      </c>
      <c r="B3467" t="s">
        <v>13153</v>
      </c>
      <c r="C3467" t="s">
        <v>3353</v>
      </c>
      <c r="D3467">
        <v>3640</v>
      </c>
      <c r="E3467" t="s">
        <v>17</v>
      </c>
      <c r="F3467" t="s">
        <v>13154</v>
      </c>
      <c r="G3467" t="s">
        <v>7571</v>
      </c>
      <c r="H3467" t="s">
        <v>13155</v>
      </c>
      <c r="I3467" t="s">
        <v>14713</v>
      </c>
      <c r="J3467">
        <v>113423</v>
      </c>
      <c r="K3467">
        <v>39636</v>
      </c>
      <c r="L3467" t="s">
        <v>12270</v>
      </c>
      <c r="M3467">
        <v>971101</v>
      </c>
      <c r="N3467">
        <v>0</v>
      </c>
      <c r="O3467" t="s">
        <v>19716</v>
      </c>
    </row>
    <row r="3468" spans="1:15" x14ac:dyDescent="0.25">
      <c r="A3468">
        <v>111831</v>
      </c>
      <c r="B3468" t="s">
        <v>13156</v>
      </c>
      <c r="C3468" t="s">
        <v>12214</v>
      </c>
      <c r="D3468">
        <v>3600</v>
      </c>
      <c r="E3468" t="s">
        <v>96</v>
      </c>
      <c r="F3468" t="s">
        <v>13157</v>
      </c>
      <c r="G3468" t="s">
        <v>7571</v>
      </c>
      <c r="H3468" t="s">
        <v>13158</v>
      </c>
      <c r="I3468" t="s">
        <v>14713</v>
      </c>
      <c r="J3468">
        <v>113431</v>
      </c>
      <c r="K3468">
        <v>50161</v>
      </c>
      <c r="L3468" t="s">
        <v>12970</v>
      </c>
      <c r="M3468">
        <v>103101</v>
      </c>
      <c r="N3468">
        <v>0</v>
      </c>
      <c r="O3468" t="s">
        <v>19717</v>
      </c>
    </row>
    <row r="3469" spans="1:15" x14ac:dyDescent="0.25">
      <c r="A3469">
        <v>111906</v>
      </c>
      <c r="B3469" t="s">
        <v>13159</v>
      </c>
      <c r="C3469" t="s">
        <v>13160</v>
      </c>
      <c r="D3469">
        <v>8800</v>
      </c>
      <c r="E3469" t="s">
        <v>266</v>
      </c>
      <c r="F3469" t="s">
        <v>13161</v>
      </c>
      <c r="G3469" t="s">
        <v>7571</v>
      </c>
      <c r="H3469" t="s">
        <v>13162</v>
      </c>
      <c r="I3469" t="s">
        <v>14713</v>
      </c>
      <c r="J3469">
        <v>113266</v>
      </c>
      <c r="K3469">
        <v>35378</v>
      </c>
      <c r="L3469" t="s">
        <v>11903</v>
      </c>
      <c r="M3469">
        <v>116152</v>
      </c>
      <c r="N3469">
        <v>0</v>
      </c>
      <c r="O3469" t="s">
        <v>19718</v>
      </c>
    </row>
    <row r="3470" spans="1:15" x14ac:dyDescent="0.25">
      <c r="A3470">
        <v>111948</v>
      </c>
      <c r="B3470" t="s">
        <v>13163</v>
      </c>
      <c r="C3470" t="s">
        <v>13164</v>
      </c>
      <c r="D3470">
        <v>8500</v>
      </c>
      <c r="E3470" t="s">
        <v>276</v>
      </c>
      <c r="F3470" t="s">
        <v>13165</v>
      </c>
      <c r="G3470" t="s">
        <v>7571</v>
      </c>
      <c r="H3470" t="s">
        <v>22378</v>
      </c>
      <c r="I3470" t="s">
        <v>14713</v>
      </c>
      <c r="J3470">
        <v>113191</v>
      </c>
      <c r="K3470">
        <v>132191</v>
      </c>
      <c r="L3470" t="s">
        <v>13777</v>
      </c>
      <c r="M3470">
        <v>128215</v>
      </c>
      <c r="N3470">
        <v>0</v>
      </c>
      <c r="O3470" t="s">
        <v>22379</v>
      </c>
    </row>
    <row r="3471" spans="1:15" x14ac:dyDescent="0.25">
      <c r="A3471">
        <v>112011</v>
      </c>
      <c r="B3471" t="s">
        <v>13166</v>
      </c>
      <c r="C3471" t="s">
        <v>13167</v>
      </c>
      <c r="D3471">
        <v>8700</v>
      </c>
      <c r="E3471" t="s">
        <v>1513</v>
      </c>
      <c r="F3471" t="s">
        <v>13168</v>
      </c>
      <c r="G3471" t="s">
        <v>7571</v>
      </c>
      <c r="H3471" t="s">
        <v>13169</v>
      </c>
      <c r="I3471" t="s">
        <v>14713</v>
      </c>
      <c r="J3471">
        <v>113241</v>
      </c>
      <c r="K3471">
        <v>35535</v>
      </c>
      <c r="L3471" t="s">
        <v>22304</v>
      </c>
      <c r="M3471">
        <v>971796</v>
      </c>
      <c r="N3471">
        <v>0</v>
      </c>
      <c r="O3471" t="s">
        <v>19719</v>
      </c>
    </row>
    <row r="3472" spans="1:15" x14ac:dyDescent="0.25">
      <c r="A3472">
        <v>112052</v>
      </c>
      <c r="B3472" t="s">
        <v>13170</v>
      </c>
      <c r="C3472" t="s">
        <v>4390</v>
      </c>
      <c r="D3472">
        <v>8820</v>
      </c>
      <c r="E3472" t="s">
        <v>258</v>
      </c>
      <c r="F3472" t="s">
        <v>8154</v>
      </c>
      <c r="G3472" t="s">
        <v>7571</v>
      </c>
      <c r="H3472" t="s">
        <v>14318</v>
      </c>
      <c r="I3472" t="s">
        <v>14713</v>
      </c>
      <c r="J3472">
        <v>113258</v>
      </c>
      <c r="K3472">
        <v>112052</v>
      </c>
      <c r="L3472" t="s">
        <v>13170</v>
      </c>
      <c r="M3472">
        <v>966391</v>
      </c>
      <c r="N3472">
        <v>0</v>
      </c>
      <c r="O3472" t="s">
        <v>19720</v>
      </c>
    </row>
    <row r="3473" spans="1:15" x14ac:dyDescent="0.25">
      <c r="A3473">
        <v>112061</v>
      </c>
      <c r="B3473" t="s">
        <v>13171</v>
      </c>
      <c r="C3473" t="s">
        <v>11774</v>
      </c>
      <c r="D3473">
        <v>8900</v>
      </c>
      <c r="E3473" t="s">
        <v>320</v>
      </c>
      <c r="F3473" t="s">
        <v>11775</v>
      </c>
      <c r="G3473" t="s">
        <v>7571</v>
      </c>
      <c r="H3473" t="s">
        <v>11776</v>
      </c>
      <c r="I3473" t="s">
        <v>14713</v>
      </c>
      <c r="J3473">
        <v>113183</v>
      </c>
      <c r="K3473">
        <v>34512</v>
      </c>
      <c r="L3473" t="s">
        <v>11785</v>
      </c>
      <c r="M3473">
        <v>113787</v>
      </c>
      <c r="N3473">
        <v>0</v>
      </c>
      <c r="O3473" t="s">
        <v>19721</v>
      </c>
    </row>
    <row r="3474" spans="1:15" x14ac:dyDescent="0.25">
      <c r="A3474">
        <v>112078</v>
      </c>
      <c r="B3474" t="s">
        <v>13172</v>
      </c>
      <c r="C3474" t="s">
        <v>11718</v>
      </c>
      <c r="D3474">
        <v>8000</v>
      </c>
      <c r="E3474" t="s">
        <v>273</v>
      </c>
      <c r="F3474" t="s">
        <v>11719</v>
      </c>
      <c r="G3474" t="s">
        <v>7571</v>
      </c>
      <c r="H3474" t="s">
        <v>11720</v>
      </c>
      <c r="I3474" t="s">
        <v>14713</v>
      </c>
      <c r="J3474">
        <v>113167</v>
      </c>
      <c r="K3474">
        <v>34074</v>
      </c>
      <c r="L3474" t="s">
        <v>11717</v>
      </c>
      <c r="M3474">
        <v>971226</v>
      </c>
      <c r="N3474">
        <v>0</v>
      </c>
      <c r="O3474" t="s">
        <v>19722</v>
      </c>
    </row>
    <row r="3475" spans="1:15" x14ac:dyDescent="0.25">
      <c r="A3475">
        <v>112086</v>
      </c>
      <c r="B3475" t="s">
        <v>13173</v>
      </c>
      <c r="C3475" t="s">
        <v>11093</v>
      </c>
      <c r="D3475">
        <v>8790</v>
      </c>
      <c r="E3475" t="s">
        <v>268</v>
      </c>
      <c r="F3475" t="s">
        <v>11940</v>
      </c>
      <c r="G3475" t="s">
        <v>7571</v>
      </c>
      <c r="H3475" t="s">
        <v>11941</v>
      </c>
      <c r="I3475" t="s">
        <v>14713</v>
      </c>
      <c r="J3475">
        <v>113233</v>
      </c>
      <c r="K3475">
        <v>35691</v>
      </c>
      <c r="L3475" t="s">
        <v>11936</v>
      </c>
      <c r="M3475">
        <v>114207</v>
      </c>
      <c r="N3475">
        <v>0</v>
      </c>
      <c r="O3475" t="s">
        <v>19723</v>
      </c>
    </row>
    <row r="3476" spans="1:15" x14ac:dyDescent="0.25">
      <c r="A3476">
        <v>112094</v>
      </c>
      <c r="B3476" t="s">
        <v>14319</v>
      </c>
      <c r="C3476" t="s">
        <v>8662</v>
      </c>
      <c r="D3476">
        <v>1880</v>
      </c>
      <c r="E3476" t="s">
        <v>244</v>
      </c>
      <c r="F3476" t="s">
        <v>8035</v>
      </c>
      <c r="G3476" t="s">
        <v>7571</v>
      </c>
      <c r="H3476" t="s">
        <v>14282</v>
      </c>
      <c r="I3476" t="s">
        <v>14713</v>
      </c>
      <c r="J3476">
        <v>111369</v>
      </c>
      <c r="K3476">
        <v>32813</v>
      </c>
      <c r="L3476" t="s">
        <v>14281</v>
      </c>
      <c r="M3476">
        <v>970871</v>
      </c>
      <c r="N3476">
        <v>0</v>
      </c>
      <c r="O3476" t="s">
        <v>19724</v>
      </c>
    </row>
    <row r="3477" spans="1:15" x14ac:dyDescent="0.25">
      <c r="A3477">
        <v>112102</v>
      </c>
      <c r="B3477" t="s">
        <v>13174</v>
      </c>
      <c r="C3477" t="s">
        <v>13175</v>
      </c>
      <c r="D3477">
        <v>9000</v>
      </c>
      <c r="E3477" t="s">
        <v>299</v>
      </c>
      <c r="F3477" t="s">
        <v>13176</v>
      </c>
      <c r="G3477" t="s">
        <v>7571</v>
      </c>
      <c r="H3477" t="s">
        <v>22380</v>
      </c>
      <c r="I3477" t="s">
        <v>14715</v>
      </c>
      <c r="J3477">
        <v>111542</v>
      </c>
      <c r="K3477">
        <v>112102</v>
      </c>
      <c r="L3477" t="s">
        <v>13174</v>
      </c>
      <c r="M3477">
        <v>975789</v>
      </c>
      <c r="N3477">
        <v>0</v>
      </c>
      <c r="O3477" t="s">
        <v>19725</v>
      </c>
    </row>
    <row r="3478" spans="1:15" x14ac:dyDescent="0.25">
      <c r="A3478">
        <v>112136</v>
      </c>
      <c r="B3478" t="s">
        <v>13177</v>
      </c>
      <c r="C3478" t="s">
        <v>13075</v>
      </c>
      <c r="D3478">
        <v>9800</v>
      </c>
      <c r="E3478" t="s">
        <v>41</v>
      </c>
      <c r="F3478" t="s">
        <v>13076</v>
      </c>
      <c r="G3478" t="s">
        <v>7571</v>
      </c>
      <c r="H3478" t="s">
        <v>19690</v>
      </c>
      <c r="I3478" t="s">
        <v>14713</v>
      </c>
      <c r="J3478">
        <v>113308</v>
      </c>
      <c r="K3478">
        <v>107607</v>
      </c>
      <c r="L3478" t="s">
        <v>13072</v>
      </c>
      <c r="M3478">
        <v>108647</v>
      </c>
      <c r="N3478">
        <v>0</v>
      </c>
      <c r="O3478" t="s">
        <v>19726</v>
      </c>
    </row>
    <row r="3479" spans="1:15" x14ac:dyDescent="0.25">
      <c r="A3479">
        <v>112144</v>
      </c>
      <c r="B3479" t="s">
        <v>13178</v>
      </c>
      <c r="C3479" t="s">
        <v>12176</v>
      </c>
      <c r="D3479">
        <v>9052</v>
      </c>
      <c r="E3479" t="s">
        <v>5640</v>
      </c>
      <c r="F3479" t="s">
        <v>12177</v>
      </c>
      <c r="G3479" t="s">
        <v>7571</v>
      </c>
      <c r="H3479" t="s">
        <v>12178</v>
      </c>
      <c r="I3479" t="s">
        <v>14713</v>
      </c>
      <c r="J3479">
        <v>113291</v>
      </c>
      <c r="K3479">
        <v>38604</v>
      </c>
      <c r="L3479" t="s">
        <v>11831</v>
      </c>
      <c r="M3479">
        <v>962217</v>
      </c>
      <c r="N3479">
        <v>0</v>
      </c>
      <c r="O3479" t="s">
        <v>19727</v>
      </c>
    </row>
    <row r="3480" spans="1:15" x14ac:dyDescent="0.25">
      <c r="A3480">
        <v>112169</v>
      </c>
      <c r="B3480" t="s">
        <v>13179</v>
      </c>
      <c r="C3480" t="s">
        <v>8695</v>
      </c>
      <c r="D3480">
        <v>9000</v>
      </c>
      <c r="E3480" t="s">
        <v>299</v>
      </c>
      <c r="F3480" t="s">
        <v>12041</v>
      </c>
      <c r="G3480" t="s">
        <v>7571</v>
      </c>
      <c r="H3480" t="s">
        <v>12042</v>
      </c>
      <c r="I3480" t="s">
        <v>14713</v>
      </c>
      <c r="J3480">
        <v>113282</v>
      </c>
      <c r="K3480">
        <v>36996</v>
      </c>
      <c r="L3480" t="s">
        <v>12040</v>
      </c>
      <c r="M3480">
        <v>971861</v>
      </c>
      <c r="N3480">
        <v>0</v>
      </c>
      <c r="O3480" t="s">
        <v>19728</v>
      </c>
    </row>
    <row r="3481" spans="1:15" x14ac:dyDescent="0.25">
      <c r="A3481">
        <v>112292</v>
      </c>
      <c r="B3481" t="s">
        <v>13180</v>
      </c>
      <c r="C3481" t="s">
        <v>12493</v>
      </c>
      <c r="D3481">
        <v>3000</v>
      </c>
      <c r="E3481" t="s">
        <v>512</v>
      </c>
      <c r="F3481" t="s">
        <v>13181</v>
      </c>
      <c r="G3481" t="s">
        <v>7571</v>
      </c>
      <c r="H3481" t="s">
        <v>12495</v>
      </c>
      <c r="I3481" t="s">
        <v>14372</v>
      </c>
      <c r="J3481">
        <v>111427</v>
      </c>
      <c r="K3481">
        <v>116831</v>
      </c>
      <c r="L3481" t="s">
        <v>13242</v>
      </c>
      <c r="M3481">
        <v>113902</v>
      </c>
      <c r="N3481">
        <v>113902</v>
      </c>
      <c r="O3481" t="s">
        <v>19729</v>
      </c>
    </row>
    <row r="3482" spans="1:15" x14ac:dyDescent="0.25">
      <c r="A3482">
        <v>112301</v>
      </c>
      <c r="B3482" t="s">
        <v>14320</v>
      </c>
      <c r="C3482" t="s">
        <v>6436</v>
      </c>
      <c r="D3482">
        <v>3010</v>
      </c>
      <c r="E3482" t="s">
        <v>1216</v>
      </c>
      <c r="F3482" t="s">
        <v>13182</v>
      </c>
      <c r="G3482" t="s">
        <v>7571</v>
      </c>
      <c r="H3482" t="s">
        <v>14321</v>
      </c>
      <c r="I3482" t="s">
        <v>14372</v>
      </c>
      <c r="J3482">
        <v>111427</v>
      </c>
      <c r="K3482">
        <v>116831</v>
      </c>
      <c r="L3482" t="s">
        <v>13242</v>
      </c>
      <c r="M3482">
        <v>113902</v>
      </c>
      <c r="N3482">
        <v>113902</v>
      </c>
      <c r="O3482" t="s">
        <v>19730</v>
      </c>
    </row>
    <row r="3483" spans="1:15" x14ac:dyDescent="0.25">
      <c r="A3483">
        <v>112318</v>
      </c>
      <c r="B3483" t="s">
        <v>11990</v>
      </c>
      <c r="C3483" t="s">
        <v>13183</v>
      </c>
      <c r="D3483">
        <v>8500</v>
      </c>
      <c r="E3483" t="s">
        <v>276</v>
      </c>
      <c r="F3483" t="s">
        <v>13184</v>
      </c>
      <c r="G3483" t="s">
        <v>7571</v>
      </c>
      <c r="H3483" t="s">
        <v>13185</v>
      </c>
      <c r="I3483" t="s">
        <v>14715</v>
      </c>
      <c r="J3483">
        <v>112193</v>
      </c>
      <c r="K3483">
        <v>42044</v>
      </c>
      <c r="L3483" t="s">
        <v>12533</v>
      </c>
      <c r="M3483">
        <v>960071</v>
      </c>
      <c r="N3483">
        <v>0</v>
      </c>
      <c r="O3483" t="s">
        <v>19731</v>
      </c>
    </row>
    <row r="3484" spans="1:15" x14ac:dyDescent="0.25">
      <c r="A3484">
        <v>112789</v>
      </c>
      <c r="B3484" t="s">
        <v>14322</v>
      </c>
      <c r="C3484" t="s">
        <v>13189</v>
      </c>
      <c r="D3484">
        <v>8500</v>
      </c>
      <c r="E3484" t="s">
        <v>276</v>
      </c>
      <c r="F3484" t="s">
        <v>13190</v>
      </c>
      <c r="G3484" t="s">
        <v>7571</v>
      </c>
      <c r="H3484" t="s">
        <v>19732</v>
      </c>
      <c r="I3484" t="s">
        <v>14713</v>
      </c>
      <c r="J3484">
        <v>113191</v>
      </c>
      <c r="K3484">
        <v>132191</v>
      </c>
      <c r="L3484" t="s">
        <v>13777</v>
      </c>
      <c r="M3484">
        <v>116145</v>
      </c>
      <c r="N3484">
        <v>0</v>
      </c>
      <c r="O3484" t="s">
        <v>22381</v>
      </c>
    </row>
    <row r="3485" spans="1:15" x14ac:dyDescent="0.25">
      <c r="A3485">
        <v>112797</v>
      </c>
      <c r="B3485" t="s">
        <v>13191</v>
      </c>
      <c r="C3485" t="s">
        <v>13192</v>
      </c>
      <c r="D3485">
        <v>2018</v>
      </c>
      <c r="E3485" t="s">
        <v>534</v>
      </c>
      <c r="F3485" t="s">
        <v>13193</v>
      </c>
      <c r="G3485" t="s">
        <v>7571</v>
      </c>
      <c r="H3485" t="s">
        <v>13194</v>
      </c>
      <c r="I3485" t="s">
        <v>14715</v>
      </c>
      <c r="J3485">
        <v>128991</v>
      </c>
      <c r="K3485">
        <v>28514</v>
      </c>
      <c r="L3485" t="s">
        <v>11149</v>
      </c>
      <c r="M3485">
        <v>130401</v>
      </c>
      <c r="N3485">
        <v>0</v>
      </c>
      <c r="O3485" t="s">
        <v>22382</v>
      </c>
    </row>
    <row r="3486" spans="1:15" x14ac:dyDescent="0.25">
      <c r="A3486">
        <v>115221</v>
      </c>
      <c r="B3486" t="s">
        <v>13197</v>
      </c>
      <c r="C3486" t="s">
        <v>8676</v>
      </c>
      <c r="D3486">
        <v>1700</v>
      </c>
      <c r="E3486" t="s">
        <v>3</v>
      </c>
      <c r="F3486" t="s">
        <v>8090</v>
      </c>
      <c r="G3486" t="s">
        <v>7571</v>
      </c>
      <c r="H3486" t="s">
        <v>13198</v>
      </c>
      <c r="I3486" t="s">
        <v>14713</v>
      </c>
      <c r="J3486">
        <v>113464</v>
      </c>
      <c r="K3486">
        <v>33514</v>
      </c>
      <c r="L3486" t="s">
        <v>11218</v>
      </c>
      <c r="M3486">
        <v>970401</v>
      </c>
      <c r="N3486">
        <v>0</v>
      </c>
      <c r="O3486" t="s">
        <v>19733</v>
      </c>
    </row>
    <row r="3487" spans="1:15" x14ac:dyDescent="0.25">
      <c r="A3487">
        <v>115238</v>
      </c>
      <c r="B3487" t="s">
        <v>13199</v>
      </c>
      <c r="C3487" t="s">
        <v>1663</v>
      </c>
      <c r="D3487">
        <v>9620</v>
      </c>
      <c r="E3487" t="s">
        <v>289</v>
      </c>
      <c r="F3487" t="s">
        <v>1664</v>
      </c>
      <c r="G3487" t="s">
        <v>7571</v>
      </c>
      <c r="H3487" t="s">
        <v>13200</v>
      </c>
      <c r="I3487" t="s">
        <v>14372</v>
      </c>
      <c r="J3487">
        <v>111633</v>
      </c>
      <c r="K3487">
        <v>43241</v>
      </c>
      <c r="L3487" t="s">
        <v>12667</v>
      </c>
      <c r="M3487">
        <v>113993</v>
      </c>
      <c r="N3487">
        <v>113993</v>
      </c>
      <c r="O3487" t="s">
        <v>19734</v>
      </c>
    </row>
    <row r="3488" spans="1:15" x14ac:dyDescent="0.25">
      <c r="A3488">
        <v>115253</v>
      </c>
      <c r="B3488" t="s">
        <v>13201</v>
      </c>
      <c r="C3488" t="s">
        <v>8561</v>
      </c>
      <c r="D3488">
        <v>3550</v>
      </c>
      <c r="E3488" t="s">
        <v>217</v>
      </c>
      <c r="F3488" t="s">
        <v>13202</v>
      </c>
      <c r="G3488" t="s">
        <v>7571</v>
      </c>
      <c r="H3488" t="s">
        <v>13203</v>
      </c>
      <c r="I3488" t="s">
        <v>14713</v>
      </c>
      <c r="J3488">
        <v>138818</v>
      </c>
      <c r="K3488">
        <v>115279</v>
      </c>
      <c r="L3488" t="s">
        <v>13205</v>
      </c>
      <c r="M3488">
        <v>53819</v>
      </c>
      <c r="N3488">
        <v>0</v>
      </c>
      <c r="O3488" t="s">
        <v>19735</v>
      </c>
    </row>
    <row r="3489" spans="1:15" x14ac:dyDescent="0.25">
      <c r="A3489">
        <v>115261</v>
      </c>
      <c r="B3489" t="s">
        <v>13204</v>
      </c>
      <c r="C3489" t="s">
        <v>8561</v>
      </c>
      <c r="D3489">
        <v>3550</v>
      </c>
      <c r="E3489" t="s">
        <v>217</v>
      </c>
      <c r="F3489" t="s">
        <v>13202</v>
      </c>
      <c r="G3489" t="s">
        <v>7571</v>
      </c>
      <c r="H3489" t="s">
        <v>13203</v>
      </c>
      <c r="I3489" t="s">
        <v>14713</v>
      </c>
      <c r="J3489">
        <v>138818</v>
      </c>
      <c r="K3489">
        <v>115279</v>
      </c>
      <c r="L3489" t="s">
        <v>13205</v>
      </c>
      <c r="M3489">
        <v>53819</v>
      </c>
      <c r="N3489">
        <v>0</v>
      </c>
      <c r="O3489" t="s">
        <v>19736</v>
      </c>
    </row>
    <row r="3490" spans="1:15" x14ac:dyDescent="0.25">
      <c r="A3490">
        <v>115279</v>
      </c>
      <c r="B3490" t="s">
        <v>13205</v>
      </c>
      <c r="C3490" t="s">
        <v>8561</v>
      </c>
      <c r="D3490">
        <v>3550</v>
      </c>
      <c r="E3490" t="s">
        <v>217</v>
      </c>
      <c r="F3490" t="s">
        <v>13202</v>
      </c>
      <c r="G3490" t="s">
        <v>7571</v>
      </c>
      <c r="H3490" t="s">
        <v>13203</v>
      </c>
      <c r="I3490" t="s">
        <v>14713</v>
      </c>
      <c r="J3490">
        <v>138818</v>
      </c>
      <c r="K3490">
        <v>115279</v>
      </c>
      <c r="L3490" t="s">
        <v>13205</v>
      </c>
      <c r="M3490">
        <v>53819</v>
      </c>
      <c r="N3490">
        <v>0</v>
      </c>
      <c r="O3490" t="s">
        <v>19737</v>
      </c>
    </row>
    <row r="3491" spans="1:15" x14ac:dyDescent="0.25">
      <c r="A3491">
        <v>115287</v>
      </c>
      <c r="B3491" t="s">
        <v>13206</v>
      </c>
      <c r="C3491" t="s">
        <v>8561</v>
      </c>
      <c r="D3491">
        <v>3550</v>
      </c>
      <c r="E3491" t="s">
        <v>217</v>
      </c>
      <c r="F3491" t="s">
        <v>13202</v>
      </c>
      <c r="G3491" t="s">
        <v>7571</v>
      </c>
      <c r="H3491" t="s">
        <v>13203</v>
      </c>
      <c r="I3491" t="s">
        <v>14713</v>
      </c>
      <c r="J3491">
        <v>138818</v>
      </c>
      <c r="K3491">
        <v>115279</v>
      </c>
      <c r="L3491" t="s">
        <v>13205</v>
      </c>
      <c r="M3491">
        <v>53819</v>
      </c>
      <c r="N3491">
        <v>0</v>
      </c>
      <c r="O3491" t="s">
        <v>19735</v>
      </c>
    </row>
    <row r="3492" spans="1:15" x14ac:dyDescent="0.25">
      <c r="A3492">
        <v>115295</v>
      </c>
      <c r="B3492" t="s">
        <v>13207</v>
      </c>
      <c r="C3492" t="s">
        <v>8561</v>
      </c>
      <c r="D3492">
        <v>3550</v>
      </c>
      <c r="E3492" t="s">
        <v>217</v>
      </c>
      <c r="F3492" t="s">
        <v>13202</v>
      </c>
      <c r="G3492" t="s">
        <v>7571</v>
      </c>
      <c r="H3492" t="s">
        <v>13203</v>
      </c>
      <c r="I3492" t="s">
        <v>14713</v>
      </c>
      <c r="J3492">
        <v>138818</v>
      </c>
      <c r="K3492">
        <v>115279</v>
      </c>
      <c r="L3492" t="s">
        <v>13205</v>
      </c>
      <c r="M3492">
        <v>53819</v>
      </c>
      <c r="N3492">
        <v>0</v>
      </c>
      <c r="O3492" t="s">
        <v>19738</v>
      </c>
    </row>
    <row r="3493" spans="1:15" x14ac:dyDescent="0.25">
      <c r="A3493">
        <v>115303</v>
      </c>
      <c r="B3493" t="s">
        <v>13208</v>
      </c>
      <c r="C3493" t="s">
        <v>13209</v>
      </c>
      <c r="D3493">
        <v>2060</v>
      </c>
      <c r="E3493" t="s">
        <v>534</v>
      </c>
      <c r="F3493" t="s">
        <v>8155</v>
      </c>
      <c r="G3493" t="s">
        <v>7571</v>
      </c>
      <c r="H3493" t="s">
        <v>12854</v>
      </c>
      <c r="I3493" t="s">
        <v>14713</v>
      </c>
      <c r="J3493">
        <v>113001</v>
      </c>
      <c r="K3493">
        <v>47258</v>
      </c>
      <c r="L3493" t="s">
        <v>12853</v>
      </c>
      <c r="M3493">
        <v>962878</v>
      </c>
      <c r="N3493">
        <v>0</v>
      </c>
      <c r="O3493" t="s">
        <v>19739</v>
      </c>
    </row>
    <row r="3494" spans="1:15" x14ac:dyDescent="0.25">
      <c r="A3494">
        <v>115311</v>
      </c>
      <c r="B3494" t="s">
        <v>13210</v>
      </c>
      <c r="C3494" t="s">
        <v>13209</v>
      </c>
      <c r="D3494">
        <v>2060</v>
      </c>
      <c r="E3494" t="s">
        <v>534</v>
      </c>
      <c r="F3494" t="s">
        <v>8155</v>
      </c>
      <c r="G3494" t="s">
        <v>7571</v>
      </c>
      <c r="H3494" t="s">
        <v>12854</v>
      </c>
      <c r="I3494" t="s">
        <v>14713</v>
      </c>
      <c r="J3494">
        <v>113001</v>
      </c>
      <c r="K3494">
        <v>47258</v>
      </c>
      <c r="L3494" t="s">
        <v>12853</v>
      </c>
      <c r="M3494">
        <v>962878</v>
      </c>
      <c r="N3494">
        <v>0</v>
      </c>
      <c r="O3494" t="s">
        <v>19739</v>
      </c>
    </row>
    <row r="3495" spans="1:15" x14ac:dyDescent="0.25">
      <c r="A3495">
        <v>115329</v>
      </c>
      <c r="B3495" t="s">
        <v>13211</v>
      </c>
      <c r="C3495" t="s">
        <v>13212</v>
      </c>
      <c r="D3495">
        <v>1702</v>
      </c>
      <c r="E3495" t="s">
        <v>2110</v>
      </c>
      <c r="F3495" t="s">
        <v>13213</v>
      </c>
      <c r="G3495" t="s">
        <v>7571</v>
      </c>
      <c r="H3495" t="s">
        <v>13214</v>
      </c>
      <c r="I3495" t="s">
        <v>14713</v>
      </c>
      <c r="J3495">
        <v>113464</v>
      </c>
      <c r="K3495">
        <v>33514</v>
      </c>
      <c r="L3495" t="s">
        <v>11218</v>
      </c>
      <c r="M3495">
        <v>962217</v>
      </c>
      <c r="N3495">
        <v>0</v>
      </c>
      <c r="O3495" t="s">
        <v>19740</v>
      </c>
    </row>
    <row r="3496" spans="1:15" x14ac:dyDescent="0.25">
      <c r="A3496">
        <v>115337</v>
      </c>
      <c r="B3496" t="s">
        <v>13215</v>
      </c>
      <c r="C3496" t="s">
        <v>13212</v>
      </c>
      <c r="D3496">
        <v>1702</v>
      </c>
      <c r="E3496" t="s">
        <v>2110</v>
      </c>
      <c r="F3496" t="s">
        <v>13213</v>
      </c>
      <c r="G3496" t="s">
        <v>7571</v>
      </c>
      <c r="H3496" t="s">
        <v>13214</v>
      </c>
      <c r="I3496" t="s">
        <v>14713</v>
      </c>
      <c r="J3496">
        <v>113464</v>
      </c>
      <c r="K3496">
        <v>33514</v>
      </c>
      <c r="L3496" t="s">
        <v>11218</v>
      </c>
      <c r="M3496">
        <v>962217</v>
      </c>
      <c r="N3496">
        <v>0</v>
      </c>
      <c r="O3496" t="s">
        <v>19741</v>
      </c>
    </row>
    <row r="3497" spans="1:15" x14ac:dyDescent="0.25">
      <c r="A3497">
        <v>115352</v>
      </c>
      <c r="B3497" t="s">
        <v>11697</v>
      </c>
      <c r="C3497" t="s">
        <v>13216</v>
      </c>
      <c r="D3497">
        <v>9040</v>
      </c>
      <c r="E3497" t="s">
        <v>337</v>
      </c>
      <c r="F3497" t="s">
        <v>13217</v>
      </c>
      <c r="G3497" t="s">
        <v>7571</v>
      </c>
      <c r="H3497" t="s">
        <v>13218</v>
      </c>
      <c r="I3497" t="s">
        <v>14713</v>
      </c>
      <c r="J3497">
        <v>113282</v>
      </c>
      <c r="K3497">
        <v>36996</v>
      </c>
      <c r="L3497" t="s">
        <v>12040</v>
      </c>
      <c r="M3497">
        <v>139741</v>
      </c>
      <c r="N3497">
        <v>0</v>
      </c>
      <c r="O3497" t="s">
        <v>19742</v>
      </c>
    </row>
    <row r="3498" spans="1:15" x14ac:dyDescent="0.25">
      <c r="A3498">
        <v>115361</v>
      </c>
      <c r="B3498" t="s">
        <v>13219</v>
      </c>
      <c r="C3498" t="s">
        <v>13216</v>
      </c>
      <c r="D3498">
        <v>9040</v>
      </c>
      <c r="E3498" t="s">
        <v>337</v>
      </c>
      <c r="F3498" t="s">
        <v>13220</v>
      </c>
      <c r="G3498" t="s">
        <v>7571</v>
      </c>
      <c r="H3498" t="s">
        <v>13221</v>
      </c>
      <c r="I3498" t="s">
        <v>14713</v>
      </c>
      <c r="J3498">
        <v>113282</v>
      </c>
      <c r="K3498">
        <v>36996</v>
      </c>
      <c r="L3498" t="s">
        <v>12040</v>
      </c>
      <c r="M3498">
        <v>139741</v>
      </c>
      <c r="N3498">
        <v>0</v>
      </c>
      <c r="O3498" t="s">
        <v>19743</v>
      </c>
    </row>
    <row r="3499" spans="1:15" x14ac:dyDescent="0.25">
      <c r="A3499">
        <v>115378</v>
      </c>
      <c r="B3499" t="s">
        <v>13222</v>
      </c>
      <c r="C3499" t="s">
        <v>11870</v>
      </c>
      <c r="D3499">
        <v>8400</v>
      </c>
      <c r="E3499" t="s">
        <v>155</v>
      </c>
      <c r="F3499" t="s">
        <v>11871</v>
      </c>
      <c r="G3499" t="s">
        <v>7571</v>
      </c>
      <c r="H3499" t="s">
        <v>11872</v>
      </c>
      <c r="I3499" t="s">
        <v>14713</v>
      </c>
      <c r="J3499">
        <v>112748</v>
      </c>
      <c r="K3499">
        <v>34389</v>
      </c>
      <c r="L3499" t="s">
        <v>11758</v>
      </c>
      <c r="M3499">
        <v>966903</v>
      </c>
      <c r="N3499">
        <v>0</v>
      </c>
      <c r="O3499" t="s">
        <v>19744</v>
      </c>
    </row>
    <row r="3500" spans="1:15" x14ac:dyDescent="0.25">
      <c r="A3500">
        <v>115394</v>
      </c>
      <c r="B3500" t="s">
        <v>13223</v>
      </c>
      <c r="C3500" t="s">
        <v>13224</v>
      </c>
      <c r="D3500">
        <v>9050</v>
      </c>
      <c r="E3500" t="s">
        <v>1579</v>
      </c>
      <c r="F3500" t="s">
        <v>13225</v>
      </c>
      <c r="G3500" t="s">
        <v>7571</v>
      </c>
      <c r="H3500" t="s">
        <v>13226</v>
      </c>
      <c r="I3500" t="s">
        <v>14372</v>
      </c>
      <c r="J3500">
        <v>112771</v>
      </c>
      <c r="K3500">
        <v>115394</v>
      </c>
      <c r="L3500" t="s">
        <v>13223</v>
      </c>
      <c r="M3500">
        <v>114017</v>
      </c>
      <c r="N3500">
        <v>114017</v>
      </c>
      <c r="O3500" t="s">
        <v>19745</v>
      </c>
    </row>
    <row r="3501" spans="1:15" x14ac:dyDescent="0.25">
      <c r="A3501">
        <v>115411</v>
      </c>
      <c r="B3501" t="s">
        <v>13227</v>
      </c>
      <c r="C3501" t="s">
        <v>4390</v>
      </c>
      <c r="D3501">
        <v>8820</v>
      </c>
      <c r="E3501" t="s">
        <v>258</v>
      </c>
      <c r="F3501" t="s">
        <v>11920</v>
      </c>
      <c r="G3501" t="s">
        <v>7571</v>
      </c>
      <c r="H3501" t="s">
        <v>14318</v>
      </c>
      <c r="I3501" t="s">
        <v>14713</v>
      </c>
      <c r="J3501">
        <v>113258</v>
      </c>
      <c r="K3501">
        <v>112052</v>
      </c>
      <c r="L3501" t="s">
        <v>13170</v>
      </c>
      <c r="M3501">
        <v>966391</v>
      </c>
      <c r="N3501">
        <v>0</v>
      </c>
      <c r="O3501" t="s">
        <v>19720</v>
      </c>
    </row>
    <row r="3502" spans="1:15" x14ac:dyDescent="0.25">
      <c r="A3502">
        <v>116749</v>
      </c>
      <c r="B3502" t="s">
        <v>13228</v>
      </c>
      <c r="C3502" t="s">
        <v>8619</v>
      </c>
      <c r="D3502">
        <v>9000</v>
      </c>
      <c r="E3502" t="s">
        <v>299</v>
      </c>
      <c r="F3502" t="s">
        <v>13229</v>
      </c>
      <c r="G3502" t="s">
        <v>7571</v>
      </c>
      <c r="H3502" t="s">
        <v>13230</v>
      </c>
      <c r="I3502" t="s">
        <v>14715</v>
      </c>
      <c r="J3502">
        <v>111542</v>
      </c>
      <c r="K3502">
        <v>112102</v>
      </c>
      <c r="L3502" t="s">
        <v>13174</v>
      </c>
      <c r="M3502">
        <v>975789</v>
      </c>
      <c r="N3502">
        <v>0</v>
      </c>
      <c r="O3502" t="s">
        <v>19746</v>
      </c>
    </row>
    <row r="3503" spans="1:15" x14ac:dyDescent="0.25">
      <c r="A3503">
        <v>116756</v>
      </c>
      <c r="B3503" t="s">
        <v>13231</v>
      </c>
      <c r="C3503" t="s">
        <v>13232</v>
      </c>
      <c r="D3503">
        <v>9600</v>
      </c>
      <c r="E3503" t="s">
        <v>341</v>
      </c>
      <c r="F3503" t="s">
        <v>13233</v>
      </c>
      <c r="G3503" t="s">
        <v>7571</v>
      </c>
      <c r="H3503" t="s">
        <v>13234</v>
      </c>
      <c r="I3503" t="s">
        <v>14372</v>
      </c>
      <c r="J3503">
        <v>112193</v>
      </c>
      <c r="K3503">
        <v>42044</v>
      </c>
      <c r="L3503" t="s">
        <v>12533</v>
      </c>
      <c r="M3503">
        <v>114009</v>
      </c>
      <c r="N3503">
        <v>114009</v>
      </c>
      <c r="O3503" t="s">
        <v>19747</v>
      </c>
    </row>
    <row r="3504" spans="1:15" x14ac:dyDescent="0.25">
      <c r="A3504">
        <v>116764</v>
      </c>
      <c r="B3504" t="s">
        <v>13235</v>
      </c>
      <c r="C3504" t="s">
        <v>13236</v>
      </c>
      <c r="D3504">
        <v>2100</v>
      </c>
      <c r="E3504" t="s">
        <v>423</v>
      </c>
      <c r="F3504" t="s">
        <v>13237</v>
      </c>
      <c r="G3504" t="s">
        <v>7571</v>
      </c>
      <c r="H3504" t="s">
        <v>13238</v>
      </c>
      <c r="I3504" t="s">
        <v>14372</v>
      </c>
      <c r="J3504">
        <v>138339</v>
      </c>
      <c r="K3504">
        <v>0</v>
      </c>
      <c r="L3504" t="s">
        <v>7571</v>
      </c>
      <c r="M3504">
        <v>113803</v>
      </c>
      <c r="N3504">
        <v>113803</v>
      </c>
      <c r="O3504" t="s">
        <v>19748</v>
      </c>
    </row>
    <row r="3505" spans="1:15" x14ac:dyDescent="0.25">
      <c r="A3505">
        <v>116781</v>
      </c>
      <c r="B3505" t="s">
        <v>282</v>
      </c>
      <c r="C3505" t="s">
        <v>6704</v>
      </c>
      <c r="D3505">
        <v>9900</v>
      </c>
      <c r="E3505" t="s">
        <v>343</v>
      </c>
      <c r="F3505" t="s">
        <v>11988</v>
      </c>
      <c r="G3505" t="s">
        <v>7571</v>
      </c>
      <c r="H3505" t="s">
        <v>11989</v>
      </c>
      <c r="I3505" t="s">
        <v>14713</v>
      </c>
      <c r="J3505">
        <v>112417</v>
      </c>
      <c r="K3505">
        <v>116781</v>
      </c>
      <c r="L3505" t="s">
        <v>282</v>
      </c>
      <c r="M3505">
        <v>965574</v>
      </c>
      <c r="N3505">
        <v>0</v>
      </c>
      <c r="O3505" t="s">
        <v>19749</v>
      </c>
    </row>
    <row r="3506" spans="1:15" x14ac:dyDescent="0.25">
      <c r="A3506">
        <v>116806</v>
      </c>
      <c r="B3506" t="s">
        <v>13239</v>
      </c>
      <c r="C3506" t="s">
        <v>3367</v>
      </c>
      <c r="D3506">
        <v>2860</v>
      </c>
      <c r="E3506" t="s">
        <v>120</v>
      </c>
      <c r="F3506" t="s">
        <v>13240</v>
      </c>
      <c r="G3506" t="s">
        <v>7571</v>
      </c>
      <c r="H3506" t="s">
        <v>13241</v>
      </c>
      <c r="I3506" t="s">
        <v>14713</v>
      </c>
      <c r="J3506">
        <v>112813</v>
      </c>
      <c r="K3506">
        <v>30742</v>
      </c>
      <c r="L3506" t="s">
        <v>11353</v>
      </c>
      <c r="M3506">
        <v>117945</v>
      </c>
      <c r="N3506">
        <v>0</v>
      </c>
      <c r="O3506" t="s">
        <v>19750</v>
      </c>
    </row>
    <row r="3507" spans="1:15" x14ac:dyDescent="0.25">
      <c r="A3507">
        <v>116831</v>
      </c>
      <c r="B3507" t="s">
        <v>13242</v>
      </c>
      <c r="C3507" t="s">
        <v>13243</v>
      </c>
      <c r="D3507">
        <v>3000</v>
      </c>
      <c r="E3507" t="s">
        <v>512</v>
      </c>
      <c r="F3507" t="s">
        <v>13244</v>
      </c>
      <c r="G3507" t="s">
        <v>7571</v>
      </c>
      <c r="H3507" t="s">
        <v>13245</v>
      </c>
      <c r="I3507" t="s">
        <v>14372</v>
      </c>
      <c r="J3507">
        <v>111427</v>
      </c>
      <c r="K3507">
        <v>116831</v>
      </c>
      <c r="L3507" t="s">
        <v>13242</v>
      </c>
      <c r="M3507">
        <v>113902</v>
      </c>
      <c r="N3507">
        <v>113902</v>
      </c>
      <c r="O3507" t="s">
        <v>19751</v>
      </c>
    </row>
    <row r="3508" spans="1:15" x14ac:dyDescent="0.25">
      <c r="A3508">
        <v>116855</v>
      </c>
      <c r="B3508" t="s">
        <v>13246</v>
      </c>
      <c r="C3508" t="s">
        <v>8705</v>
      </c>
      <c r="D3508">
        <v>2440</v>
      </c>
      <c r="E3508" t="s">
        <v>122</v>
      </c>
      <c r="F3508" t="s">
        <v>13247</v>
      </c>
      <c r="G3508" t="s">
        <v>7571</v>
      </c>
      <c r="H3508" t="s">
        <v>13248</v>
      </c>
      <c r="I3508" t="s">
        <v>14713</v>
      </c>
      <c r="J3508">
        <v>111534</v>
      </c>
      <c r="K3508">
        <v>116855</v>
      </c>
      <c r="L3508" t="s">
        <v>13246</v>
      </c>
      <c r="M3508">
        <v>61523</v>
      </c>
      <c r="N3508">
        <v>0</v>
      </c>
      <c r="O3508" t="s">
        <v>19752</v>
      </c>
    </row>
    <row r="3509" spans="1:15" x14ac:dyDescent="0.25">
      <c r="A3509">
        <v>116871</v>
      </c>
      <c r="B3509" t="s">
        <v>13249</v>
      </c>
      <c r="C3509" t="s">
        <v>8705</v>
      </c>
      <c r="D3509">
        <v>2440</v>
      </c>
      <c r="E3509" t="s">
        <v>122</v>
      </c>
      <c r="F3509" t="s">
        <v>13247</v>
      </c>
      <c r="G3509" t="s">
        <v>7571</v>
      </c>
      <c r="H3509" t="s">
        <v>13248</v>
      </c>
      <c r="I3509" t="s">
        <v>14713</v>
      </c>
      <c r="J3509">
        <v>111534</v>
      </c>
      <c r="K3509">
        <v>116855</v>
      </c>
      <c r="L3509" t="s">
        <v>13246</v>
      </c>
      <c r="M3509">
        <v>61523</v>
      </c>
      <c r="N3509">
        <v>0</v>
      </c>
      <c r="O3509" t="s">
        <v>19753</v>
      </c>
    </row>
    <row r="3510" spans="1:15" x14ac:dyDescent="0.25">
      <c r="A3510">
        <v>116913</v>
      </c>
      <c r="B3510" t="s">
        <v>13250</v>
      </c>
      <c r="C3510" t="s">
        <v>13251</v>
      </c>
      <c r="D3510">
        <v>8970</v>
      </c>
      <c r="E3510" t="s">
        <v>278</v>
      </c>
      <c r="F3510" t="s">
        <v>7947</v>
      </c>
      <c r="G3510" t="s">
        <v>7571</v>
      </c>
      <c r="H3510" t="s">
        <v>13252</v>
      </c>
      <c r="I3510" t="s">
        <v>14713</v>
      </c>
      <c r="J3510">
        <v>111419</v>
      </c>
      <c r="K3510">
        <v>116913</v>
      </c>
      <c r="L3510" t="s">
        <v>13250</v>
      </c>
      <c r="M3510">
        <v>114165</v>
      </c>
      <c r="N3510">
        <v>0</v>
      </c>
      <c r="O3510" t="s">
        <v>19754</v>
      </c>
    </row>
    <row r="3511" spans="1:15" x14ac:dyDescent="0.25">
      <c r="A3511">
        <v>116921</v>
      </c>
      <c r="B3511" t="s">
        <v>13253</v>
      </c>
      <c r="C3511" t="s">
        <v>11893</v>
      </c>
      <c r="D3511">
        <v>8970</v>
      </c>
      <c r="E3511" t="s">
        <v>278</v>
      </c>
      <c r="F3511" t="s">
        <v>11894</v>
      </c>
      <c r="G3511" t="s">
        <v>7571</v>
      </c>
      <c r="H3511" t="s">
        <v>13254</v>
      </c>
      <c r="I3511" t="s">
        <v>14713</v>
      </c>
      <c r="J3511">
        <v>111419</v>
      </c>
      <c r="K3511">
        <v>116913</v>
      </c>
      <c r="L3511" t="s">
        <v>13250</v>
      </c>
      <c r="M3511">
        <v>114165</v>
      </c>
      <c r="N3511">
        <v>0</v>
      </c>
      <c r="O3511" t="s">
        <v>19755</v>
      </c>
    </row>
    <row r="3512" spans="1:15" x14ac:dyDescent="0.25">
      <c r="A3512">
        <v>116947</v>
      </c>
      <c r="B3512" t="s">
        <v>13255</v>
      </c>
      <c r="C3512" t="s">
        <v>5437</v>
      </c>
      <c r="D3512">
        <v>9200</v>
      </c>
      <c r="E3512" t="s">
        <v>637</v>
      </c>
      <c r="F3512" t="s">
        <v>13256</v>
      </c>
      <c r="G3512" t="s">
        <v>7571</v>
      </c>
      <c r="H3512" t="s">
        <v>11982</v>
      </c>
      <c r="I3512" t="s">
        <v>14713</v>
      </c>
      <c r="J3512">
        <v>113332</v>
      </c>
      <c r="K3512">
        <v>36301</v>
      </c>
      <c r="L3512" t="s">
        <v>11983</v>
      </c>
      <c r="M3512">
        <v>968842</v>
      </c>
      <c r="N3512">
        <v>0</v>
      </c>
      <c r="O3512" t="s">
        <v>19756</v>
      </c>
    </row>
    <row r="3513" spans="1:15" x14ac:dyDescent="0.25">
      <c r="A3513">
        <v>116971</v>
      </c>
      <c r="B3513" t="s">
        <v>13257</v>
      </c>
      <c r="C3513" t="s">
        <v>13258</v>
      </c>
      <c r="D3513">
        <v>2300</v>
      </c>
      <c r="E3513" t="s">
        <v>148</v>
      </c>
      <c r="F3513" t="s">
        <v>13259</v>
      </c>
      <c r="G3513" t="s">
        <v>7571</v>
      </c>
      <c r="H3513" t="s">
        <v>13260</v>
      </c>
      <c r="I3513" t="s">
        <v>14713</v>
      </c>
      <c r="J3513">
        <v>113068</v>
      </c>
      <c r="K3513">
        <v>31476</v>
      </c>
      <c r="L3513" t="s">
        <v>11424</v>
      </c>
      <c r="M3513">
        <v>56291</v>
      </c>
      <c r="N3513">
        <v>0</v>
      </c>
      <c r="O3513" t="s">
        <v>19757</v>
      </c>
    </row>
    <row r="3514" spans="1:15" x14ac:dyDescent="0.25">
      <c r="A3514">
        <v>116988</v>
      </c>
      <c r="B3514" t="s">
        <v>13257</v>
      </c>
      <c r="C3514" t="s">
        <v>13258</v>
      </c>
      <c r="D3514">
        <v>2300</v>
      </c>
      <c r="E3514" t="s">
        <v>148</v>
      </c>
      <c r="F3514" t="s">
        <v>13259</v>
      </c>
      <c r="G3514" t="s">
        <v>7571</v>
      </c>
      <c r="H3514" t="s">
        <v>13261</v>
      </c>
      <c r="I3514" t="s">
        <v>14713</v>
      </c>
      <c r="J3514">
        <v>113068</v>
      </c>
      <c r="K3514">
        <v>31476</v>
      </c>
      <c r="L3514" t="s">
        <v>11424</v>
      </c>
      <c r="M3514">
        <v>56291</v>
      </c>
      <c r="N3514">
        <v>0</v>
      </c>
      <c r="O3514" t="s">
        <v>19758</v>
      </c>
    </row>
    <row r="3515" spans="1:15" x14ac:dyDescent="0.25">
      <c r="A3515">
        <v>117036</v>
      </c>
      <c r="B3515" t="s">
        <v>13262</v>
      </c>
      <c r="C3515" t="s">
        <v>13263</v>
      </c>
      <c r="D3515">
        <v>2850</v>
      </c>
      <c r="E3515" t="s">
        <v>1127</v>
      </c>
      <c r="F3515" t="s">
        <v>13264</v>
      </c>
      <c r="G3515" t="s">
        <v>7571</v>
      </c>
      <c r="H3515" t="s">
        <v>13265</v>
      </c>
      <c r="I3515" t="s">
        <v>14713</v>
      </c>
      <c r="J3515">
        <v>112284</v>
      </c>
      <c r="K3515">
        <v>117069</v>
      </c>
      <c r="L3515" t="s">
        <v>13270</v>
      </c>
      <c r="M3515">
        <v>111096</v>
      </c>
      <c r="N3515">
        <v>0</v>
      </c>
      <c r="O3515" t="s">
        <v>19759</v>
      </c>
    </row>
    <row r="3516" spans="1:15" x14ac:dyDescent="0.25">
      <c r="A3516">
        <v>117044</v>
      </c>
      <c r="B3516" t="s">
        <v>13266</v>
      </c>
      <c r="C3516" t="s">
        <v>13263</v>
      </c>
      <c r="D3516">
        <v>2850</v>
      </c>
      <c r="E3516" t="s">
        <v>1127</v>
      </c>
      <c r="F3516" t="s">
        <v>13264</v>
      </c>
      <c r="G3516" t="s">
        <v>7571</v>
      </c>
      <c r="H3516" t="s">
        <v>13265</v>
      </c>
      <c r="I3516" t="s">
        <v>14713</v>
      </c>
      <c r="J3516">
        <v>112284</v>
      </c>
      <c r="K3516">
        <v>117069</v>
      </c>
      <c r="L3516" t="s">
        <v>13270</v>
      </c>
      <c r="M3516">
        <v>111096</v>
      </c>
      <c r="N3516">
        <v>0</v>
      </c>
      <c r="O3516" t="s">
        <v>19760</v>
      </c>
    </row>
    <row r="3517" spans="1:15" x14ac:dyDescent="0.25">
      <c r="A3517">
        <v>117051</v>
      </c>
      <c r="B3517" t="s">
        <v>13267</v>
      </c>
      <c r="C3517" t="s">
        <v>13268</v>
      </c>
      <c r="D3517">
        <v>2850</v>
      </c>
      <c r="E3517" t="s">
        <v>1127</v>
      </c>
      <c r="F3517" t="s">
        <v>13269</v>
      </c>
      <c r="G3517" t="s">
        <v>7571</v>
      </c>
      <c r="H3517" t="s">
        <v>22383</v>
      </c>
      <c r="I3517" t="s">
        <v>14713</v>
      </c>
      <c r="J3517">
        <v>112284</v>
      </c>
      <c r="K3517">
        <v>117069</v>
      </c>
      <c r="L3517" t="s">
        <v>13270</v>
      </c>
      <c r="M3517">
        <v>111096</v>
      </c>
      <c r="N3517">
        <v>0</v>
      </c>
      <c r="O3517" t="s">
        <v>19761</v>
      </c>
    </row>
    <row r="3518" spans="1:15" x14ac:dyDescent="0.25">
      <c r="A3518">
        <v>117069</v>
      </c>
      <c r="B3518" t="s">
        <v>13270</v>
      </c>
      <c r="C3518" t="s">
        <v>8545</v>
      </c>
      <c r="D3518">
        <v>2850</v>
      </c>
      <c r="E3518" t="s">
        <v>1127</v>
      </c>
      <c r="F3518" t="s">
        <v>7668</v>
      </c>
      <c r="G3518" t="s">
        <v>7571</v>
      </c>
      <c r="H3518" t="s">
        <v>7669</v>
      </c>
      <c r="I3518" t="s">
        <v>14713</v>
      </c>
      <c r="J3518">
        <v>112284</v>
      </c>
      <c r="K3518">
        <v>117069</v>
      </c>
      <c r="L3518" t="s">
        <v>13270</v>
      </c>
      <c r="M3518">
        <v>111096</v>
      </c>
      <c r="N3518">
        <v>0</v>
      </c>
      <c r="O3518" t="s">
        <v>19762</v>
      </c>
    </row>
    <row r="3519" spans="1:15" x14ac:dyDescent="0.25">
      <c r="A3519">
        <v>117093</v>
      </c>
      <c r="B3519" t="s">
        <v>13271</v>
      </c>
      <c r="C3519" t="s">
        <v>3069</v>
      </c>
      <c r="D3519">
        <v>2600</v>
      </c>
      <c r="E3519" t="s">
        <v>414</v>
      </c>
      <c r="F3519" t="s">
        <v>431</v>
      </c>
      <c r="G3519" t="s">
        <v>7571</v>
      </c>
      <c r="H3519" t="s">
        <v>12900</v>
      </c>
      <c r="I3519" t="s">
        <v>14713</v>
      </c>
      <c r="J3519">
        <v>113019</v>
      </c>
      <c r="K3519">
        <v>28878</v>
      </c>
      <c r="L3519" t="s">
        <v>11171</v>
      </c>
      <c r="M3519">
        <v>56143</v>
      </c>
      <c r="N3519">
        <v>0</v>
      </c>
      <c r="O3519" t="s">
        <v>19763</v>
      </c>
    </row>
    <row r="3520" spans="1:15" x14ac:dyDescent="0.25">
      <c r="A3520">
        <v>117101</v>
      </c>
      <c r="B3520" t="s">
        <v>13272</v>
      </c>
      <c r="C3520" t="s">
        <v>4390</v>
      </c>
      <c r="D3520">
        <v>8820</v>
      </c>
      <c r="E3520" t="s">
        <v>258</v>
      </c>
      <c r="F3520" t="s">
        <v>8154</v>
      </c>
      <c r="G3520" t="s">
        <v>7571</v>
      </c>
      <c r="H3520" t="s">
        <v>14318</v>
      </c>
      <c r="I3520" t="s">
        <v>14713</v>
      </c>
      <c r="J3520">
        <v>113258</v>
      </c>
      <c r="K3520">
        <v>112052</v>
      </c>
      <c r="L3520" t="s">
        <v>13170</v>
      </c>
      <c r="M3520">
        <v>966391</v>
      </c>
      <c r="N3520">
        <v>0</v>
      </c>
      <c r="O3520" t="s">
        <v>19764</v>
      </c>
    </row>
    <row r="3521" spans="1:15" x14ac:dyDescent="0.25">
      <c r="A3521">
        <v>117754</v>
      </c>
      <c r="B3521" t="s">
        <v>13273</v>
      </c>
      <c r="C3521" t="s">
        <v>13274</v>
      </c>
      <c r="D3521">
        <v>2220</v>
      </c>
      <c r="E3521" t="s">
        <v>1201</v>
      </c>
      <c r="F3521" t="s">
        <v>13275</v>
      </c>
      <c r="G3521" t="s">
        <v>7571</v>
      </c>
      <c r="H3521" t="s">
        <v>13276</v>
      </c>
      <c r="I3521" t="s">
        <v>14372</v>
      </c>
      <c r="J3521">
        <v>112003</v>
      </c>
      <c r="K3521">
        <v>0</v>
      </c>
      <c r="L3521" t="s">
        <v>7571</v>
      </c>
      <c r="M3521">
        <v>113845</v>
      </c>
      <c r="N3521">
        <v>113845</v>
      </c>
      <c r="O3521" t="s">
        <v>19765</v>
      </c>
    </row>
    <row r="3522" spans="1:15" x14ac:dyDescent="0.25">
      <c r="A3522">
        <v>117762</v>
      </c>
      <c r="B3522" t="s">
        <v>13277</v>
      </c>
      <c r="C3522" t="s">
        <v>1653</v>
      </c>
      <c r="D3522">
        <v>9550</v>
      </c>
      <c r="E3522" t="s">
        <v>346</v>
      </c>
      <c r="F3522" t="s">
        <v>13278</v>
      </c>
      <c r="G3522" t="s">
        <v>7571</v>
      </c>
      <c r="H3522" t="s">
        <v>13279</v>
      </c>
      <c r="I3522" t="s">
        <v>14372</v>
      </c>
      <c r="J3522">
        <v>111633</v>
      </c>
      <c r="K3522">
        <v>43241</v>
      </c>
      <c r="L3522" t="s">
        <v>12667</v>
      </c>
      <c r="M3522">
        <v>113993</v>
      </c>
      <c r="N3522">
        <v>113993</v>
      </c>
      <c r="O3522" t="s">
        <v>19766</v>
      </c>
    </row>
    <row r="3523" spans="1:15" x14ac:dyDescent="0.25">
      <c r="A3523">
        <v>117771</v>
      </c>
      <c r="B3523" t="s">
        <v>13280</v>
      </c>
      <c r="C3523" t="s">
        <v>13281</v>
      </c>
      <c r="D3523">
        <v>2100</v>
      </c>
      <c r="E3523" t="s">
        <v>423</v>
      </c>
      <c r="F3523" t="s">
        <v>13282</v>
      </c>
      <c r="G3523" t="s">
        <v>7571</v>
      </c>
      <c r="H3523" t="s">
        <v>13194</v>
      </c>
      <c r="I3523" t="s">
        <v>14715</v>
      </c>
      <c r="J3523">
        <v>128991</v>
      </c>
      <c r="K3523">
        <v>28514</v>
      </c>
      <c r="L3523" t="s">
        <v>11149</v>
      </c>
      <c r="M3523">
        <v>130401</v>
      </c>
      <c r="N3523">
        <v>0</v>
      </c>
      <c r="O3523" t="s">
        <v>19767</v>
      </c>
    </row>
    <row r="3524" spans="1:15" x14ac:dyDescent="0.25">
      <c r="A3524">
        <v>117812</v>
      </c>
      <c r="B3524" t="s">
        <v>13283</v>
      </c>
      <c r="C3524" t="s">
        <v>14323</v>
      </c>
      <c r="D3524">
        <v>1800</v>
      </c>
      <c r="E3524" t="s">
        <v>457</v>
      </c>
      <c r="F3524" t="s">
        <v>13284</v>
      </c>
      <c r="G3524" t="s">
        <v>7571</v>
      </c>
      <c r="H3524" t="s">
        <v>13285</v>
      </c>
      <c r="I3524" t="s">
        <v>14372</v>
      </c>
      <c r="J3524">
        <v>111674</v>
      </c>
      <c r="K3524">
        <v>117838</v>
      </c>
      <c r="L3524" t="s">
        <v>13289</v>
      </c>
      <c r="M3524">
        <v>113894</v>
      </c>
      <c r="N3524">
        <v>113894</v>
      </c>
      <c r="O3524" t="s">
        <v>19559</v>
      </c>
    </row>
    <row r="3525" spans="1:15" x14ac:dyDescent="0.25">
      <c r="A3525">
        <v>117821</v>
      </c>
      <c r="B3525" t="s">
        <v>13286</v>
      </c>
      <c r="C3525" t="s">
        <v>13287</v>
      </c>
      <c r="D3525">
        <v>1850</v>
      </c>
      <c r="E3525" t="s">
        <v>22</v>
      </c>
      <c r="F3525" t="s">
        <v>13288</v>
      </c>
      <c r="G3525" t="s">
        <v>7571</v>
      </c>
      <c r="H3525" t="s">
        <v>22384</v>
      </c>
      <c r="I3525" t="s">
        <v>14372</v>
      </c>
      <c r="J3525">
        <v>111674</v>
      </c>
      <c r="K3525">
        <v>117838</v>
      </c>
      <c r="L3525" t="s">
        <v>13289</v>
      </c>
      <c r="M3525">
        <v>113894</v>
      </c>
      <c r="N3525">
        <v>113894</v>
      </c>
      <c r="O3525" t="s">
        <v>19768</v>
      </c>
    </row>
    <row r="3526" spans="1:15" x14ac:dyDescent="0.25">
      <c r="A3526">
        <v>117838</v>
      </c>
      <c r="B3526" t="s">
        <v>13289</v>
      </c>
      <c r="C3526" t="s">
        <v>13290</v>
      </c>
      <c r="D3526">
        <v>1800</v>
      </c>
      <c r="E3526" t="s">
        <v>457</v>
      </c>
      <c r="F3526" t="s">
        <v>13291</v>
      </c>
      <c r="G3526" t="s">
        <v>7571</v>
      </c>
      <c r="H3526" t="s">
        <v>14324</v>
      </c>
      <c r="I3526" t="s">
        <v>14372</v>
      </c>
      <c r="J3526">
        <v>111674</v>
      </c>
      <c r="K3526">
        <v>117838</v>
      </c>
      <c r="L3526" t="s">
        <v>13289</v>
      </c>
      <c r="M3526">
        <v>113894</v>
      </c>
      <c r="N3526">
        <v>113894</v>
      </c>
      <c r="O3526" t="s">
        <v>19769</v>
      </c>
    </row>
    <row r="3527" spans="1:15" x14ac:dyDescent="0.25">
      <c r="A3527">
        <v>117846</v>
      </c>
      <c r="B3527" t="s">
        <v>13292</v>
      </c>
      <c r="C3527" t="s">
        <v>13293</v>
      </c>
      <c r="D3527">
        <v>3740</v>
      </c>
      <c r="E3527" t="s">
        <v>87</v>
      </c>
      <c r="F3527" t="s">
        <v>13294</v>
      </c>
      <c r="G3527" t="s">
        <v>7571</v>
      </c>
      <c r="H3527" t="s">
        <v>22385</v>
      </c>
      <c r="I3527" t="s">
        <v>14713</v>
      </c>
      <c r="J3527">
        <v>113407</v>
      </c>
      <c r="K3527">
        <v>117861</v>
      </c>
      <c r="L3527" t="s">
        <v>13298</v>
      </c>
      <c r="M3527">
        <v>971093</v>
      </c>
      <c r="N3527">
        <v>0</v>
      </c>
      <c r="O3527" t="s">
        <v>19770</v>
      </c>
    </row>
    <row r="3528" spans="1:15" x14ac:dyDescent="0.25">
      <c r="A3528">
        <v>117853</v>
      </c>
      <c r="B3528" t="s">
        <v>12874</v>
      </c>
      <c r="C3528" t="s">
        <v>13295</v>
      </c>
      <c r="D3528">
        <v>3730</v>
      </c>
      <c r="E3528" t="s">
        <v>4080</v>
      </c>
      <c r="F3528" t="s">
        <v>13296</v>
      </c>
      <c r="G3528" t="s">
        <v>7571</v>
      </c>
      <c r="H3528" t="s">
        <v>13297</v>
      </c>
      <c r="I3528" t="s">
        <v>14713</v>
      </c>
      <c r="J3528">
        <v>113407</v>
      </c>
      <c r="K3528">
        <v>117861</v>
      </c>
      <c r="L3528" t="s">
        <v>13298</v>
      </c>
      <c r="M3528">
        <v>971093</v>
      </c>
      <c r="N3528">
        <v>0</v>
      </c>
      <c r="O3528" t="s">
        <v>19771</v>
      </c>
    </row>
    <row r="3529" spans="1:15" x14ac:dyDescent="0.25">
      <c r="A3529">
        <v>117861</v>
      </c>
      <c r="B3529" t="s">
        <v>13298</v>
      </c>
      <c r="C3529" t="s">
        <v>13299</v>
      </c>
      <c r="D3529">
        <v>3740</v>
      </c>
      <c r="E3529" t="s">
        <v>87</v>
      </c>
      <c r="F3529" t="s">
        <v>13300</v>
      </c>
      <c r="G3529" t="s">
        <v>7571</v>
      </c>
      <c r="H3529" t="s">
        <v>13301</v>
      </c>
      <c r="I3529" t="s">
        <v>14713</v>
      </c>
      <c r="J3529">
        <v>113407</v>
      </c>
      <c r="K3529">
        <v>117861</v>
      </c>
      <c r="L3529" t="s">
        <v>13298</v>
      </c>
      <c r="M3529">
        <v>971093</v>
      </c>
      <c r="N3529">
        <v>0</v>
      </c>
      <c r="O3529" t="s">
        <v>19772</v>
      </c>
    </row>
    <row r="3530" spans="1:15" x14ac:dyDescent="0.25">
      <c r="A3530">
        <v>118257</v>
      </c>
      <c r="B3530" t="s">
        <v>13302</v>
      </c>
      <c r="C3530" t="s">
        <v>13303</v>
      </c>
      <c r="D3530">
        <v>8560</v>
      </c>
      <c r="E3530" t="s">
        <v>209</v>
      </c>
      <c r="F3530" t="s">
        <v>13304</v>
      </c>
      <c r="G3530" t="s">
        <v>7571</v>
      </c>
      <c r="H3530" t="s">
        <v>13305</v>
      </c>
      <c r="I3530" t="s">
        <v>14713</v>
      </c>
      <c r="J3530">
        <v>111401</v>
      </c>
      <c r="K3530">
        <v>34959</v>
      </c>
      <c r="L3530" t="s">
        <v>11850</v>
      </c>
      <c r="M3530">
        <v>113761</v>
      </c>
      <c r="N3530">
        <v>0</v>
      </c>
      <c r="O3530" t="s">
        <v>19773</v>
      </c>
    </row>
    <row r="3531" spans="1:15" x14ac:dyDescent="0.25">
      <c r="A3531">
        <v>118265</v>
      </c>
      <c r="B3531" t="s">
        <v>13306</v>
      </c>
      <c r="C3531" t="s">
        <v>13307</v>
      </c>
      <c r="D3531">
        <v>3840</v>
      </c>
      <c r="E3531" t="s">
        <v>90</v>
      </c>
      <c r="F3531" t="s">
        <v>13308</v>
      </c>
      <c r="G3531" t="s">
        <v>7571</v>
      </c>
      <c r="H3531" t="s">
        <v>13309</v>
      </c>
      <c r="I3531" t="s">
        <v>14713</v>
      </c>
      <c r="J3531">
        <v>113399</v>
      </c>
      <c r="K3531">
        <v>125286</v>
      </c>
      <c r="L3531" t="s">
        <v>13442</v>
      </c>
      <c r="M3531">
        <v>974402</v>
      </c>
      <c r="N3531">
        <v>0</v>
      </c>
      <c r="O3531" t="s">
        <v>19774</v>
      </c>
    </row>
    <row r="3532" spans="1:15" x14ac:dyDescent="0.25">
      <c r="A3532">
        <v>118281</v>
      </c>
      <c r="B3532" t="s">
        <v>13310</v>
      </c>
      <c r="C3532" t="s">
        <v>12155</v>
      </c>
      <c r="D3532">
        <v>9230</v>
      </c>
      <c r="E3532" t="s">
        <v>344</v>
      </c>
      <c r="F3532" t="s">
        <v>12156</v>
      </c>
      <c r="G3532" t="s">
        <v>7571</v>
      </c>
      <c r="H3532" t="s">
        <v>12157</v>
      </c>
      <c r="I3532" t="s">
        <v>14713</v>
      </c>
      <c r="J3532">
        <v>112805</v>
      </c>
      <c r="K3532">
        <v>118281</v>
      </c>
      <c r="L3532" t="s">
        <v>13310</v>
      </c>
      <c r="M3532">
        <v>968578</v>
      </c>
      <c r="N3532">
        <v>0</v>
      </c>
      <c r="O3532" t="s">
        <v>19775</v>
      </c>
    </row>
    <row r="3533" spans="1:15" x14ac:dyDescent="0.25">
      <c r="A3533">
        <v>118299</v>
      </c>
      <c r="B3533" t="s">
        <v>13311</v>
      </c>
      <c r="C3533" t="s">
        <v>8668</v>
      </c>
      <c r="D3533">
        <v>9230</v>
      </c>
      <c r="E3533" t="s">
        <v>344</v>
      </c>
      <c r="F3533" t="s">
        <v>8072</v>
      </c>
      <c r="G3533" t="s">
        <v>7571</v>
      </c>
      <c r="H3533" t="s">
        <v>19776</v>
      </c>
      <c r="I3533" t="s">
        <v>14713</v>
      </c>
      <c r="J3533">
        <v>112805</v>
      </c>
      <c r="K3533">
        <v>118281</v>
      </c>
      <c r="L3533" t="s">
        <v>13310</v>
      </c>
      <c r="M3533">
        <v>104646</v>
      </c>
      <c r="N3533">
        <v>0</v>
      </c>
      <c r="O3533" t="s">
        <v>19777</v>
      </c>
    </row>
    <row r="3534" spans="1:15" x14ac:dyDescent="0.25">
      <c r="A3534">
        <v>118307</v>
      </c>
      <c r="B3534" t="s">
        <v>13312</v>
      </c>
      <c r="C3534" t="s">
        <v>2776</v>
      </c>
      <c r="D3534">
        <v>2320</v>
      </c>
      <c r="E3534" t="s">
        <v>279</v>
      </c>
      <c r="F3534" t="s">
        <v>11301</v>
      </c>
      <c r="G3534" t="s">
        <v>7571</v>
      </c>
      <c r="H3534" t="s">
        <v>11302</v>
      </c>
      <c r="I3534" t="s">
        <v>14713</v>
      </c>
      <c r="J3534">
        <v>113051</v>
      </c>
      <c r="K3534">
        <v>30361</v>
      </c>
      <c r="L3534" t="s">
        <v>11293</v>
      </c>
      <c r="M3534">
        <v>56309</v>
      </c>
      <c r="N3534">
        <v>0</v>
      </c>
      <c r="O3534" t="s">
        <v>19778</v>
      </c>
    </row>
    <row r="3535" spans="1:15" x14ac:dyDescent="0.25">
      <c r="A3535">
        <v>118315</v>
      </c>
      <c r="B3535" t="s">
        <v>13313</v>
      </c>
      <c r="C3535" t="s">
        <v>8608</v>
      </c>
      <c r="D3535">
        <v>3540</v>
      </c>
      <c r="E3535" t="s">
        <v>1354</v>
      </c>
      <c r="F3535" t="s">
        <v>13314</v>
      </c>
      <c r="G3535" t="s">
        <v>7571</v>
      </c>
      <c r="H3535" t="s">
        <v>13315</v>
      </c>
      <c r="I3535" t="s">
        <v>14713</v>
      </c>
      <c r="J3535">
        <v>113381</v>
      </c>
      <c r="K3535">
        <v>118315</v>
      </c>
      <c r="L3535" t="s">
        <v>13313</v>
      </c>
      <c r="M3535">
        <v>971184</v>
      </c>
      <c r="N3535">
        <v>0</v>
      </c>
      <c r="O3535" t="s">
        <v>19779</v>
      </c>
    </row>
    <row r="3536" spans="1:15" x14ac:dyDescent="0.25">
      <c r="A3536">
        <v>118323</v>
      </c>
      <c r="B3536" t="s">
        <v>13316</v>
      </c>
      <c r="C3536" t="s">
        <v>12245</v>
      </c>
      <c r="D3536">
        <v>3540</v>
      </c>
      <c r="E3536" t="s">
        <v>1354</v>
      </c>
      <c r="F3536" t="s">
        <v>12246</v>
      </c>
      <c r="G3536" t="s">
        <v>7571</v>
      </c>
      <c r="H3536" t="s">
        <v>13315</v>
      </c>
      <c r="I3536" t="s">
        <v>14713</v>
      </c>
      <c r="J3536">
        <v>113381</v>
      </c>
      <c r="K3536">
        <v>118315</v>
      </c>
      <c r="L3536" t="s">
        <v>13313</v>
      </c>
      <c r="M3536">
        <v>971184</v>
      </c>
      <c r="N3536">
        <v>0</v>
      </c>
      <c r="O3536" t="s">
        <v>19779</v>
      </c>
    </row>
    <row r="3537" spans="1:15" x14ac:dyDescent="0.25">
      <c r="A3537">
        <v>118331</v>
      </c>
      <c r="B3537" t="s">
        <v>13317</v>
      </c>
      <c r="C3537" t="s">
        <v>8540</v>
      </c>
      <c r="D3537">
        <v>3540</v>
      </c>
      <c r="E3537" t="s">
        <v>1354</v>
      </c>
      <c r="F3537" t="s">
        <v>13318</v>
      </c>
      <c r="G3537" t="s">
        <v>7571</v>
      </c>
      <c r="H3537" t="s">
        <v>13319</v>
      </c>
      <c r="I3537" t="s">
        <v>14713</v>
      </c>
      <c r="J3537">
        <v>113381</v>
      </c>
      <c r="K3537">
        <v>118315</v>
      </c>
      <c r="L3537" t="s">
        <v>13313</v>
      </c>
      <c r="M3537">
        <v>971184</v>
      </c>
      <c r="N3537">
        <v>0</v>
      </c>
      <c r="O3537" t="s">
        <v>19780</v>
      </c>
    </row>
    <row r="3538" spans="1:15" x14ac:dyDescent="0.25">
      <c r="A3538">
        <v>118349</v>
      </c>
      <c r="B3538" t="s">
        <v>13320</v>
      </c>
      <c r="C3538" t="s">
        <v>8540</v>
      </c>
      <c r="D3538">
        <v>3540</v>
      </c>
      <c r="E3538" t="s">
        <v>1354</v>
      </c>
      <c r="F3538" t="s">
        <v>13318</v>
      </c>
      <c r="G3538" t="s">
        <v>7571</v>
      </c>
      <c r="H3538" t="s">
        <v>13319</v>
      </c>
      <c r="I3538" t="s">
        <v>14713</v>
      </c>
      <c r="J3538">
        <v>113381</v>
      </c>
      <c r="K3538">
        <v>118315</v>
      </c>
      <c r="L3538" t="s">
        <v>13313</v>
      </c>
      <c r="M3538">
        <v>971184</v>
      </c>
      <c r="N3538">
        <v>0</v>
      </c>
      <c r="O3538" t="s">
        <v>19780</v>
      </c>
    </row>
    <row r="3539" spans="1:15" x14ac:dyDescent="0.25">
      <c r="A3539">
        <v>118356</v>
      </c>
      <c r="B3539" t="s">
        <v>13321</v>
      </c>
      <c r="C3539" t="s">
        <v>13322</v>
      </c>
      <c r="D3539">
        <v>2590</v>
      </c>
      <c r="E3539" t="s">
        <v>3042</v>
      </c>
      <c r="F3539" t="s">
        <v>13323</v>
      </c>
      <c r="G3539" t="s">
        <v>7571</v>
      </c>
      <c r="H3539" t="s">
        <v>13324</v>
      </c>
      <c r="I3539" t="s">
        <v>14713</v>
      </c>
      <c r="J3539">
        <v>113126</v>
      </c>
      <c r="K3539">
        <v>0</v>
      </c>
      <c r="L3539" t="s">
        <v>7571</v>
      </c>
      <c r="M3539">
        <v>108621</v>
      </c>
      <c r="N3539">
        <v>0</v>
      </c>
      <c r="O3539" t="s">
        <v>19781</v>
      </c>
    </row>
    <row r="3540" spans="1:15" x14ac:dyDescent="0.25">
      <c r="A3540">
        <v>118364</v>
      </c>
      <c r="B3540" t="s">
        <v>13321</v>
      </c>
      <c r="C3540" t="s">
        <v>13322</v>
      </c>
      <c r="D3540">
        <v>2590</v>
      </c>
      <c r="E3540" t="s">
        <v>3042</v>
      </c>
      <c r="F3540" t="s">
        <v>13325</v>
      </c>
      <c r="G3540" t="s">
        <v>7571</v>
      </c>
      <c r="H3540" t="s">
        <v>13326</v>
      </c>
      <c r="I3540" t="s">
        <v>14713</v>
      </c>
      <c r="J3540">
        <v>113126</v>
      </c>
      <c r="K3540">
        <v>0</v>
      </c>
      <c r="L3540" t="s">
        <v>7571</v>
      </c>
      <c r="M3540">
        <v>108621</v>
      </c>
      <c r="N3540">
        <v>0</v>
      </c>
      <c r="O3540" t="s">
        <v>19782</v>
      </c>
    </row>
    <row r="3541" spans="1:15" x14ac:dyDescent="0.25">
      <c r="A3541">
        <v>118372</v>
      </c>
      <c r="B3541" t="s">
        <v>13327</v>
      </c>
      <c r="C3541" t="s">
        <v>2827</v>
      </c>
      <c r="D3541">
        <v>2400</v>
      </c>
      <c r="E3541" t="s">
        <v>388</v>
      </c>
      <c r="F3541" t="s">
        <v>11374</v>
      </c>
      <c r="G3541" t="s">
        <v>7571</v>
      </c>
      <c r="H3541" t="s">
        <v>11375</v>
      </c>
      <c r="I3541" t="s">
        <v>14713</v>
      </c>
      <c r="J3541">
        <v>113092</v>
      </c>
      <c r="K3541">
        <v>0</v>
      </c>
      <c r="L3541" t="s">
        <v>7571</v>
      </c>
      <c r="M3541">
        <v>105072</v>
      </c>
      <c r="N3541">
        <v>0</v>
      </c>
      <c r="O3541" t="s">
        <v>19783</v>
      </c>
    </row>
    <row r="3542" spans="1:15" x14ac:dyDescent="0.25">
      <c r="A3542">
        <v>118381</v>
      </c>
      <c r="B3542" t="s">
        <v>13328</v>
      </c>
      <c r="C3542" t="s">
        <v>2827</v>
      </c>
      <c r="D3542">
        <v>2400</v>
      </c>
      <c r="E3542" t="s">
        <v>388</v>
      </c>
      <c r="F3542" t="s">
        <v>11374</v>
      </c>
      <c r="G3542" t="s">
        <v>7571</v>
      </c>
      <c r="H3542" t="s">
        <v>11375</v>
      </c>
      <c r="I3542" t="s">
        <v>14713</v>
      </c>
      <c r="J3542">
        <v>113092</v>
      </c>
      <c r="K3542">
        <v>0</v>
      </c>
      <c r="L3542" t="s">
        <v>7571</v>
      </c>
      <c r="M3542">
        <v>105072</v>
      </c>
      <c r="N3542">
        <v>0</v>
      </c>
      <c r="O3542" t="s">
        <v>19784</v>
      </c>
    </row>
    <row r="3543" spans="1:15" x14ac:dyDescent="0.25">
      <c r="A3543">
        <v>118398</v>
      </c>
      <c r="B3543" t="s">
        <v>13329</v>
      </c>
      <c r="C3543" t="s">
        <v>13330</v>
      </c>
      <c r="D3543">
        <v>3600</v>
      </c>
      <c r="E3543" t="s">
        <v>96</v>
      </c>
      <c r="F3543" t="s">
        <v>13157</v>
      </c>
      <c r="G3543" t="s">
        <v>7571</v>
      </c>
      <c r="H3543" t="s">
        <v>13158</v>
      </c>
      <c r="I3543" t="s">
        <v>14713</v>
      </c>
      <c r="J3543">
        <v>113431</v>
      </c>
      <c r="K3543">
        <v>50161</v>
      </c>
      <c r="L3543" t="s">
        <v>12970</v>
      </c>
      <c r="M3543">
        <v>103101</v>
      </c>
      <c r="N3543">
        <v>0</v>
      </c>
      <c r="O3543" t="s">
        <v>19785</v>
      </c>
    </row>
    <row r="3544" spans="1:15" x14ac:dyDescent="0.25">
      <c r="A3544">
        <v>118406</v>
      </c>
      <c r="B3544" t="s">
        <v>13331</v>
      </c>
      <c r="C3544" t="s">
        <v>13330</v>
      </c>
      <c r="D3544">
        <v>3600</v>
      </c>
      <c r="E3544" t="s">
        <v>96</v>
      </c>
      <c r="F3544" t="s">
        <v>13332</v>
      </c>
      <c r="G3544" t="s">
        <v>7571</v>
      </c>
      <c r="H3544" t="s">
        <v>13333</v>
      </c>
      <c r="I3544" t="s">
        <v>14713</v>
      </c>
      <c r="J3544">
        <v>113431</v>
      </c>
      <c r="K3544">
        <v>50161</v>
      </c>
      <c r="L3544" t="s">
        <v>12970</v>
      </c>
      <c r="M3544">
        <v>103101</v>
      </c>
      <c r="N3544">
        <v>0</v>
      </c>
      <c r="O3544" t="s">
        <v>19786</v>
      </c>
    </row>
    <row r="3545" spans="1:15" x14ac:dyDescent="0.25">
      <c r="A3545">
        <v>122382</v>
      </c>
      <c r="B3545" t="s">
        <v>8473</v>
      </c>
      <c r="C3545" t="s">
        <v>8794</v>
      </c>
      <c r="D3545">
        <v>1070</v>
      </c>
      <c r="E3545" t="s">
        <v>133</v>
      </c>
      <c r="F3545" t="s">
        <v>8474</v>
      </c>
      <c r="G3545" t="s">
        <v>7571</v>
      </c>
      <c r="H3545" t="s">
        <v>8475</v>
      </c>
      <c r="I3545" t="s">
        <v>14713</v>
      </c>
      <c r="J3545">
        <v>0</v>
      </c>
      <c r="L3545" t="s">
        <v>7571</v>
      </c>
      <c r="M3545">
        <v>122416</v>
      </c>
      <c r="N3545">
        <v>0</v>
      </c>
      <c r="O3545" t="s">
        <v>19787</v>
      </c>
    </row>
    <row r="3546" spans="1:15" x14ac:dyDescent="0.25">
      <c r="A3546">
        <v>122671</v>
      </c>
      <c r="B3546" t="s">
        <v>13334</v>
      </c>
      <c r="C3546" t="s">
        <v>13138</v>
      </c>
      <c r="D3546">
        <v>9700</v>
      </c>
      <c r="E3546" t="s">
        <v>335</v>
      </c>
      <c r="F3546" t="s">
        <v>13335</v>
      </c>
      <c r="G3546" t="s">
        <v>7571</v>
      </c>
      <c r="H3546" t="s">
        <v>13336</v>
      </c>
      <c r="I3546" t="s">
        <v>14372</v>
      </c>
      <c r="J3546">
        <v>112193</v>
      </c>
      <c r="K3546">
        <v>42044</v>
      </c>
      <c r="L3546" t="s">
        <v>12533</v>
      </c>
      <c r="M3546">
        <v>114009</v>
      </c>
      <c r="N3546">
        <v>114009</v>
      </c>
      <c r="O3546" t="s">
        <v>19788</v>
      </c>
    </row>
    <row r="3547" spans="1:15" x14ac:dyDescent="0.25">
      <c r="A3547">
        <v>122705</v>
      </c>
      <c r="B3547" t="s">
        <v>13337</v>
      </c>
      <c r="C3547" t="s">
        <v>13338</v>
      </c>
      <c r="D3547">
        <v>9620</v>
      </c>
      <c r="E3547" t="s">
        <v>289</v>
      </c>
      <c r="F3547" t="s">
        <v>13339</v>
      </c>
      <c r="G3547" t="s">
        <v>7571</v>
      </c>
      <c r="H3547" t="s">
        <v>13340</v>
      </c>
      <c r="I3547" t="s">
        <v>14713</v>
      </c>
      <c r="J3547">
        <v>113324</v>
      </c>
      <c r="K3547">
        <v>122713</v>
      </c>
      <c r="L3547" t="s">
        <v>13341</v>
      </c>
      <c r="M3547">
        <v>55277</v>
      </c>
      <c r="N3547">
        <v>0</v>
      </c>
      <c r="O3547" t="s">
        <v>19789</v>
      </c>
    </row>
    <row r="3548" spans="1:15" x14ac:dyDescent="0.25">
      <c r="A3548">
        <v>122713</v>
      </c>
      <c r="B3548" t="s">
        <v>13341</v>
      </c>
      <c r="C3548" t="s">
        <v>6218</v>
      </c>
      <c r="D3548">
        <v>9620</v>
      </c>
      <c r="E3548" t="s">
        <v>289</v>
      </c>
      <c r="F3548" t="s">
        <v>8463</v>
      </c>
      <c r="G3548" t="s">
        <v>7571</v>
      </c>
      <c r="H3548" t="s">
        <v>13342</v>
      </c>
      <c r="I3548" t="s">
        <v>14713</v>
      </c>
      <c r="J3548">
        <v>113324</v>
      </c>
      <c r="K3548">
        <v>122713</v>
      </c>
      <c r="L3548" t="s">
        <v>13341</v>
      </c>
      <c r="M3548">
        <v>55277</v>
      </c>
      <c r="N3548">
        <v>0</v>
      </c>
      <c r="O3548" t="s">
        <v>19790</v>
      </c>
    </row>
    <row r="3549" spans="1:15" x14ac:dyDescent="0.25">
      <c r="A3549">
        <v>122721</v>
      </c>
      <c r="B3549" t="s">
        <v>13343</v>
      </c>
      <c r="C3549" t="s">
        <v>11433</v>
      </c>
      <c r="D3549">
        <v>2390</v>
      </c>
      <c r="E3549" t="s">
        <v>396</v>
      </c>
      <c r="F3549" t="s">
        <v>11434</v>
      </c>
      <c r="G3549" t="s">
        <v>7571</v>
      </c>
      <c r="H3549" t="s">
        <v>11435</v>
      </c>
      <c r="I3549" t="s">
        <v>14713</v>
      </c>
      <c r="J3549">
        <v>113043</v>
      </c>
      <c r="K3549">
        <v>31674</v>
      </c>
      <c r="L3549" t="s">
        <v>11436</v>
      </c>
      <c r="M3549">
        <v>123398</v>
      </c>
      <c r="N3549">
        <v>0</v>
      </c>
      <c r="O3549" t="s">
        <v>19791</v>
      </c>
    </row>
    <row r="3550" spans="1:15" x14ac:dyDescent="0.25">
      <c r="A3550">
        <v>122739</v>
      </c>
      <c r="B3550" t="s">
        <v>13344</v>
      </c>
      <c r="C3550" t="s">
        <v>3318</v>
      </c>
      <c r="D3550">
        <v>2800</v>
      </c>
      <c r="E3550" t="s">
        <v>223</v>
      </c>
      <c r="F3550" t="s">
        <v>11351</v>
      </c>
      <c r="G3550" t="s">
        <v>7571</v>
      </c>
      <c r="H3550" t="s">
        <v>13345</v>
      </c>
      <c r="I3550" t="s">
        <v>14713</v>
      </c>
      <c r="J3550">
        <v>112813</v>
      </c>
      <c r="K3550">
        <v>30742</v>
      </c>
      <c r="L3550" t="s">
        <v>11353</v>
      </c>
      <c r="M3550">
        <v>117945</v>
      </c>
      <c r="N3550">
        <v>0</v>
      </c>
      <c r="O3550" t="s">
        <v>19792</v>
      </c>
    </row>
    <row r="3551" spans="1:15" x14ac:dyDescent="0.25">
      <c r="A3551">
        <v>122747</v>
      </c>
      <c r="B3551" t="s">
        <v>13346</v>
      </c>
      <c r="C3551" t="s">
        <v>12130</v>
      </c>
      <c r="D3551">
        <v>9100</v>
      </c>
      <c r="E3551" t="s">
        <v>326</v>
      </c>
      <c r="F3551" t="s">
        <v>12131</v>
      </c>
      <c r="G3551" t="s">
        <v>7571</v>
      </c>
      <c r="H3551" t="s">
        <v>13347</v>
      </c>
      <c r="I3551" t="s">
        <v>14713</v>
      </c>
      <c r="J3551">
        <v>112664</v>
      </c>
      <c r="K3551">
        <v>38307</v>
      </c>
      <c r="L3551" t="s">
        <v>12154</v>
      </c>
      <c r="M3551">
        <v>963967</v>
      </c>
      <c r="N3551">
        <v>0</v>
      </c>
      <c r="O3551" t="s">
        <v>19793</v>
      </c>
    </row>
    <row r="3552" spans="1:15" x14ac:dyDescent="0.25">
      <c r="A3552">
        <v>122754</v>
      </c>
      <c r="B3552" t="s">
        <v>11881</v>
      </c>
      <c r="C3552" t="s">
        <v>3192</v>
      </c>
      <c r="D3552">
        <v>9100</v>
      </c>
      <c r="E3552" t="s">
        <v>326</v>
      </c>
      <c r="F3552" t="s">
        <v>12145</v>
      </c>
      <c r="G3552" t="s">
        <v>7571</v>
      </c>
      <c r="H3552" t="s">
        <v>12146</v>
      </c>
      <c r="I3552" t="s">
        <v>14713</v>
      </c>
      <c r="J3552">
        <v>112664</v>
      </c>
      <c r="K3552">
        <v>38307</v>
      </c>
      <c r="L3552" t="s">
        <v>12154</v>
      </c>
      <c r="M3552">
        <v>60781</v>
      </c>
      <c r="N3552">
        <v>0</v>
      </c>
      <c r="O3552" t="s">
        <v>19794</v>
      </c>
    </row>
    <row r="3553" spans="1:15" x14ac:dyDescent="0.25">
      <c r="A3553">
        <v>122762</v>
      </c>
      <c r="B3553" t="s">
        <v>13348</v>
      </c>
      <c r="C3553" t="s">
        <v>8665</v>
      </c>
      <c r="D3553">
        <v>2290</v>
      </c>
      <c r="E3553" t="s">
        <v>394</v>
      </c>
      <c r="F3553" t="s">
        <v>8039</v>
      </c>
      <c r="G3553" t="s">
        <v>7571</v>
      </c>
      <c r="H3553" t="s">
        <v>8040</v>
      </c>
      <c r="I3553" t="s">
        <v>14713</v>
      </c>
      <c r="J3553">
        <v>111377</v>
      </c>
      <c r="K3553">
        <v>31583</v>
      </c>
      <c r="L3553" t="s">
        <v>11430</v>
      </c>
      <c r="M3553">
        <v>117911</v>
      </c>
      <c r="N3553">
        <v>0</v>
      </c>
      <c r="O3553" t="s">
        <v>19795</v>
      </c>
    </row>
    <row r="3554" spans="1:15" x14ac:dyDescent="0.25">
      <c r="A3554">
        <v>122771</v>
      </c>
      <c r="B3554" t="s">
        <v>13349</v>
      </c>
      <c r="C3554" t="s">
        <v>13106</v>
      </c>
      <c r="D3554">
        <v>8550</v>
      </c>
      <c r="E3554" t="s">
        <v>153</v>
      </c>
      <c r="F3554" t="s">
        <v>13107</v>
      </c>
      <c r="G3554" t="s">
        <v>7571</v>
      </c>
      <c r="H3554" t="s">
        <v>13108</v>
      </c>
      <c r="I3554" t="s">
        <v>14713</v>
      </c>
      <c r="J3554">
        <v>113191</v>
      </c>
      <c r="K3554">
        <v>132191</v>
      </c>
      <c r="L3554" t="s">
        <v>13777</v>
      </c>
      <c r="M3554">
        <v>116145</v>
      </c>
      <c r="N3554">
        <v>0</v>
      </c>
      <c r="O3554" t="s">
        <v>19701</v>
      </c>
    </row>
    <row r="3555" spans="1:15" x14ac:dyDescent="0.25">
      <c r="A3555">
        <v>122788</v>
      </c>
      <c r="B3555" t="s">
        <v>13350</v>
      </c>
      <c r="C3555" t="s">
        <v>8547</v>
      </c>
      <c r="D3555">
        <v>2300</v>
      </c>
      <c r="E3555" t="s">
        <v>148</v>
      </c>
      <c r="F3555" t="s">
        <v>7674</v>
      </c>
      <c r="G3555" t="s">
        <v>7571</v>
      </c>
      <c r="H3555" t="s">
        <v>11418</v>
      </c>
      <c r="I3555" t="s">
        <v>14713</v>
      </c>
      <c r="J3555">
        <v>113068</v>
      </c>
      <c r="K3555">
        <v>31476</v>
      </c>
      <c r="L3555" t="s">
        <v>11424</v>
      </c>
      <c r="M3555">
        <v>963363</v>
      </c>
      <c r="N3555">
        <v>0</v>
      </c>
      <c r="O3555" t="s">
        <v>19796</v>
      </c>
    </row>
    <row r="3556" spans="1:15" x14ac:dyDescent="0.25">
      <c r="A3556">
        <v>122796</v>
      </c>
      <c r="B3556" t="s">
        <v>13351</v>
      </c>
      <c r="C3556" t="s">
        <v>3304</v>
      </c>
      <c r="D3556">
        <v>2800</v>
      </c>
      <c r="E3556" t="s">
        <v>223</v>
      </c>
      <c r="F3556" t="s">
        <v>3305</v>
      </c>
      <c r="G3556" t="s">
        <v>7571</v>
      </c>
      <c r="H3556" t="s">
        <v>12869</v>
      </c>
      <c r="I3556" t="s">
        <v>14713</v>
      </c>
      <c r="J3556">
        <v>112813</v>
      </c>
      <c r="K3556">
        <v>30742</v>
      </c>
      <c r="L3556" t="s">
        <v>11353</v>
      </c>
      <c r="M3556">
        <v>123539</v>
      </c>
      <c r="N3556">
        <v>0</v>
      </c>
      <c r="O3556" t="s">
        <v>19797</v>
      </c>
    </row>
    <row r="3557" spans="1:15" x14ac:dyDescent="0.25">
      <c r="A3557">
        <v>122861</v>
      </c>
      <c r="B3557" t="s">
        <v>13352</v>
      </c>
      <c r="C3557" t="s">
        <v>11297</v>
      </c>
      <c r="D3557">
        <v>2320</v>
      </c>
      <c r="E3557" t="s">
        <v>279</v>
      </c>
      <c r="F3557" t="s">
        <v>11298</v>
      </c>
      <c r="G3557" t="s">
        <v>7571</v>
      </c>
      <c r="H3557" t="s">
        <v>11299</v>
      </c>
      <c r="I3557" t="s">
        <v>14713</v>
      </c>
      <c r="J3557">
        <v>113051</v>
      </c>
      <c r="K3557">
        <v>30361</v>
      </c>
      <c r="L3557" t="s">
        <v>11293</v>
      </c>
      <c r="M3557">
        <v>970152</v>
      </c>
      <c r="N3557">
        <v>0</v>
      </c>
      <c r="O3557" t="s">
        <v>19798</v>
      </c>
    </row>
    <row r="3558" spans="1:15" x14ac:dyDescent="0.25">
      <c r="A3558">
        <v>122879</v>
      </c>
      <c r="B3558" t="s">
        <v>13353</v>
      </c>
      <c r="C3558" t="s">
        <v>1988</v>
      </c>
      <c r="D3558">
        <v>1500</v>
      </c>
      <c r="E3558" t="s">
        <v>445</v>
      </c>
      <c r="F3558" t="s">
        <v>7825</v>
      </c>
      <c r="G3558" t="s">
        <v>7571</v>
      </c>
      <c r="H3558" t="s">
        <v>7826</v>
      </c>
      <c r="I3558" t="s">
        <v>14713</v>
      </c>
      <c r="J3558">
        <v>111591</v>
      </c>
      <c r="K3558">
        <v>122879</v>
      </c>
      <c r="L3558" t="s">
        <v>13353</v>
      </c>
      <c r="M3558">
        <v>962217</v>
      </c>
      <c r="N3558">
        <v>0</v>
      </c>
      <c r="O3558" t="s">
        <v>19799</v>
      </c>
    </row>
    <row r="3559" spans="1:15" x14ac:dyDescent="0.25">
      <c r="A3559">
        <v>123265</v>
      </c>
      <c r="B3559" t="s">
        <v>13354</v>
      </c>
      <c r="C3559" t="s">
        <v>8785</v>
      </c>
      <c r="D3559">
        <v>2550</v>
      </c>
      <c r="E3559" t="s">
        <v>1107</v>
      </c>
      <c r="F3559" t="s">
        <v>11333</v>
      </c>
      <c r="G3559" t="s">
        <v>7571</v>
      </c>
      <c r="H3559" t="s">
        <v>11334</v>
      </c>
      <c r="I3559" t="s">
        <v>14713</v>
      </c>
      <c r="J3559">
        <v>113134</v>
      </c>
      <c r="K3559">
        <v>30511</v>
      </c>
      <c r="L3559" t="s">
        <v>11288</v>
      </c>
      <c r="M3559">
        <v>970681</v>
      </c>
      <c r="N3559">
        <v>0</v>
      </c>
      <c r="O3559" t="s">
        <v>19800</v>
      </c>
    </row>
    <row r="3560" spans="1:15" x14ac:dyDescent="0.25">
      <c r="A3560">
        <v>123273</v>
      </c>
      <c r="B3560" t="s">
        <v>13355</v>
      </c>
      <c r="C3560" t="s">
        <v>11345</v>
      </c>
      <c r="D3560">
        <v>2500</v>
      </c>
      <c r="E3560" t="s">
        <v>429</v>
      </c>
      <c r="F3560" t="s">
        <v>8081</v>
      </c>
      <c r="G3560" t="s">
        <v>7571</v>
      </c>
      <c r="H3560" t="s">
        <v>11346</v>
      </c>
      <c r="I3560" t="s">
        <v>14713</v>
      </c>
      <c r="J3560">
        <v>111443</v>
      </c>
      <c r="K3560">
        <v>30585</v>
      </c>
      <c r="L3560" t="s">
        <v>11344</v>
      </c>
      <c r="M3560">
        <v>60764</v>
      </c>
      <c r="N3560">
        <v>0</v>
      </c>
      <c r="O3560" t="s">
        <v>19801</v>
      </c>
    </row>
    <row r="3561" spans="1:15" x14ac:dyDescent="0.25">
      <c r="A3561">
        <v>123281</v>
      </c>
      <c r="B3561" t="s">
        <v>13356</v>
      </c>
      <c r="C3561" t="s">
        <v>11331</v>
      </c>
      <c r="D3561">
        <v>2550</v>
      </c>
      <c r="E3561" t="s">
        <v>1107</v>
      </c>
      <c r="F3561" t="s">
        <v>8459</v>
      </c>
      <c r="G3561" t="s">
        <v>7571</v>
      </c>
      <c r="H3561" t="s">
        <v>8460</v>
      </c>
      <c r="I3561" t="s">
        <v>14713</v>
      </c>
      <c r="J3561">
        <v>113134</v>
      </c>
      <c r="K3561">
        <v>30511</v>
      </c>
      <c r="L3561" t="s">
        <v>11288</v>
      </c>
      <c r="M3561">
        <v>104661</v>
      </c>
      <c r="N3561">
        <v>0</v>
      </c>
      <c r="O3561" t="s">
        <v>19802</v>
      </c>
    </row>
    <row r="3562" spans="1:15" x14ac:dyDescent="0.25">
      <c r="A3562">
        <v>123554</v>
      </c>
      <c r="B3562" t="s">
        <v>13357</v>
      </c>
      <c r="C3562" t="s">
        <v>6936</v>
      </c>
      <c r="D3562">
        <v>8930</v>
      </c>
      <c r="E3562" t="s">
        <v>4725</v>
      </c>
      <c r="F3562" t="s">
        <v>13358</v>
      </c>
      <c r="G3562" t="s">
        <v>7571</v>
      </c>
      <c r="H3562" t="s">
        <v>22386</v>
      </c>
      <c r="I3562" t="s">
        <v>14713</v>
      </c>
      <c r="J3562">
        <v>111401</v>
      </c>
      <c r="K3562">
        <v>34959</v>
      </c>
      <c r="L3562" t="s">
        <v>11850</v>
      </c>
      <c r="M3562">
        <v>113761</v>
      </c>
      <c r="N3562">
        <v>0</v>
      </c>
      <c r="O3562" t="s">
        <v>19803</v>
      </c>
    </row>
    <row r="3563" spans="1:15" x14ac:dyDescent="0.25">
      <c r="A3563">
        <v>123571</v>
      </c>
      <c r="B3563" t="s">
        <v>13359</v>
      </c>
      <c r="C3563" t="s">
        <v>2759</v>
      </c>
      <c r="D3563">
        <v>2300</v>
      </c>
      <c r="E3563" t="s">
        <v>148</v>
      </c>
      <c r="F3563" t="s">
        <v>13360</v>
      </c>
      <c r="G3563" t="s">
        <v>7571</v>
      </c>
      <c r="H3563" t="s">
        <v>13361</v>
      </c>
      <c r="I3563" t="s">
        <v>14713</v>
      </c>
      <c r="J3563">
        <v>113068</v>
      </c>
      <c r="K3563">
        <v>31476</v>
      </c>
      <c r="L3563" t="s">
        <v>11424</v>
      </c>
      <c r="M3563">
        <v>56291</v>
      </c>
      <c r="N3563">
        <v>0</v>
      </c>
      <c r="O3563" t="s">
        <v>22387</v>
      </c>
    </row>
    <row r="3564" spans="1:15" x14ac:dyDescent="0.25">
      <c r="A3564">
        <v>123588</v>
      </c>
      <c r="B3564" t="s">
        <v>13362</v>
      </c>
      <c r="C3564" t="s">
        <v>2759</v>
      </c>
      <c r="D3564">
        <v>2300</v>
      </c>
      <c r="E3564" t="s">
        <v>148</v>
      </c>
      <c r="F3564" t="s">
        <v>13360</v>
      </c>
      <c r="G3564" t="s">
        <v>7571</v>
      </c>
      <c r="H3564" t="s">
        <v>13361</v>
      </c>
      <c r="I3564" t="s">
        <v>14713</v>
      </c>
      <c r="J3564">
        <v>113068</v>
      </c>
      <c r="K3564">
        <v>31476</v>
      </c>
      <c r="L3564" t="s">
        <v>11424</v>
      </c>
      <c r="M3564">
        <v>56291</v>
      </c>
      <c r="N3564">
        <v>0</v>
      </c>
      <c r="O3564" t="s">
        <v>19804</v>
      </c>
    </row>
    <row r="3565" spans="1:15" x14ac:dyDescent="0.25">
      <c r="A3565">
        <v>123612</v>
      </c>
      <c r="B3565" t="s">
        <v>13363</v>
      </c>
      <c r="C3565" t="s">
        <v>3192</v>
      </c>
      <c r="D3565">
        <v>9100</v>
      </c>
      <c r="E3565" t="s">
        <v>326</v>
      </c>
      <c r="F3565" t="s">
        <v>12145</v>
      </c>
      <c r="G3565" t="s">
        <v>7571</v>
      </c>
      <c r="H3565" t="s">
        <v>12146</v>
      </c>
      <c r="I3565" t="s">
        <v>14713</v>
      </c>
      <c r="J3565">
        <v>112664</v>
      </c>
      <c r="K3565">
        <v>38307</v>
      </c>
      <c r="L3565" t="s">
        <v>12154</v>
      </c>
      <c r="M3565">
        <v>60781</v>
      </c>
      <c r="N3565">
        <v>0</v>
      </c>
      <c r="O3565" t="s">
        <v>19805</v>
      </c>
    </row>
    <row r="3566" spans="1:15" x14ac:dyDescent="0.25">
      <c r="A3566">
        <v>123621</v>
      </c>
      <c r="B3566" t="s">
        <v>13364</v>
      </c>
      <c r="C3566" t="s">
        <v>11453</v>
      </c>
      <c r="D3566">
        <v>3200</v>
      </c>
      <c r="E3566" t="s">
        <v>1224</v>
      </c>
      <c r="F3566" t="s">
        <v>11454</v>
      </c>
      <c r="G3566" t="s">
        <v>7571</v>
      </c>
      <c r="H3566" t="s">
        <v>13365</v>
      </c>
      <c r="I3566" t="s">
        <v>14713</v>
      </c>
      <c r="J3566">
        <v>113472</v>
      </c>
      <c r="K3566">
        <v>123638</v>
      </c>
      <c r="L3566" t="s">
        <v>13366</v>
      </c>
      <c r="M3566">
        <v>964701</v>
      </c>
      <c r="N3566">
        <v>0</v>
      </c>
      <c r="O3566" t="s">
        <v>19806</v>
      </c>
    </row>
    <row r="3567" spans="1:15" x14ac:dyDescent="0.25">
      <c r="A3567">
        <v>123638</v>
      </c>
      <c r="B3567" t="s">
        <v>13366</v>
      </c>
      <c r="C3567" t="s">
        <v>3640</v>
      </c>
      <c r="D3567">
        <v>3200</v>
      </c>
      <c r="E3567" t="s">
        <v>1224</v>
      </c>
      <c r="F3567" t="s">
        <v>13367</v>
      </c>
      <c r="G3567" t="s">
        <v>7571</v>
      </c>
      <c r="H3567" t="s">
        <v>11451</v>
      </c>
      <c r="I3567" t="s">
        <v>14713</v>
      </c>
      <c r="J3567">
        <v>113472</v>
      </c>
      <c r="K3567">
        <v>123638</v>
      </c>
      <c r="L3567" t="s">
        <v>13366</v>
      </c>
      <c r="M3567">
        <v>964701</v>
      </c>
      <c r="N3567">
        <v>0</v>
      </c>
      <c r="O3567" t="s">
        <v>22388</v>
      </c>
    </row>
    <row r="3568" spans="1:15" x14ac:dyDescent="0.25">
      <c r="A3568">
        <v>123646</v>
      </c>
      <c r="B3568" t="s">
        <v>13368</v>
      </c>
      <c r="C3568" t="s">
        <v>3640</v>
      </c>
      <c r="D3568">
        <v>3200</v>
      </c>
      <c r="E3568" t="s">
        <v>1224</v>
      </c>
      <c r="F3568" t="s">
        <v>13367</v>
      </c>
      <c r="G3568" t="s">
        <v>7571</v>
      </c>
      <c r="H3568" t="s">
        <v>11451</v>
      </c>
      <c r="I3568" t="s">
        <v>14713</v>
      </c>
      <c r="J3568">
        <v>113472</v>
      </c>
      <c r="K3568">
        <v>123638</v>
      </c>
      <c r="L3568" t="s">
        <v>13366</v>
      </c>
      <c r="M3568">
        <v>964701</v>
      </c>
      <c r="N3568">
        <v>0</v>
      </c>
      <c r="O3568" t="s">
        <v>22389</v>
      </c>
    </row>
    <row r="3569" spans="1:15" x14ac:dyDescent="0.25">
      <c r="A3569">
        <v>123653</v>
      </c>
      <c r="B3569" t="s">
        <v>13369</v>
      </c>
      <c r="C3569" t="s">
        <v>11345</v>
      </c>
      <c r="D3569">
        <v>2500</v>
      </c>
      <c r="E3569" t="s">
        <v>429</v>
      </c>
      <c r="F3569" t="s">
        <v>8081</v>
      </c>
      <c r="G3569" t="s">
        <v>7571</v>
      </c>
      <c r="H3569" t="s">
        <v>11346</v>
      </c>
      <c r="I3569" t="s">
        <v>14713</v>
      </c>
      <c r="J3569">
        <v>111443</v>
      </c>
      <c r="K3569">
        <v>30585</v>
      </c>
      <c r="L3569" t="s">
        <v>11344</v>
      </c>
      <c r="M3569">
        <v>60764</v>
      </c>
      <c r="N3569">
        <v>0</v>
      </c>
      <c r="O3569" t="s">
        <v>19807</v>
      </c>
    </row>
    <row r="3570" spans="1:15" x14ac:dyDescent="0.25">
      <c r="A3570">
        <v>123661</v>
      </c>
      <c r="B3570" t="s">
        <v>13370</v>
      </c>
      <c r="C3570" t="s">
        <v>11263</v>
      </c>
      <c r="D3570">
        <v>2440</v>
      </c>
      <c r="E3570" t="s">
        <v>122</v>
      </c>
      <c r="F3570" t="s">
        <v>11264</v>
      </c>
      <c r="G3570" t="s">
        <v>7571</v>
      </c>
      <c r="H3570" t="s">
        <v>13371</v>
      </c>
      <c r="I3570" t="s">
        <v>14713</v>
      </c>
      <c r="J3570">
        <v>111534</v>
      </c>
      <c r="K3570">
        <v>116855</v>
      </c>
      <c r="L3570" t="s">
        <v>13246</v>
      </c>
      <c r="M3570">
        <v>61523</v>
      </c>
      <c r="N3570">
        <v>0</v>
      </c>
      <c r="O3570" t="s">
        <v>15154</v>
      </c>
    </row>
    <row r="3571" spans="1:15" x14ac:dyDescent="0.25">
      <c r="A3571">
        <v>123679</v>
      </c>
      <c r="B3571" t="s">
        <v>13372</v>
      </c>
      <c r="C3571" t="s">
        <v>13373</v>
      </c>
      <c r="D3571">
        <v>2440</v>
      </c>
      <c r="E3571" t="s">
        <v>122</v>
      </c>
      <c r="F3571" t="s">
        <v>13374</v>
      </c>
      <c r="G3571" t="s">
        <v>7571</v>
      </c>
      <c r="H3571" t="s">
        <v>11265</v>
      </c>
      <c r="I3571" t="s">
        <v>14713</v>
      </c>
      <c r="J3571">
        <v>111534</v>
      </c>
      <c r="K3571">
        <v>116855</v>
      </c>
      <c r="L3571" t="s">
        <v>13246</v>
      </c>
      <c r="M3571">
        <v>61523</v>
      </c>
      <c r="N3571">
        <v>0</v>
      </c>
      <c r="O3571" t="s">
        <v>19808</v>
      </c>
    </row>
    <row r="3572" spans="1:15" x14ac:dyDescent="0.25">
      <c r="A3572">
        <v>123687</v>
      </c>
      <c r="B3572" t="s">
        <v>13375</v>
      </c>
      <c r="C3572" t="s">
        <v>8705</v>
      </c>
      <c r="D3572">
        <v>2440</v>
      </c>
      <c r="E3572" t="s">
        <v>122</v>
      </c>
      <c r="F3572" t="s">
        <v>13247</v>
      </c>
      <c r="G3572" t="s">
        <v>7571</v>
      </c>
      <c r="H3572" t="s">
        <v>13248</v>
      </c>
      <c r="I3572" t="s">
        <v>14713</v>
      </c>
      <c r="J3572">
        <v>111534</v>
      </c>
      <c r="K3572">
        <v>116855</v>
      </c>
      <c r="L3572" t="s">
        <v>13246</v>
      </c>
      <c r="M3572">
        <v>61523</v>
      </c>
      <c r="N3572">
        <v>0</v>
      </c>
      <c r="O3572" t="s">
        <v>19809</v>
      </c>
    </row>
    <row r="3573" spans="1:15" x14ac:dyDescent="0.25">
      <c r="A3573">
        <v>123695</v>
      </c>
      <c r="B3573" t="s">
        <v>13376</v>
      </c>
      <c r="C3573" t="s">
        <v>13377</v>
      </c>
      <c r="D3573">
        <v>2440</v>
      </c>
      <c r="E3573" t="s">
        <v>122</v>
      </c>
      <c r="F3573" t="s">
        <v>13378</v>
      </c>
      <c r="G3573" t="s">
        <v>7571</v>
      </c>
      <c r="H3573" t="s">
        <v>8185</v>
      </c>
      <c r="I3573" t="s">
        <v>14713</v>
      </c>
      <c r="J3573">
        <v>111534</v>
      </c>
      <c r="K3573">
        <v>116855</v>
      </c>
      <c r="L3573" t="s">
        <v>13246</v>
      </c>
      <c r="M3573">
        <v>61523</v>
      </c>
      <c r="N3573">
        <v>0</v>
      </c>
      <c r="O3573" t="s">
        <v>19810</v>
      </c>
    </row>
    <row r="3574" spans="1:15" x14ac:dyDescent="0.25">
      <c r="A3574">
        <v>123703</v>
      </c>
      <c r="B3574" t="s">
        <v>13379</v>
      </c>
      <c r="C3574" t="s">
        <v>13380</v>
      </c>
      <c r="D3574">
        <v>8530</v>
      </c>
      <c r="E3574" t="s">
        <v>166</v>
      </c>
      <c r="F3574" t="s">
        <v>13381</v>
      </c>
      <c r="G3574" t="s">
        <v>7571</v>
      </c>
      <c r="H3574" t="s">
        <v>13382</v>
      </c>
      <c r="I3574" t="s">
        <v>14713</v>
      </c>
      <c r="J3574">
        <v>113191</v>
      </c>
      <c r="K3574">
        <v>132191</v>
      </c>
      <c r="L3574" t="s">
        <v>13777</v>
      </c>
      <c r="M3574">
        <v>128215</v>
      </c>
      <c r="N3574">
        <v>0</v>
      </c>
      <c r="O3574" t="s">
        <v>19811</v>
      </c>
    </row>
    <row r="3575" spans="1:15" x14ac:dyDescent="0.25">
      <c r="A3575">
        <v>123711</v>
      </c>
      <c r="B3575" t="s">
        <v>13383</v>
      </c>
      <c r="C3575" t="s">
        <v>13384</v>
      </c>
      <c r="D3575">
        <v>8500</v>
      </c>
      <c r="E3575" t="s">
        <v>276</v>
      </c>
      <c r="F3575" t="s">
        <v>13385</v>
      </c>
      <c r="G3575" t="s">
        <v>7571</v>
      </c>
      <c r="H3575" t="s">
        <v>13386</v>
      </c>
      <c r="I3575" t="s">
        <v>14713</v>
      </c>
      <c r="J3575">
        <v>113191</v>
      </c>
      <c r="K3575">
        <v>132191</v>
      </c>
      <c r="L3575" t="s">
        <v>13777</v>
      </c>
      <c r="M3575">
        <v>128215</v>
      </c>
      <c r="N3575">
        <v>0</v>
      </c>
      <c r="O3575" t="s">
        <v>19812</v>
      </c>
    </row>
    <row r="3576" spans="1:15" x14ac:dyDescent="0.25">
      <c r="A3576">
        <v>123761</v>
      </c>
      <c r="B3576" t="s">
        <v>13387</v>
      </c>
      <c r="C3576" t="s">
        <v>2979</v>
      </c>
      <c r="D3576">
        <v>2530</v>
      </c>
      <c r="E3576" t="s">
        <v>260</v>
      </c>
      <c r="F3576" t="s">
        <v>13388</v>
      </c>
      <c r="G3576" t="s">
        <v>7571</v>
      </c>
      <c r="H3576" t="s">
        <v>19813</v>
      </c>
      <c r="I3576" t="s">
        <v>14713</v>
      </c>
      <c r="J3576">
        <v>113142</v>
      </c>
      <c r="K3576">
        <v>29793</v>
      </c>
      <c r="L3576" t="s">
        <v>11218</v>
      </c>
      <c r="M3576">
        <v>962647</v>
      </c>
      <c r="N3576">
        <v>0</v>
      </c>
      <c r="O3576" t="s">
        <v>19814</v>
      </c>
    </row>
    <row r="3577" spans="1:15" x14ac:dyDescent="0.25">
      <c r="A3577">
        <v>123778</v>
      </c>
      <c r="B3577" t="s">
        <v>13390</v>
      </c>
      <c r="C3577" t="s">
        <v>2979</v>
      </c>
      <c r="D3577">
        <v>2530</v>
      </c>
      <c r="E3577" t="s">
        <v>260</v>
      </c>
      <c r="F3577" t="s">
        <v>13388</v>
      </c>
      <c r="G3577" t="s">
        <v>7571</v>
      </c>
      <c r="H3577" t="s">
        <v>13389</v>
      </c>
      <c r="I3577" t="s">
        <v>14713</v>
      </c>
      <c r="J3577">
        <v>113142</v>
      </c>
      <c r="K3577">
        <v>29793</v>
      </c>
      <c r="L3577" t="s">
        <v>11218</v>
      </c>
      <c r="M3577">
        <v>962647</v>
      </c>
      <c r="N3577">
        <v>0</v>
      </c>
      <c r="O3577" t="s">
        <v>19815</v>
      </c>
    </row>
    <row r="3578" spans="1:15" x14ac:dyDescent="0.25">
      <c r="A3578">
        <v>123786</v>
      </c>
      <c r="B3578" t="s">
        <v>13391</v>
      </c>
      <c r="C3578" t="s">
        <v>13392</v>
      </c>
      <c r="D3578">
        <v>2400</v>
      </c>
      <c r="E3578" t="s">
        <v>388</v>
      </c>
      <c r="F3578" t="s">
        <v>13393</v>
      </c>
      <c r="G3578" t="s">
        <v>7571</v>
      </c>
      <c r="H3578" t="s">
        <v>13394</v>
      </c>
      <c r="I3578" t="s">
        <v>14713</v>
      </c>
      <c r="J3578">
        <v>113092</v>
      </c>
      <c r="K3578">
        <v>0</v>
      </c>
      <c r="L3578" t="s">
        <v>7571</v>
      </c>
      <c r="M3578">
        <v>105072</v>
      </c>
      <c r="N3578">
        <v>0</v>
      </c>
      <c r="O3578" t="s">
        <v>19816</v>
      </c>
    </row>
    <row r="3579" spans="1:15" x14ac:dyDescent="0.25">
      <c r="A3579">
        <v>123794</v>
      </c>
      <c r="B3579" t="s">
        <v>13395</v>
      </c>
      <c r="C3579" t="s">
        <v>13392</v>
      </c>
      <c r="D3579">
        <v>2400</v>
      </c>
      <c r="E3579" t="s">
        <v>388</v>
      </c>
      <c r="F3579" t="s">
        <v>13393</v>
      </c>
      <c r="G3579" t="s">
        <v>7571</v>
      </c>
      <c r="H3579" t="s">
        <v>13394</v>
      </c>
      <c r="I3579" t="s">
        <v>14713</v>
      </c>
      <c r="J3579">
        <v>113092</v>
      </c>
      <c r="K3579">
        <v>0</v>
      </c>
      <c r="L3579" t="s">
        <v>7571</v>
      </c>
      <c r="M3579">
        <v>105072</v>
      </c>
      <c r="N3579">
        <v>0</v>
      </c>
      <c r="O3579" t="s">
        <v>19817</v>
      </c>
    </row>
    <row r="3580" spans="1:15" x14ac:dyDescent="0.25">
      <c r="A3580">
        <v>123802</v>
      </c>
      <c r="B3580" t="s">
        <v>13396</v>
      </c>
      <c r="C3580" t="s">
        <v>8640</v>
      </c>
      <c r="D3580">
        <v>8200</v>
      </c>
      <c r="E3580" t="s">
        <v>1401</v>
      </c>
      <c r="F3580" t="s">
        <v>13397</v>
      </c>
      <c r="G3580" t="s">
        <v>7571</v>
      </c>
      <c r="H3580" t="s">
        <v>13398</v>
      </c>
      <c r="I3580" t="s">
        <v>14713</v>
      </c>
      <c r="J3580">
        <v>113159</v>
      </c>
      <c r="K3580">
        <v>123802</v>
      </c>
      <c r="L3580" t="s">
        <v>13396</v>
      </c>
      <c r="M3580">
        <v>966598</v>
      </c>
      <c r="N3580">
        <v>0</v>
      </c>
      <c r="O3580" t="s">
        <v>19818</v>
      </c>
    </row>
    <row r="3581" spans="1:15" x14ac:dyDescent="0.25">
      <c r="A3581">
        <v>123811</v>
      </c>
      <c r="B3581" t="s">
        <v>13399</v>
      </c>
      <c r="C3581" t="s">
        <v>8640</v>
      </c>
      <c r="D3581">
        <v>8200</v>
      </c>
      <c r="E3581" t="s">
        <v>1401</v>
      </c>
      <c r="F3581" t="s">
        <v>13397</v>
      </c>
      <c r="G3581" t="s">
        <v>7571</v>
      </c>
      <c r="H3581" t="s">
        <v>13398</v>
      </c>
      <c r="I3581" t="s">
        <v>14713</v>
      </c>
      <c r="J3581">
        <v>113159</v>
      </c>
      <c r="K3581">
        <v>123802</v>
      </c>
      <c r="L3581" t="s">
        <v>13396</v>
      </c>
      <c r="M3581">
        <v>966598</v>
      </c>
      <c r="N3581">
        <v>0</v>
      </c>
      <c r="O3581" t="s">
        <v>19819</v>
      </c>
    </row>
    <row r="3582" spans="1:15" x14ac:dyDescent="0.25">
      <c r="A3582">
        <v>123828</v>
      </c>
      <c r="B3582" t="s">
        <v>13400</v>
      </c>
      <c r="C3582" t="s">
        <v>13401</v>
      </c>
      <c r="D3582">
        <v>3800</v>
      </c>
      <c r="E3582" t="s">
        <v>241</v>
      </c>
      <c r="F3582" t="s">
        <v>13402</v>
      </c>
      <c r="G3582" t="s">
        <v>7571</v>
      </c>
      <c r="H3582" t="s">
        <v>13403</v>
      </c>
      <c r="I3582" t="s">
        <v>14713</v>
      </c>
      <c r="J3582">
        <v>111476</v>
      </c>
      <c r="K3582">
        <v>123828</v>
      </c>
      <c r="L3582" t="s">
        <v>13400</v>
      </c>
      <c r="M3582">
        <v>105783</v>
      </c>
      <c r="N3582">
        <v>0</v>
      </c>
      <c r="O3582" t="s">
        <v>19820</v>
      </c>
    </row>
    <row r="3583" spans="1:15" x14ac:dyDescent="0.25">
      <c r="A3583">
        <v>123836</v>
      </c>
      <c r="B3583" t="s">
        <v>13404</v>
      </c>
      <c r="C3583" t="s">
        <v>13401</v>
      </c>
      <c r="D3583">
        <v>3800</v>
      </c>
      <c r="E3583" t="s">
        <v>241</v>
      </c>
      <c r="F3583" t="s">
        <v>13402</v>
      </c>
      <c r="G3583" t="s">
        <v>7571</v>
      </c>
      <c r="H3583" t="s">
        <v>13403</v>
      </c>
      <c r="I3583" t="s">
        <v>14713</v>
      </c>
      <c r="J3583">
        <v>111476</v>
      </c>
      <c r="K3583">
        <v>123828</v>
      </c>
      <c r="L3583" t="s">
        <v>13400</v>
      </c>
      <c r="M3583">
        <v>105783</v>
      </c>
      <c r="N3583">
        <v>0</v>
      </c>
      <c r="O3583" t="s">
        <v>19820</v>
      </c>
    </row>
    <row r="3584" spans="1:15" x14ac:dyDescent="0.25">
      <c r="A3584">
        <v>123844</v>
      </c>
      <c r="B3584" t="s">
        <v>13405</v>
      </c>
      <c r="C3584" t="s">
        <v>8534</v>
      </c>
      <c r="D3584">
        <v>2260</v>
      </c>
      <c r="E3584" t="s">
        <v>36</v>
      </c>
      <c r="F3584" t="s">
        <v>7644</v>
      </c>
      <c r="G3584" t="s">
        <v>7571</v>
      </c>
      <c r="H3584" t="s">
        <v>13406</v>
      </c>
      <c r="I3584" t="s">
        <v>14713</v>
      </c>
      <c r="J3584">
        <v>113101</v>
      </c>
      <c r="K3584">
        <v>48397</v>
      </c>
      <c r="L3584" t="s">
        <v>12885</v>
      </c>
      <c r="M3584">
        <v>970913</v>
      </c>
      <c r="N3584">
        <v>0</v>
      </c>
      <c r="O3584" t="s">
        <v>19821</v>
      </c>
    </row>
    <row r="3585" spans="1:15" x14ac:dyDescent="0.25">
      <c r="A3585">
        <v>123851</v>
      </c>
      <c r="B3585" t="s">
        <v>13407</v>
      </c>
      <c r="C3585" t="s">
        <v>13408</v>
      </c>
      <c r="D3585">
        <v>2260</v>
      </c>
      <c r="E3585" t="s">
        <v>36</v>
      </c>
      <c r="F3585" t="s">
        <v>13409</v>
      </c>
      <c r="G3585" t="s">
        <v>7571</v>
      </c>
      <c r="H3585" t="s">
        <v>13410</v>
      </c>
      <c r="I3585" t="s">
        <v>14713</v>
      </c>
      <c r="J3585">
        <v>113101</v>
      </c>
      <c r="K3585">
        <v>48397</v>
      </c>
      <c r="L3585" t="s">
        <v>12885</v>
      </c>
      <c r="M3585">
        <v>970913</v>
      </c>
      <c r="N3585">
        <v>0</v>
      </c>
      <c r="O3585" t="s">
        <v>19822</v>
      </c>
    </row>
    <row r="3586" spans="1:15" x14ac:dyDescent="0.25">
      <c r="A3586">
        <v>123869</v>
      </c>
      <c r="B3586" t="s">
        <v>13411</v>
      </c>
      <c r="C3586" t="s">
        <v>13408</v>
      </c>
      <c r="D3586">
        <v>2260</v>
      </c>
      <c r="E3586" t="s">
        <v>36</v>
      </c>
      <c r="F3586" t="s">
        <v>13409</v>
      </c>
      <c r="G3586" t="s">
        <v>7571</v>
      </c>
      <c r="H3586" t="s">
        <v>13412</v>
      </c>
      <c r="I3586" t="s">
        <v>14713</v>
      </c>
      <c r="J3586">
        <v>113101</v>
      </c>
      <c r="K3586">
        <v>48397</v>
      </c>
      <c r="L3586" t="s">
        <v>12885</v>
      </c>
      <c r="M3586">
        <v>970913</v>
      </c>
      <c r="N3586">
        <v>0</v>
      </c>
      <c r="O3586" t="s">
        <v>19823</v>
      </c>
    </row>
    <row r="3587" spans="1:15" x14ac:dyDescent="0.25">
      <c r="A3587">
        <v>123877</v>
      </c>
      <c r="B3587" t="s">
        <v>13413</v>
      </c>
      <c r="C3587" t="s">
        <v>8534</v>
      </c>
      <c r="D3587">
        <v>2260</v>
      </c>
      <c r="E3587" t="s">
        <v>36</v>
      </c>
      <c r="F3587" t="s">
        <v>7644</v>
      </c>
      <c r="G3587" t="s">
        <v>7571</v>
      </c>
      <c r="H3587" t="s">
        <v>13414</v>
      </c>
      <c r="I3587" t="s">
        <v>14713</v>
      </c>
      <c r="J3587">
        <v>113101</v>
      </c>
      <c r="K3587">
        <v>48397</v>
      </c>
      <c r="L3587" t="s">
        <v>12885</v>
      </c>
      <c r="M3587">
        <v>970913</v>
      </c>
      <c r="N3587">
        <v>0</v>
      </c>
      <c r="O3587" t="s">
        <v>19824</v>
      </c>
    </row>
    <row r="3588" spans="1:15" x14ac:dyDescent="0.25">
      <c r="A3588">
        <v>123935</v>
      </c>
      <c r="B3588" t="s">
        <v>11300</v>
      </c>
      <c r="C3588" t="s">
        <v>11904</v>
      </c>
      <c r="D3588">
        <v>8800</v>
      </c>
      <c r="E3588" t="s">
        <v>266</v>
      </c>
      <c r="F3588" t="s">
        <v>13415</v>
      </c>
      <c r="G3588" t="s">
        <v>7571</v>
      </c>
      <c r="H3588" t="s">
        <v>13416</v>
      </c>
      <c r="I3588" t="s">
        <v>14713</v>
      </c>
      <c r="J3588">
        <v>113266</v>
      </c>
      <c r="K3588">
        <v>35378</v>
      </c>
      <c r="L3588" t="s">
        <v>11903</v>
      </c>
      <c r="M3588">
        <v>116152</v>
      </c>
      <c r="N3588">
        <v>0</v>
      </c>
      <c r="O3588" t="s">
        <v>22390</v>
      </c>
    </row>
    <row r="3589" spans="1:15" x14ac:dyDescent="0.25">
      <c r="A3589">
        <v>123943</v>
      </c>
      <c r="B3589" t="s">
        <v>13417</v>
      </c>
      <c r="C3589" t="s">
        <v>11904</v>
      </c>
      <c r="D3589">
        <v>8800</v>
      </c>
      <c r="E3589" t="s">
        <v>266</v>
      </c>
      <c r="F3589" t="s">
        <v>13415</v>
      </c>
      <c r="G3589" t="s">
        <v>7571</v>
      </c>
      <c r="H3589" t="s">
        <v>13416</v>
      </c>
      <c r="I3589" t="s">
        <v>14713</v>
      </c>
      <c r="J3589">
        <v>113266</v>
      </c>
      <c r="K3589">
        <v>35378</v>
      </c>
      <c r="L3589" t="s">
        <v>11903</v>
      </c>
      <c r="M3589">
        <v>116152</v>
      </c>
      <c r="N3589">
        <v>0</v>
      </c>
      <c r="O3589" t="s">
        <v>19825</v>
      </c>
    </row>
    <row r="3590" spans="1:15" x14ac:dyDescent="0.25">
      <c r="A3590">
        <v>123951</v>
      </c>
      <c r="B3590" t="s">
        <v>13418</v>
      </c>
      <c r="C3590" t="s">
        <v>13419</v>
      </c>
      <c r="D3590">
        <v>8800</v>
      </c>
      <c r="E3590" t="s">
        <v>266</v>
      </c>
      <c r="F3590" t="s">
        <v>13420</v>
      </c>
      <c r="G3590" t="s">
        <v>7571</v>
      </c>
      <c r="H3590" t="s">
        <v>13421</v>
      </c>
      <c r="I3590" t="s">
        <v>14713</v>
      </c>
      <c r="J3590">
        <v>113266</v>
      </c>
      <c r="K3590">
        <v>35378</v>
      </c>
      <c r="L3590" t="s">
        <v>11903</v>
      </c>
      <c r="M3590">
        <v>116152</v>
      </c>
      <c r="N3590">
        <v>0</v>
      </c>
      <c r="O3590" t="s">
        <v>19826</v>
      </c>
    </row>
    <row r="3591" spans="1:15" x14ac:dyDescent="0.25">
      <c r="A3591">
        <v>123968</v>
      </c>
      <c r="B3591" t="s">
        <v>13422</v>
      </c>
      <c r="C3591" t="s">
        <v>13419</v>
      </c>
      <c r="D3591">
        <v>8800</v>
      </c>
      <c r="E3591" t="s">
        <v>266</v>
      </c>
      <c r="F3591" t="s">
        <v>13420</v>
      </c>
      <c r="G3591" t="s">
        <v>7571</v>
      </c>
      <c r="H3591" t="s">
        <v>13423</v>
      </c>
      <c r="I3591" t="s">
        <v>14713</v>
      </c>
      <c r="J3591">
        <v>113266</v>
      </c>
      <c r="K3591">
        <v>35378</v>
      </c>
      <c r="L3591" t="s">
        <v>11903</v>
      </c>
      <c r="M3591">
        <v>116152</v>
      </c>
      <c r="N3591">
        <v>0</v>
      </c>
      <c r="O3591" t="s">
        <v>19827</v>
      </c>
    </row>
    <row r="3592" spans="1:15" x14ac:dyDescent="0.25">
      <c r="A3592">
        <v>123976</v>
      </c>
      <c r="B3592" t="s">
        <v>13424</v>
      </c>
      <c r="C3592" t="s">
        <v>13425</v>
      </c>
      <c r="D3592">
        <v>8800</v>
      </c>
      <c r="E3592" t="s">
        <v>266</v>
      </c>
      <c r="F3592" t="s">
        <v>13426</v>
      </c>
      <c r="G3592" t="s">
        <v>7571</v>
      </c>
      <c r="H3592" t="s">
        <v>13427</v>
      </c>
      <c r="I3592" t="s">
        <v>14713</v>
      </c>
      <c r="J3592">
        <v>113266</v>
      </c>
      <c r="K3592">
        <v>35378</v>
      </c>
      <c r="L3592" t="s">
        <v>11903</v>
      </c>
      <c r="M3592">
        <v>116152</v>
      </c>
      <c r="N3592">
        <v>0</v>
      </c>
      <c r="O3592" t="s">
        <v>19828</v>
      </c>
    </row>
    <row r="3593" spans="1:15" x14ac:dyDescent="0.25">
      <c r="A3593">
        <v>123984</v>
      </c>
      <c r="B3593" t="s">
        <v>13428</v>
      </c>
      <c r="C3593" t="s">
        <v>13425</v>
      </c>
      <c r="D3593">
        <v>8800</v>
      </c>
      <c r="E3593" t="s">
        <v>266</v>
      </c>
      <c r="F3593" t="s">
        <v>13426</v>
      </c>
      <c r="G3593" t="s">
        <v>7571</v>
      </c>
      <c r="H3593" t="s">
        <v>13427</v>
      </c>
      <c r="I3593" t="s">
        <v>14713</v>
      </c>
      <c r="J3593">
        <v>113266</v>
      </c>
      <c r="K3593">
        <v>35378</v>
      </c>
      <c r="L3593" t="s">
        <v>11903</v>
      </c>
      <c r="M3593">
        <v>116152</v>
      </c>
      <c r="N3593">
        <v>0</v>
      </c>
      <c r="O3593" t="s">
        <v>19829</v>
      </c>
    </row>
    <row r="3594" spans="1:15" x14ac:dyDescent="0.25">
      <c r="A3594">
        <v>125187</v>
      </c>
      <c r="B3594" t="s">
        <v>13429</v>
      </c>
      <c r="C3594" t="s">
        <v>12159</v>
      </c>
      <c r="D3594">
        <v>9230</v>
      </c>
      <c r="E3594" t="s">
        <v>344</v>
      </c>
      <c r="F3594" t="s">
        <v>12160</v>
      </c>
      <c r="G3594" t="s">
        <v>7571</v>
      </c>
      <c r="H3594" t="s">
        <v>12161</v>
      </c>
      <c r="I3594" t="s">
        <v>14713</v>
      </c>
      <c r="J3594">
        <v>112805</v>
      </c>
      <c r="K3594">
        <v>118281</v>
      </c>
      <c r="L3594" t="s">
        <v>13310</v>
      </c>
      <c r="M3594">
        <v>974791</v>
      </c>
      <c r="N3594">
        <v>0</v>
      </c>
      <c r="O3594" t="s">
        <v>19830</v>
      </c>
    </row>
    <row r="3595" spans="1:15" x14ac:dyDescent="0.25">
      <c r="A3595">
        <v>125195</v>
      </c>
      <c r="B3595" t="s">
        <v>13430</v>
      </c>
      <c r="C3595" t="s">
        <v>2577</v>
      </c>
      <c r="D3595">
        <v>2390</v>
      </c>
      <c r="E3595" t="s">
        <v>396</v>
      </c>
      <c r="F3595" t="s">
        <v>8393</v>
      </c>
      <c r="G3595" t="s">
        <v>7571</v>
      </c>
      <c r="H3595" t="s">
        <v>11437</v>
      </c>
      <c r="I3595" t="s">
        <v>14713</v>
      </c>
      <c r="J3595">
        <v>113043</v>
      </c>
      <c r="K3595">
        <v>31674</v>
      </c>
      <c r="L3595" t="s">
        <v>11436</v>
      </c>
      <c r="M3595">
        <v>963272</v>
      </c>
      <c r="N3595">
        <v>0</v>
      </c>
      <c r="O3595" t="s">
        <v>19831</v>
      </c>
    </row>
    <row r="3596" spans="1:15" x14ac:dyDescent="0.25">
      <c r="A3596">
        <v>125203</v>
      </c>
      <c r="B3596" t="s">
        <v>13431</v>
      </c>
      <c r="C3596" t="s">
        <v>2979</v>
      </c>
      <c r="D3596">
        <v>2530</v>
      </c>
      <c r="E3596" t="s">
        <v>260</v>
      </c>
      <c r="F3596" t="s">
        <v>13388</v>
      </c>
      <c r="G3596" t="s">
        <v>7571</v>
      </c>
      <c r="H3596" t="s">
        <v>19832</v>
      </c>
      <c r="I3596" t="s">
        <v>14713</v>
      </c>
      <c r="J3596">
        <v>113142</v>
      </c>
      <c r="K3596">
        <v>29793</v>
      </c>
      <c r="L3596" t="s">
        <v>11218</v>
      </c>
      <c r="M3596">
        <v>962647</v>
      </c>
      <c r="N3596">
        <v>0</v>
      </c>
      <c r="O3596" t="s">
        <v>19833</v>
      </c>
    </row>
    <row r="3597" spans="1:15" x14ac:dyDescent="0.25">
      <c r="A3597">
        <v>125211</v>
      </c>
      <c r="B3597" t="s">
        <v>13432</v>
      </c>
      <c r="C3597" t="s">
        <v>2068</v>
      </c>
      <c r="D3597">
        <v>1750</v>
      </c>
      <c r="E3597" t="s">
        <v>2069</v>
      </c>
      <c r="F3597" t="s">
        <v>13433</v>
      </c>
      <c r="G3597" t="s">
        <v>7571</v>
      </c>
      <c r="H3597" t="s">
        <v>13434</v>
      </c>
      <c r="I3597" t="s">
        <v>14713</v>
      </c>
      <c r="J3597">
        <v>111591</v>
      </c>
      <c r="K3597">
        <v>122879</v>
      </c>
      <c r="L3597" t="s">
        <v>13353</v>
      </c>
      <c r="M3597">
        <v>963314</v>
      </c>
      <c r="N3597">
        <v>0</v>
      </c>
      <c r="O3597" t="s">
        <v>19834</v>
      </c>
    </row>
    <row r="3598" spans="1:15" x14ac:dyDescent="0.25">
      <c r="A3598">
        <v>125229</v>
      </c>
      <c r="B3598" t="s">
        <v>13435</v>
      </c>
      <c r="C3598" t="s">
        <v>2068</v>
      </c>
      <c r="D3598">
        <v>1750</v>
      </c>
      <c r="E3598" t="s">
        <v>2069</v>
      </c>
      <c r="F3598" t="s">
        <v>13433</v>
      </c>
      <c r="G3598" t="s">
        <v>7571</v>
      </c>
      <c r="H3598" t="s">
        <v>13434</v>
      </c>
      <c r="I3598" t="s">
        <v>14713</v>
      </c>
      <c r="J3598">
        <v>111591</v>
      </c>
      <c r="K3598">
        <v>122879</v>
      </c>
      <c r="L3598" t="s">
        <v>13353</v>
      </c>
      <c r="M3598">
        <v>963314</v>
      </c>
      <c r="N3598">
        <v>0</v>
      </c>
      <c r="O3598" t="s">
        <v>19835</v>
      </c>
    </row>
    <row r="3599" spans="1:15" x14ac:dyDescent="0.25">
      <c r="A3599">
        <v>125252</v>
      </c>
      <c r="B3599" t="s">
        <v>13436</v>
      </c>
      <c r="C3599" t="s">
        <v>3642</v>
      </c>
      <c r="D3599">
        <v>3200</v>
      </c>
      <c r="E3599" t="s">
        <v>1224</v>
      </c>
      <c r="F3599" t="s">
        <v>13437</v>
      </c>
      <c r="G3599" t="s">
        <v>7571</v>
      </c>
      <c r="H3599" t="s">
        <v>13438</v>
      </c>
      <c r="I3599" t="s">
        <v>14713</v>
      </c>
      <c r="J3599">
        <v>113472</v>
      </c>
      <c r="K3599">
        <v>123638</v>
      </c>
      <c r="L3599" t="s">
        <v>13366</v>
      </c>
      <c r="M3599">
        <v>964701</v>
      </c>
      <c r="N3599">
        <v>0</v>
      </c>
      <c r="O3599" t="s">
        <v>22391</v>
      </c>
    </row>
    <row r="3600" spans="1:15" x14ac:dyDescent="0.25">
      <c r="A3600">
        <v>125261</v>
      </c>
      <c r="B3600" t="s">
        <v>13439</v>
      </c>
      <c r="C3600" t="s">
        <v>3642</v>
      </c>
      <c r="D3600">
        <v>3200</v>
      </c>
      <c r="E3600" t="s">
        <v>1224</v>
      </c>
      <c r="F3600" t="s">
        <v>13437</v>
      </c>
      <c r="G3600" t="s">
        <v>7571</v>
      </c>
      <c r="H3600" t="s">
        <v>13438</v>
      </c>
      <c r="I3600" t="s">
        <v>14713</v>
      </c>
      <c r="J3600">
        <v>113472</v>
      </c>
      <c r="K3600">
        <v>123638</v>
      </c>
      <c r="L3600" t="s">
        <v>13366</v>
      </c>
      <c r="M3600">
        <v>964701</v>
      </c>
      <c r="N3600">
        <v>0</v>
      </c>
      <c r="O3600" t="s">
        <v>19836</v>
      </c>
    </row>
    <row r="3601" spans="1:15" x14ac:dyDescent="0.25">
      <c r="A3601">
        <v>125278</v>
      </c>
      <c r="B3601" t="s">
        <v>13440</v>
      </c>
      <c r="C3601" t="s">
        <v>8770</v>
      </c>
      <c r="D3601">
        <v>3700</v>
      </c>
      <c r="E3601" t="s">
        <v>105</v>
      </c>
      <c r="F3601" t="s">
        <v>8401</v>
      </c>
      <c r="G3601" t="s">
        <v>7571</v>
      </c>
      <c r="H3601" t="s">
        <v>13441</v>
      </c>
      <c r="I3601" t="s">
        <v>14713</v>
      </c>
      <c r="J3601">
        <v>113399</v>
      </c>
      <c r="K3601">
        <v>125286</v>
      </c>
      <c r="L3601" t="s">
        <v>13442</v>
      </c>
      <c r="M3601">
        <v>974402</v>
      </c>
      <c r="N3601">
        <v>0</v>
      </c>
      <c r="O3601" t="s">
        <v>19837</v>
      </c>
    </row>
    <row r="3602" spans="1:15" x14ac:dyDescent="0.25">
      <c r="A3602">
        <v>125286</v>
      </c>
      <c r="B3602" t="s">
        <v>13442</v>
      </c>
      <c r="C3602" t="s">
        <v>8770</v>
      </c>
      <c r="D3602">
        <v>3700</v>
      </c>
      <c r="E3602" t="s">
        <v>105</v>
      </c>
      <c r="F3602" t="s">
        <v>8401</v>
      </c>
      <c r="G3602" t="s">
        <v>7571</v>
      </c>
      <c r="H3602" t="s">
        <v>13441</v>
      </c>
      <c r="I3602" t="s">
        <v>14713</v>
      </c>
      <c r="J3602">
        <v>113399</v>
      </c>
      <c r="K3602">
        <v>125286</v>
      </c>
      <c r="L3602" t="s">
        <v>13442</v>
      </c>
      <c r="M3602">
        <v>974402</v>
      </c>
      <c r="N3602">
        <v>0</v>
      </c>
      <c r="O3602" t="s">
        <v>19838</v>
      </c>
    </row>
    <row r="3603" spans="1:15" x14ac:dyDescent="0.25">
      <c r="A3603">
        <v>125294</v>
      </c>
      <c r="B3603" t="s">
        <v>13443</v>
      </c>
      <c r="C3603" t="s">
        <v>13444</v>
      </c>
      <c r="D3603">
        <v>3700</v>
      </c>
      <c r="E3603" t="s">
        <v>105</v>
      </c>
      <c r="F3603" t="s">
        <v>13445</v>
      </c>
      <c r="G3603" t="s">
        <v>7571</v>
      </c>
      <c r="H3603" t="s">
        <v>13441</v>
      </c>
      <c r="I3603" t="s">
        <v>14713</v>
      </c>
      <c r="J3603">
        <v>113399</v>
      </c>
      <c r="K3603">
        <v>125286</v>
      </c>
      <c r="L3603" t="s">
        <v>13442</v>
      </c>
      <c r="M3603">
        <v>974402</v>
      </c>
      <c r="N3603">
        <v>0</v>
      </c>
      <c r="O3603" t="s">
        <v>19839</v>
      </c>
    </row>
    <row r="3604" spans="1:15" x14ac:dyDescent="0.25">
      <c r="A3604">
        <v>125302</v>
      </c>
      <c r="B3604" t="s">
        <v>13446</v>
      </c>
      <c r="C3604" t="s">
        <v>13444</v>
      </c>
      <c r="D3604">
        <v>3700</v>
      </c>
      <c r="E3604" t="s">
        <v>105</v>
      </c>
      <c r="F3604" t="s">
        <v>13445</v>
      </c>
      <c r="G3604" t="s">
        <v>7571</v>
      </c>
      <c r="H3604" t="s">
        <v>13441</v>
      </c>
      <c r="I3604" t="s">
        <v>14713</v>
      </c>
      <c r="J3604">
        <v>113399</v>
      </c>
      <c r="K3604">
        <v>125286</v>
      </c>
      <c r="L3604" t="s">
        <v>13442</v>
      </c>
      <c r="M3604">
        <v>974402</v>
      </c>
      <c r="N3604">
        <v>0</v>
      </c>
      <c r="O3604" t="s">
        <v>19840</v>
      </c>
    </row>
    <row r="3605" spans="1:15" x14ac:dyDescent="0.25">
      <c r="A3605">
        <v>125328</v>
      </c>
      <c r="B3605" t="s">
        <v>13447</v>
      </c>
      <c r="C3605" t="s">
        <v>13448</v>
      </c>
      <c r="D3605">
        <v>2020</v>
      </c>
      <c r="E3605" t="s">
        <v>534</v>
      </c>
      <c r="F3605" t="s">
        <v>13449</v>
      </c>
      <c r="G3605" t="s">
        <v>7571</v>
      </c>
      <c r="H3605" t="s">
        <v>13450</v>
      </c>
      <c r="I3605" t="s">
        <v>14715</v>
      </c>
      <c r="J3605">
        <v>130757</v>
      </c>
      <c r="K3605">
        <v>0</v>
      </c>
      <c r="L3605" t="s">
        <v>7571</v>
      </c>
      <c r="M3605">
        <v>128728</v>
      </c>
      <c r="N3605">
        <v>0</v>
      </c>
      <c r="O3605" t="s">
        <v>19841</v>
      </c>
    </row>
    <row r="3606" spans="1:15" x14ac:dyDescent="0.25">
      <c r="A3606">
        <v>125344</v>
      </c>
      <c r="B3606" t="s">
        <v>13451</v>
      </c>
      <c r="C3606" t="s">
        <v>13299</v>
      </c>
      <c r="D3606">
        <v>3740</v>
      </c>
      <c r="E3606" t="s">
        <v>87</v>
      </c>
      <c r="F3606" t="s">
        <v>13300</v>
      </c>
      <c r="G3606" t="s">
        <v>7571</v>
      </c>
      <c r="H3606" t="s">
        <v>13301</v>
      </c>
      <c r="I3606" t="s">
        <v>14713</v>
      </c>
      <c r="J3606">
        <v>113407</v>
      </c>
      <c r="K3606">
        <v>117861</v>
      </c>
      <c r="L3606" t="s">
        <v>13298</v>
      </c>
      <c r="M3606">
        <v>971093</v>
      </c>
      <c r="N3606">
        <v>0</v>
      </c>
      <c r="O3606" t="s">
        <v>19842</v>
      </c>
    </row>
    <row r="3607" spans="1:15" x14ac:dyDescent="0.25">
      <c r="A3607">
        <v>125351</v>
      </c>
      <c r="B3607" t="s">
        <v>13452</v>
      </c>
      <c r="C3607" t="s">
        <v>13453</v>
      </c>
      <c r="D3607">
        <v>8500</v>
      </c>
      <c r="E3607" t="s">
        <v>276</v>
      </c>
      <c r="F3607" t="s">
        <v>13454</v>
      </c>
      <c r="G3607" t="s">
        <v>7571</v>
      </c>
      <c r="H3607" t="s">
        <v>13455</v>
      </c>
      <c r="I3607" t="s">
        <v>14713</v>
      </c>
      <c r="J3607">
        <v>113191</v>
      </c>
      <c r="K3607">
        <v>132191</v>
      </c>
      <c r="L3607" t="s">
        <v>13777</v>
      </c>
      <c r="M3607">
        <v>128215</v>
      </c>
      <c r="N3607">
        <v>0</v>
      </c>
      <c r="O3607" t="s">
        <v>19843</v>
      </c>
    </row>
    <row r="3608" spans="1:15" x14ac:dyDescent="0.25">
      <c r="A3608">
        <v>125377</v>
      </c>
      <c r="B3608" t="s">
        <v>13456</v>
      </c>
      <c r="C3608" t="s">
        <v>13384</v>
      </c>
      <c r="D3608">
        <v>8500</v>
      </c>
      <c r="E3608" t="s">
        <v>276</v>
      </c>
      <c r="F3608" t="s">
        <v>13385</v>
      </c>
      <c r="G3608" t="s">
        <v>7571</v>
      </c>
      <c r="H3608" t="s">
        <v>13386</v>
      </c>
      <c r="I3608" t="s">
        <v>14713</v>
      </c>
      <c r="J3608">
        <v>113191</v>
      </c>
      <c r="K3608">
        <v>132191</v>
      </c>
      <c r="L3608" t="s">
        <v>13777</v>
      </c>
      <c r="M3608">
        <v>128215</v>
      </c>
      <c r="N3608">
        <v>0</v>
      </c>
      <c r="O3608" t="s">
        <v>19844</v>
      </c>
    </row>
    <row r="3609" spans="1:15" x14ac:dyDescent="0.25">
      <c r="A3609">
        <v>125393</v>
      </c>
      <c r="B3609" t="s">
        <v>13457</v>
      </c>
      <c r="C3609" t="s">
        <v>13458</v>
      </c>
      <c r="D3609">
        <v>3600</v>
      </c>
      <c r="E3609" t="s">
        <v>96</v>
      </c>
      <c r="F3609" t="s">
        <v>13459</v>
      </c>
      <c r="G3609" t="s">
        <v>7571</v>
      </c>
      <c r="H3609" t="s">
        <v>13460</v>
      </c>
      <c r="I3609" t="s">
        <v>14713</v>
      </c>
      <c r="J3609">
        <v>113431</v>
      </c>
      <c r="K3609">
        <v>50161</v>
      </c>
      <c r="L3609" t="s">
        <v>12970</v>
      </c>
      <c r="M3609">
        <v>971044</v>
      </c>
      <c r="N3609">
        <v>0</v>
      </c>
      <c r="O3609" t="s">
        <v>19845</v>
      </c>
    </row>
    <row r="3610" spans="1:15" x14ac:dyDescent="0.25">
      <c r="A3610">
        <v>125401</v>
      </c>
      <c r="B3610" t="s">
        <v>13461</v>
      </c>
      <c r="C3610" t="s">
        <v>13458</v>
      </c>
      <c r="D3610">
        <v>3600</v>
      </c>
      <c r="E3610" t="s">
        <v>96</v>
      </c>
      <c r="F3610" t="s">
        <v>13459</v>
      </c>
      <c r="G3610" t="s">
        <v>7571</v>
      </c>
      <c r="H3610" t="s">
        <v>13460</v>
      </c>
      <c r="I3610" t="s">
        <v>14713</v>
      </c>
      <c r="J3610">
        <v>113431</v>
      </c>
      <c r="K3610">
        <v>50161</v>
      </c>
      <c r="L3610" t="s">
        <v>12970</v>
      </c>
      <c r="M3610">
        <v>971044</v>
      </c>
      <c r="N3610">
        <v>0</v>
      </c>
      <c r="O3610" t="s">
        <v>19846</v>
      </c>
    </row>
    <row r="3611" spans="1:15" x14ac:dyDescent="0.25">
      <c r="A3611">
        <v>125427</v>
      </c>
      <c r="B3611" t="s">
        <v>11996</v>
      </c>
      <c r="C3611" t="s">
        <v>13462</v>
      </c>
      <c r="D3611">
        <v>9160</v>
      </c>
      <c r="E3611" t="s">
        <v>140</v>
      </c>
      <c r="F3611" t="s">
        <v>13463</v>
      </c>
      <c r="G3611" t="s">
        <v>7571</v>
      </c>
      <c r="H3611" t="s">
        <v>13464</v>
      </c>
      <c r="I3611" t="s">
        <v>14713</v>
      </c>
      <c r="J3611">
        <v>111336</v>
      </c>
      <c r="K3611">
        <v>137398</v>
      </c>
      <c r="L3611" t="s">
        <v>11996</v>
      </c>
      <c r="M3611">
        <v>971937</v>
      </c>
      <c r="N3611">
        <v>0</v>
      </c>
      <c r="O3611" t="s">
        <v>19847</v>
      </c>
    </row>
    <row r="3612" spans="1:15" x14ac:dyDescent="0.25">
      <c r="A3612">
        <v>125435</v>
      </c>
      <c r="B3612" t="s">
        <v>13465</v>
      </c>
      <c r="C3612" t="s">
        <v>13466</v>
      </c>
      <c r="D3612">
        <v>3800</v>
      </c>
      <c r="E3612" t="s">
        <v>241</v>
      </c>
      <c r="F3612" t="s">
        <v>13467</v>
      </c>
      <c r="G3612" t="s">
        <v>7571</v>
      </c>
      <c r="H3612" t="s">
        <v>13468</v>
      </c>
      <c r="I3612" t="s">
        <v>14713</v>
      </c>
      <c r="J3612">
        <v>111476</v>
      </c>
      <c r="K3612">
        <v>123828</v>
      </c>
      <c r="L3612" t="s">
        <v>13400</v>
      </c>
      <c r="M3612">
        <v>108324</v>
      </c>
      <c r="N3612">
        <v>0</v>
      </c>
      <c r="O3612" t="s">
        <v>19848</v>
      </c>
    </row>
    <row r="3613" spans="1:15" x14ac:dyDescent="0.25">
      <c r="A3613">
        <v>125443</v>
      </c>
      <c r="B3613" t="s">
        <v>13469</v>
      </c>
      <c r="C3613" t="s">
        <v>13466</v>
      </c>
      <c r="D3613">
        <v>3800</v>
      </c>
      <c r="E3613" t="s">
        <v>241</v>
      </c>
      <c r="F3613" t="s">
        <v>13467</v>
      </c>
      <c r="G3613" t="s">
        <v>7571</v>
      </c>
      <c r="H3613" t="s">
        <v>13470</v>
      </c>
      <c r="I3613" t="s">
        <v>14713</v>
      </c>
      <c r="J3613">
        <v>111476</v>
      </c>
      <c r="K3613">
        <v>123828</v>
      </c>
      <c r="L3613" t="s">
        <v>13400</v>
      </c>
      <c r="M3613">
        <v>108324</v>
      </c>
      <c r="N3613">
        <v>0</v>
      </c>
      <c r="O3613" t="s">
        <v>19849</v>
      </c>
    </row>
    <row r="3614" spans="1:15" x14ac:dyDescent="0.25">
      <c r="A3614">
        <v>125451</v>
      </c>
      <c r="B3614" t="s">
        <v>13471</v>
      </c>
      <c r="C3614" t="s">
        <v>13466</v>
      </c>
      <c r="D3614">
        <v>3800</v>
      </c>
      <c r="E3614" t="s">
        <v>241</v>
      </c>
      <c r="F3614" t="s">
        <v>13467</v>
      </c>
      <c r="G3614" t="s">
        <v>7571</v>
      </c>
      <c r="H3614" t="s">
        <v>13472</v>
      </c>
      <c r="I3614" t="s">
        <v>14713</v>
      </c>
      <c r="J3614">
        <v>111476</v>
      </c>
      <c r="K3614">
        <v>123828</v>
      </c>
      <c r="L3614" t="s">
        <v>13400</v>
      </c>
      <c r="M3614">
        <v>108324</v>
      </c>
      <c r="N3614">
        <v>0</v>
      </c>
      <c r="O3614" t="s">
        <v>19850</v>
      </c>
    </row>
    <row r="3615" spans="1:15" x14ac:dyDescent="0.25">
      <c r="A3615">
        <v>125799</v>
      </c>
      <c r="B3615" t="s">
        <v>13473</v>
      </c>
      <c r="C3615" t="s">
        <v>2830</v>
      </c>
      <c r="D3615">
        <v>2400</v>
      </c>
      <c r="E3615" t="s">
        <v>388</v>
      </c>
      <c r="F3615" t="s">
        <v>13474</v>
      </c>
      <c r="G3615" t="s">
        <v>7571</v>
      </c>
      <c r="H3615" t="s">
        <v>13475</v>
      </c>
      <c r="I3615" t="s">
        <v>14713</v>
      </c>
      <c r="J3615">
        <v>113092</v>
      </c>
      <c r="K3615">
        <v>0</v>
      </c>
      <c r="L3615" t="s">
        <v>7571</v>
      </c>
      <c r="M3615">
        <v>105072</v>
      </c>
      <c r="N3615">
        <v>0</v>
      </c>
      <c r="O3615" t="s">
        <v>19130</v>
      </c>
    </row>
    <row r="3616" spans="1:15" x14ac:dyDescent="0.25">
      <c r="A3616">
        <v>125807</v>
      </c>
      <c r="B3616" t="s">
        <v>13476</v>
      </c>
      <c r="C3616" t="s">
        <v>2830</v>
      </c>
      <c r="D3616">
        <v>2400</v>
      </c>
      <c r="E3616" t="s">
        <v>388</v>
      </c>
      <c r="F3616" t="s">
        <v>13474</v>
      </c>
      <c r="G3616" t="s">
        <v>7571</v>
      </c>
      <c r="H3616" t="s">
        <v>13475</v>
      </c>
      <c r="I3616" t="s">
        <v>14713</v>
      </c>
      <c r="J3616">
        <v>113092</v>
      </c>
      <c r="K3616">
        <v>0</v>
      </c>
      <c r="L3616" t="s">
        <v>7571</v>
      </c>
      <c r="M3616">
        <v>105072</v>
      </c>
      <c r="N3616">
        <v>0</v>
      </c>
      <c r="O3616" t="s">
        <v>19851</v>
      </c>
    </row>
    <row r="3617" spans="1:15" x14ac:dyDescent="0.25">
      <c r="A3617">
        <v>125823</v>
      </c>
      <c r="B3617" t="s">
        <v>13477</v>
      </c>
      <c r="C3617" t="s">
        <v>2830</v>
      </c>
      <c r="D3617">
        <v>2400</v>
      </c>
      <c r="E3617" t="s">
        <v>388</v>
      </c>
      <c r="F3617" t="s">
        <v>13474</v>
      </c>
      <c r="G3617" t="s">
        <v>7571</v>
      </c>
      <c r="H3617" t="s">
        <v>13475</v>
      </c>
      <c r="I3617" t="s">
        <v>14713</v>
      </c>
      <c r="J3617">
        <v>113092</v>
      </c>
      <c r="K3617">
        <v>0</v>
      </c>
      <c r="L3617" t="s">
        <v>7571</v>
      </c>
      <c r="M3617">
        <v>105072</v>
      </c>
      <c r="N3617">
        <v>0</v>
      </c>
      <c r="O3617" t="s">
        <v>19131</v>
      </c>
    </row>
    <row r="3618" spans="1:15" x14ac:dyDescent="0.25">
      <c r="A3618">
        <v>125831</v>
      </c>
      <c r="B3618" t="s">
        <v>13478</v>
      </c>
      <c r="C3618" t="s">
        <v>2830</v>
      </c>
      <c r="D3618">
        <v>2400</v>
      </c>
      <c r="E3618" t="s">
        <v>388</v>
      </c>
      <c r="F3618" t="s">
        <v>13474</v>
      </c>
      <c r="G3618" t="s">
        <v>7571</v>
      </c>
      <c r="H3618" t="s">
        <v>13475</v>
      </c>
      <c r="I3618" t="s">
        <v>14713</v>
      </c>
      <c r="J3618">
        <v>113092</v>
      </c>
      <c r="K3618">
        <v>0</v>
      </c>
      <c r="L3618" t="s">
        <v>7571</v>
      </c>
      <c r="M3618">
        <v>105072</v>
      </c>
      <c r="N3618">
        <v>0</v>
      </c>
      <c r="O3618" t="s">
        <v>19852</v>
      </c>
    </row>
    <row r="3619" spans="1:15" x14ac:dyDescent="0.25">
      <c r="A3619">
        <v>125849</v>
      </c>
      <c r="B3619" t="s">
        <v>13479</v>
      </c>
      <c r="C3619" t="s">
        <v>13330</v>
      </c>
      <c r="D3619">
        <v>3600</v>
      </c>
      <c r="E3619" t="s">
        <v>96</v>
      </c>
      <c r="F3619" t="s">
        <v>13157</v>
      </c>
      <c r="G3619" t="s">
        <v>7571</v>
      </c>
      <c r="H3619" t="s">
        <v>13158</v>
      </c>
      <c r="I3619" t="s">
        <v>14713</v>
      </c>
      <c r="J3619">
        <v>113431</v>
      </c>
      <c r="K3619">
        <v>50161</v>
      </c>
      <c r="L3619" t="s">
        <v>12970</v>
      </c>
      <c r="M3619">
        <v>103101</v>
      </c>
      <c r="N3619">
        <v>0</v>
      </c>
      <c r="O3619" t="s">
        <v>19853</v>
      </c>
    </row>
    <row r="3620" spans="1:15" x14ac:dyDescent="0.25">
      <c r="A3620">
        <v>125914</v>
      </c>
      <c r="B3620" t="s">
        <v>7818</v>
      </c>
      <c r="C3620" t="s">
        <v>5919</v>
      </c>
      <c r="D3620">
        <v>2300</v>
      </c>
      <c r="E3620" t="s">
        <v>148</v>
      </c>
      <c r="F3620" t="s">
        <v>7819</v>
      </c>
      <c r="G3620" t="s">
        <v>7571</v>
      </c>
      <c r="H3620" t="s">
        <v>7820</v>
      </c>
      <c r="I3620" t="s">
        <v>14713</v>
      </c>
      <c r="J3620">
        <v>113068</v>
      </c>
      <c r="K3620">
        <v>31476</v>
      </c>
      <c r="L3620" t="s">
        <v>11424</v>
      </c>
      <c r="M3620">
        <v>972315</v>
      </c>
      <c r="N3620">
        <v>0</v>
      </c>
      <c r="O3620" t="s">
        <v>19854</v>
      </c>
    </row>
    <row r="3621" spans="1:15" x14ac:dyDescent="0.25">
      <c r="A3621">
        <v>125922</v>
      </c>
      <c r="B3621" t="s">
        <v>13480</v>
      </c>
      <c r="C3621" t="s">
        <v>8801</v>
      </c>
      <c r="D3621">
        <v>1140</v>
      </c>
      <c r="E3621" t="s">
        <v>923</v>
      </c>
      <c r="F3621" t="s">
        <v>8506</v>
      </c>
      <c r="G3621" t="s">
        <v>7571</v>
      </c>
      <c r="H3621" t="s">
        <v>22392</v>
      </c>
      <c r="I3621" t="s">
        <v>14372</v>
      </c>
      <c r="J3621">
        <v>111385</v>
      </c>
      <c r="K3621">
        <v>125922</v>
      </c>
      <c r="L3621" t="s">
        <v>13480</v>
      </c>
      <c r="M3621">
        <v>113878</v>
      </c>
      <c r="N3621">
        <v>113878</v>
      </c>
      <c r="O3621" t="s">
        <v>19855</v>
      </c>
    </row>
    <row r="3622" spans="1:15" x14ac:dyDescent="0.25">
      <c r="A3622">
        <v>125948</v>
      </c>
      <c r="B3622" t="s">
        <v>13481</v>
      </c>
      <c r="C3622" t="s">
        <v>1552</v>
      </c>
      <c r="D3622">
        <v>9160</v>
      </c>
      <c r="E3622" t="s">
        <v>140</v>
      </c>
      <c r="F3622" t="s">
        <v>13482</v>
      </c>
      <c r="G3622" t="s">
        <v>7571</v>
      </c>
      <c r="H3622" t="s">
        <v>13483</v>
      </c>
      <c r="I3622" t="s">
        <v>14372</v>
      </c>
      <c r="J3622">
        <v>111567</v>
      </c>
      <c r="K3622">
        <v>43836</v>
      </c>
      <c r="L3622" t="s">
        <v>12728</v>
      </c>
      <c r="M3622">
        <v>113977</v>
      </c>
      <c r="N3622">
        <v>113977</v>
      </c>
      <c r="O3622" t="s">
        <v>19856</v>
      </c>
    </row>
    <row r="3623" spans="1:15" x14ac:dyDescent="0.25">
      <c r="A3623">
        <v>125963</v>
      </c>
      <c r="B3623" t="s">
        <v>13484</v>
      </c>
      <c r="C3623" t="s">
        <v>13485</v>
      </c>
      <c r="D3623">
        <v>2600</v>
      </c>
      <c r="E3623" t="s">
        <v>414</v>
      </c>
      <c r="F3623" t="s">
        <v>13486</v>
      </c>
      <c r="G3623" t="s">
        <v>7571</v>
      </c>
      <c r="H3623" t="s">
        <v>13487</v>
      </c>
      <c r="I3623" t="s">
        <v>14372</v>
      </c>
      <c r="J3623">
        <v>112359</v>
      </c>
      <c r="K3623">
        <v>40311</v>
      </c>
      <c r="L3623" t="s">
        <v>12323</v>
      </c>
      <c r="M3623">
        <v>113803</v>
      </c>
      <c r="N3623">
        <v>113803</v>
      </c>
      <c r="O3623" t="s">
        <v>19857</v>
      </c>
    </row>
    <row r="3624" spans="1:15" x14ac:dyDescent="0.25">
      <c r="A3624">
        <v>125971</v>
      </c>
      <c r="B3624" t="s">
        <v>13488</v>
      </c>
      <c r="C3624" t="s">
        <v>12427</v>
      </c>
      <c r="D3624">
        <v>2300</v>
      </c>
      <c r="E3624" t="s">
        <v>148</v>
      </c>
      <c r="F3624" t="s">
        <v>13489</v>
      </c>
      <c r="G3624" t="s">
        <v>7571</v>
      </c>
      <c r="H3624" t="s">
        <v>13490</v>
      </c>
      <c r="I3624" t="s">
        <v>14372</v>
      </c>
      <c r="J3624">
        <v>111989</v>
      </c>
      <c r="K3624">
        <v>41145</v>
      </c>
      <c r="L3624" t="s">
        <v>12434</v>
      </c>
      <c r="M3624">
        <v>113861</v>
      </c>
      <c r="N3624">
        <v>113861</v>
      </c>
      <c r="O3624" t="s">
        <v>19481</v>
      </c>
    </row>
    <row r="3625" spans="1:15" x14ac:dyDescent="0.25">
      <c r="A3625">
        <v>125997</v>
      </c>
      <c r="B3625" t="s">
        <v>11448</v>
      </c>
      <c r="C3625" t="s">
        <v>11959</v>
      </c>
      <c r="D3625">
        <v>9300</v>
      </c>
      <c r="E3625" t="s">
        <v>639</v>
      </c>
      <c r="F3625" t="s">
        <v>11960</v>
      </c>
      <c r="G3625" t="s">
        <v>7571</v>
      </c>
      <c r="H3625" t="s">
        <v>13491</v>
      </c>
      <c r="I3625" t="s">
        <v>14713</v>
      </c>
      <c r="J3625">
        <v>111583</v>
      </c>
      <c r="K3625">
        <v>37259</v>
      </c>
      <c r="L3625" t="s">
        <v>12053</v>
      </c>
      <c r="M3625">
        <v>968751</v>
      </c>
      <c r="N3625">
        <v>0</v>
      </c>
      <c r="O3625" t="s">
        <v>19858</v>
      </c>
    </row>
    <row r="3626" spans="1:15" x14ac:dyDescent="0.25">
      <c r="A3626">
        <v>126003</v>
      </c>
      <c r="B3626" t="s">
        <v>13492</v>
      </c>
      <c r="C3626" t="s">
        <v>13493</v>
      </c>
      <c r="D3626">
        <v>2570</v>
      </c>
      <c r="E3626" t="s">
        <v>135</v>
      </c>
      <c r="F3626" t="s">
        <v>13494</v>
      </c>
      <c r="G3626" t="s">
        <v>7571</v>
      </c>
      <c r="H3626" t="s">
        <v>22393</v>
      </c>
      <c r="I3626" t="s">
        <v>14713</v>
      </c>
      <c r="J3626">
        <v>112813</v>
      </c>
      <c r="K3626">
        <v>30742</v>
      </c>
      <c r="L3626" t="s">
        <v>11353</v>
      </c>
      <c r="M3626">
        <v>117945</v>
      </c>
      <c r="N3626">
        <v>0</v>
      </c>
      <c r="O3626" t="s">
        <v>22394</v>
      </c>
    </row>
    <row r="3627" spans="1:15" x14ac:dyDescent="0.25">
      <c r="A3627">
        <v>126011</v>
      </c>
      <c r="B3627" t="s">
        <v>13495</v>
      </c>
      <c r="C3627" t="s">
        <v>13493</v>
      </c>
      <c r="D3627">
        <v>2570</v>
      </c>
      <c r="E3627" t="s">
        <v>135</v>
      </c>
      <c r="F3627" t="s">
        <v>13494</v>
      </c>
      <c r="G3627" t="s">
        <v>7571</v>
      </c>
      <c r="H3627" t="s">
        <v>22393</v>
      </c>
      <c r="I3627" t="s">
        <v>14713</v>
      </c>
      <c r="J3627">
        <v>112813</v>
      </c>
      <c r="K3627">
        <v>30742</v>
      </c>
      <c r="L3627" t="s">
        <v>11353</v>
      </c>
      <c r="M3627">
        <v>117945</v>
      </c>
      <c r="N3627">
        <v>0</v>
      </c>
      <c r="O3627" t="s">
        <v>22394</v>
      </c>
    </row>
    <row r="3628" spans="1:15" x14ac:dyDescent="0.25">
      <c r="A3628">
        <v>126029</v>
      </c>
      <c r="B3628" t="s">
        <v>13496</v>
      </c>
      <c r="C3628" t="s">
        <v>1877</v>
      </c>
      <c r="D3628">
        <v>1070</v>
      </c>
      <c r="E3628" t="s">
        <v>133</v>
      </c>
      <c r="F3628" t="s">
        <v>6859</v>
      </c>
      <c r="G3628" t="s">
        <v>7571</v>
      </c>
      <c r="H3628" t="s">
        <v>13497</v>
      </c>
      <c r="I3628" t="s">
        <v>14713</v>
      </c>
      <c r="J3628">
        <v>111393</v>
      </c>
      <c r="K3628">
        <v>32151</v>
      </c>
      <c r="L3628" t="s">
        <v>11499</v>
      </c>
      <c r="M3628">
        <v>962035</v>
      </c>
      <c r="N3628">
        <v>0</v>
      </c>
      <c r="O3628" t="s">
        <v>19859</v>
      </c>
    </row>
    <row r="3629" spans="1:15" x14ac:dyDescent="0.25">
      <c r="A3629">
        <v>126037</v>
      </c>
      <c r="B3629" t="s">
        <v>13498</v>
      </c>
      <c r="C3629" t="s">
        <v>1877</v>
      </c>
      <c r="D3629">
        <v>1070</v>
      </c>
      <c r="E3629" t="s">
        <v>133</v>
      </c>
      <c r="F3629" t="s">
        <v>6859</v>
      </c>
      <c r="G3629" t="s">
        <v>7571</v>
      </c>
      <c r="H3629" t="s">
        <v>13497</v>
      </c>
      <c r="I3629" t="s">
        <v>14713</v>
      </c>
      <c r="J3629">
        <v>111393</v>
      </c>
      <c r="K3629">
        <v>32151</v>
      </c>
      <c r="L3629" t="s">
        <v>11499</v>
      </c>
      <c r="M3629">
        <v>962035</v>
      </c>
      <c r="N3629">
        <v>0</v>
      </c>
      <c r="O3629" t="s">
        <v>19860</v>
      </c>
    </row>
    <row r="3630" spans="1:15" x14ac:dyDescent="0.25">
      <c r="A3630">
        <v>126045</v>
      </c>
      <c r="B3630" t="s">
        <v>13499</v>
      </c>
      <c r="C3630" t="s">
        <v>13384</v>
      </c>
      <c r="D3630">
        <v>8500</v>
      </c>
      <c r="E3630" t="s">
        <v>276</v>
      </c>
      <c r="F3630" t="s">
        <v>13385</v>
      </c>
      <c r="G3630" t="s">
        <v>7571</v>
      </c>
      <c r="H3630" t="s">
        <v>13386</v>
      </c>
      <c r="I3630" t="s">
        <v>14713</v>
      </c>
      <c r="J3630">
        <v>113191</v>
      </c>
      <c r="K3630">
        <v>132191</v>
      </c>
      <c r="L3630" t="s">
        <v>13777</v>
      </c>
      <c r="M3630">
        <v>128215</v>
      </c>
      <c r="N3630">
        <v>0</v>
      </c>
      <c r="O3630" t="s">
        <v>19861</v>
      </c>
    </row>
    <row r="3631" spans="1:15" x14ac:dyDescent="0.25">
      <c r="A3631">
        <v>126052</v>
      </c>
      <c r="B3631" t="s">
        <v>13500</v>
      </c>
      <c r="C3631" t="s">
        <v>13384</v>
      </c>
      <c r="D3631">
        <v>8500</v>
      </c>
      <c r="E3631" t="s">
        <v>276</v>
      </c>
      <c r="F3631" t="s">
        <v>13385</v>
      </c>
      <c r="G3631" t="s">
        <v>7571</v>
      </c>
      <c r="H3631" t="s">
        <v>13501</v>
      </c>
      <c r="I3631" t="s">
        <v>14713</v>
      </c>
      <c r="J3631">
        <v>113191</v>
      </c>
      <c r="K3631">
        <v>132191</v>
      </c>
      <c r="L3631" t="s">
        <v>13777</v>
      </c>
      <c r="M3631">
        <v>128215</v>
      </c>
      <c r="N3631">
        <v>0</v>
      </c>
      <c r="O3631" t="s">
        <v>19862</v>
      </c>
    </row>
    <row r="3632" spans="1:15" x14ac:dyDescent="0.25">
      <c r="A3632">
        <v>126061</v>
      </c>
      <c r="B3632" t="s">
        <v>13502</v>
      </c>
      <c r="C3632" t="s">
        <v>13503</v>
      </c>
      <c r="D3632">
        <v>9100</v>
      </c>
      <c r="E3632" t="s">
        <v>326</v>
      </c>
      <c r="F3632" t="s">
        <v>13504</v>
      </c>
      <c r="G3632" t="s">
        <v>7571</v>
      </c>
      <c r="H3632" t="s">
        <v>13505</v>
      </c>
      <c r="I3632" t="s">
        <v>14713</v>
      </c>
      <c r="J3632">
        <v>112664</v>
      </c>
      <c r="K3632">
        <v>38307</v>
      </c>
      <c r="L3632" t="s">
        <v>12154</v>
      </c>
      <c r="M3632">
        <v>963934</v>
      </c>
      <c r="N3632">
        <v>0</v>
      </c>
      <c r="O3632" t="s">
        <v>19863</v>
      </c>
    </row>
    <row r="3633" spans="1:15" x14ac:dyDescent="0.25">
      <c r="A3633">
        <v>126094</v>
      </c>
      <c r="B3633" t="s">
        <v>13506</v>
      </c>
      <c r="C3633" t="s">
        <v>3448</v>
      </c>
      <c r="D3633">
        <v>3000</v>
      </c>
      <c r="E3633" t="s">
        <v>512</v>
      </c>
      <c r="F3633" t="s">
        <v>11594</v>
      </c>
      <c r="G3633" t="s">
        <v>7571</v>
      </c>
      <c r="H3633" t="s">
        <v>11595</v>
      </c>
      <c r="I3633" t="s">
        <v>14713</v>
      </c>
      <c r="J3633">
        <v>112409</v>
      </c>
      <c r="K3633">
        <v>126888</v>
      </c>
      <c r="L3633" t="s">
        <v>13570</v>
      </c>
      <c r="M3633">
        <v>117507</v>
      </c>
      <c r="N3633">
        <v>0</v>
      </c>
      <c r="O3633" t="s">
        <v>19864</v>
      </c>
    </row>
    <row r="3634" spans="1:15" x14ac:dyDescent="0.25">
      <c r="A3634">
        <v>126102</v>
      </c>
      <c r="B3634" t="s">
        <v>13321</v>
      </c>
      <c r="C3634" t="s">
        <v>13322</v>
      </c>
      <c r="D3634">
        <v>2590</v>
      </c>
      <c r="E3634" t="s">
        <v>3042</v>
      </c>
      <c r="F3634" t="s">
        <v>13325</v>
      </c>
      <c r="G3634" t="s">
        <v>7571</v>
      </c>
      <c r="H3634" t="s">
        <v>13326</v>
      </c>
      <c r="I3634" t="s">
        <v>14713</v>
      </c>
      <c r="J3634">
        <v>113126</v>
      </c>
      <c r="K3634">
        <v>0</v>
      </c>
      <c r="L3634" t="s">
        <v>7571</v>
      </c>
      <c r="M3634">
        <v>108621</v>
      </c>
      <c r="N3634">
        <v>0</v>
      </c>
      <c r="O3634" t="s">
        <v>19865</v>
      </c>
    </row>
    <row r="3635" spans="1:15" x14ac:dyDescent="0.25">
      <c r="A3635">
        <v>126111</v>
      </c>
      <c r="B3635" t="s">
        <v>13507</v>
      </c>
      <c r="C3635" t="s">
        <v>12241</v>
      </c>
      <c r="D3635">
        <v>3530</v>
      </c>
      <c r="E3635" t="s">
        <v>3839</v>
      </c>
      <c r="F3635" t="s">
        <v>12242</v>
      </c>
      <c r="G3635" t="s">
        <v>7571</v>
      </c>
      <c r="H3635" t="s">
        <v>12243</v>
      </c>
      <c r="I3635" t="s">
        <v>14713</v>
      </c>
      <c r="J3635">
        <v>138818</v>
      </c>
      <c r="K3635">
        <v>115279</v>
      </c>
      <c r="L3635" t="s">
        <v>13205</v>
      </c>
      <c r="M3635">
        <v>962217</v>
      </c>
      <c r="N3635">
        <v>0</v>
      </c>
      <c r="O3635" t="s">
        <v>19866</v>
      </c>
    </row>
    <row r="3636" spans="1:15" x14ac:dyDescent="0.25">
      <c r="A3636">
        <v>126151</v>
      </c>
      <c r="B3636" t="s">
        <v>13508</v>
      </c>
      <c r="C3636" t="s">
        <v>12054</v>
      </c>
      <c r="D3636">
        <v>9308</v>
      </c>
      <c r="E3636" t="s">
        <v>13</v>
      </c>
      <c r="F3636" t="s">
        <v>8144</v>
      </c>
      <c r="G3636" t="s">
        <v>7571</v>
      </c>
      <c r="H3636" t="s">
        <v>12055</v>
      </c>
      <c r="I3636" t="s">
        <v>14713</v>
      </c>
      <c r="J3636">
        <v>111583</v>
      </c>
      <c r="K3636">
        <v>37259</v>
      </c>
      <c r="L3636" t="s">
        <v>12053</v>
      </c>
      <c r="M3636">
        <v>968818</v>
      </c>
      <c r="N3636">
        <v>0</v>
      </c>
      <c r="O3636" t="s">
        <v>19867</v>
      </c>
    </row>
    <row r="3637" spans="1:15" x14ac:dyDescent="0.25">
      <c r="A3637">
        <v>126169</v>
      </c>
      <c r="B3637" t="s">
        <v>13509</v>
      </c>
      <c r="C3637" t="s">
        <v>11590</v>
      </c>
      <c r="D3637">
        <v>3000</v>
      </c>
      <c r="E3637" t="s">
        <v>512</v>
      </c>
      <c r="F3637" t="s">
        <v>11591</v>
      </c>
      <c r="G3637" t="s">
        <v>7571</v>
      </c>
      <c r="H3637" t="s">
        <v>13510</v>
      </c>
      <c r="I3637" t="s">
        <v>14713</v>
      </c>
      <c r="J3637">
        <v>112409</v>
      </c>
      <c r="K3637">
        <v>126888</v>
      </c>
      <c r="L3637" t="s">
        <v>13570</v>
      </c>
      <c r="M3637">
        <v>117507</v>
      </c>
      <c r="N3637">
        <v>0</v>
      </c>
      <c r="O3637" t="s">
        <v>19868</v>
      </c>
    </row>
    <row r="3638" spans="1:15" x14ac:dyDescent="0.25">
      <c r="A3638">
        <v>126177</v>
      </c>
      <c r="B3638" t="s">
        <v>13511</v>
      </c>
      <c r="C3638" t="s">
        <v>8721</v>
      </c>
      <c r="D3638">
        <v>9051</v>
      </c>
      <c r="E3638" t="s">
        <v>5711</v>
      </c>
      <c r="F3638" t="s">
        <v>12117</v>
      </c>
      <c r="G3638" t="s">
        <v>7571</v>
      </c>
      <c r="H3638" t="s">
        <v>13512</v>
      </c>
      <c r="I3638" t="s">
        <v>14713</v>
      </c>
      <c r="J3638">
        <v>113291</v>
      </c>
      <c r="K3638">
        <v>38604</v>
      </c>
      <c r="L3638" t="s">
        <v>11831</v>
      </c>
      <c r="M3638">
        <v>962217</v>
      </c>
      <c r="N3638">
        <v>0</v>
      </c>
      <c r="O3638" t="s">
        <v>19869</v>
      </c>
    </row>
    <row r="3639" spans="1:15" x14ac:dyDescent="0.25">
      <c r="A3639">
        <v>126185</v>
      </c>
      <c r="B3639" t="s">
        <v>13513</v>
      </c>
      <c r="C3639" t="s">
        <v>13091</v>
      </c>
      <c r="D3639">
        <v>2800</v>
      </c>
      <c r="E3639" t="s">
        <v>223</v>
      </c>
      <c r="F3639" t="s">
        <v>13092</v>
      </c>
      <c r="G3639" t="s">
        <v>7571</v>
      </c>
      <c r="H3639" t="s">
        <v>13093</v>
      </c>
      <c r="I3639" t="s">
        <v>14713</v>
      </c>
      <c r="J3639">
        <v>112813</v>
      </c>
      <c r="K3639">
        <v>30742</v>
      </c>
      <c r="L3639" t="s">
        <v>11353</v>
      </c>
      <c r="M3639">
        <v>123539</v>
      </c>
      <c r="N3639">
        <v>0</v>
      </c>
      <c r="O3639" t="s">
        <v>19870</v>
      </c>
    </row>
    <row r="3640" spans="1:15" x14ac:dyDescent="0.25">
      <c r="A3640">
        <v>126193</v>
      </c>
      <c r="B3640" t="s">
        <v>13514</v>
      </c>
      <c r="C3640" t="s">
        <v>11045</v>
      </c>
      <c r="D3640">
        <v>3900</v>
      </c>
      <c r="E3640" t="s">
        <v>840</v>
      </c>
      <c r="F3640" t="s">
        <v>11046</v>
      </c>
      <c r="G3640" t="s">
        <v>7571</v>
      </c>
      <c r="H3640" t="s">
        <v>19871</v>
      </c>
      <c r="I3640" t="s">
        <v>14713</v>
      </c>
      <c r="J3640">
        <v>113456</v>
      </c>
      <c r="K3640">
        <v>126193</v>
      </c>
      <c r="L3640" t="s">
        <v>13514</v>
      </c>
      <c r="M3640">
        <v>54544</v>
      </c>
      <c r="N3640">
        <v>0</v>
      </c>
      <c r="O3640" t="s">
        <v>19872</v>
      </c>
    </row>
    <row r="3641" spans="1:15" x14ac:dyDescent="0.25">
      <c r="A3641">
        <v>126201</v>
      </c>
      <c r="B3641" t="s">
        <v>13515</v>
      </c>
      <c r="C3641" t="s">
        <v>11045</v>
      </c>
      <c r="D3641">
        <v>3900</v>
      </c>
      <c r="E3641" t="s">
        <v>840</v>
      </c>
      <c r="F3641" t="s">
        <v>11046</v>
      </c>
      <c r="G3641" t="s">
        <v>7571</v>
      </c>
      <c r="H3641" t="s">
        <v>19871</v>
      </c>
      <c r="I3641" t="s">
        <v>14713</v>
      </c>
      <c r="J3641">
        <v>113456</v>
      </c>
      <c r="K3641">
        <v>126193</v>
      </c>
      <c r="L3641" t="s">
        <v>13514</v>
      </c>
      <c r="M3641">
        <v>54544</v>
      </c>
      <c r="N3641">
        <v>0</v>
      </c>
      <c r="O3641" t="s">
        <v>19873</v>
      </c>
    </row>
    <row r="3642" spans="1:15" x14ac:dyDescent="0.25">
      <c r="A3642">
        <v>126219</v>
      </c>
      <c r="B3642" t="s">
        <v>13516</v>
      </c>
      <c r="C3642" t="s">
        <v>13517</v>
      </c>
      <c r="D3642">
        <v>3920</v>
      </c>
      <c r="E3642" t="s">
        <v>85</v>
      </c>
      <c r="F3642" t="s">
        <v>13518</v>
      </c>
      <c r="G3642" t="s">
        <v>7571</v>
      </c>
      <c r="H3642" t="s">
        <v>14325</v>
      </c>
      <c r="I3642" t="s">
        <v>14713</v>
      </c>
      <c r="J3642">
        <v>113456</v>
      </c>
      <c r="K3642">
        <v>126193</v>
      </c>
      <c r="L3642" t="s">
        <v>13514</v>
      </c>
      <c r="M3642">
        <v>54544</v>
      </c>
      <c r="N3642">
        <v>0</v>
      </c>
      <c r="O3642" t="s">
        <v>19874</v>
      </c>
    </row>
    <row r="3643" spans="1:15" x14ac:dyDescent="0.25">
      <c r="A3643">
        <v>126227</v>
      </c>
      <c r="B3643" t="s">
        <v>13519</v>
      </c>
      <c r="C3643" t="s">
        <v>13517</v>
      </c>
      <c r="D3643">
        <v>3920</v>
      </c>
      <c r="E3643" t="s">
        <v>85</v>
      </c>
      <c r="F3643" t="s">
        <v>13518</v>
      </c>
      <c r="G3643" t="s">
        <v>7571</v>
      </c>
      <c r="H3643" t="s">
        <v>14325</v>
      </c>
      <c r="I3643" t="s">
        <v>14713</v>
      </c>
      <c r="J3643">
        <v>113456</v>
      </c>
      <c r="K3643">
        <v>126193</v>
      </c>
      <c r="L3643" t="s">
        <v>13514</v>
      </c>
      <c r="M3643">
        <v>54544</v>
      </c>
      <c r="N3643">
        <v>0</v>
      </c>
      <c r="O3643" t="s">
        <v>19875</v>
      </c>
    </row>
    <row r="3644" spans="1:15" x14ac:dyDescent="0.25">
      <c r="A3644">
        <v>126235</v>
      </c>
      <c r="B3644" t="s">
        <v>13520</v>
      </c>
      <c r="C3644" t="s">
        <v>4522</v>
      </c>
      <c r="D3644">
        <v>3910</v>
      </c>
      <c r="E3644" t="s">
        <v>840</v>
      </c>
      <c r="F3644" t="s">
        <v>13521</v>
      </c>
      <c r="G3644" t="s">
        <v>7571</v>
      </c>
      <c r="H3644" t="s">
        <v>22395</v>
      </c>
      <c r="I3644" t="s">
        <v>14713</v>
      </c>
      <c r="J3644">
        <v>113456</v>
      </c>
      <c r="K3644">
        <v>126193</v>
      </c>
      <c r="L3644" t="s">
        <v>13514</v>
      </c>
      <c r="M3644">
        <v>54544</v>
      </c>
      <c r="N3644">
        <v>0</v>
      </c>
      <c r="O3644" t="s">
        <v>19876</v>
      </c>
    </row>
    <row r="3645" spans="1:15" x14ac:dyDescent="0.25">
      <c r="A3645">
        <v>126243</v>
      </c>
      <c r="B3645" t="s">
        <v>13522</v>
      </c>
      <c r="C3645" t="s">
        <v>4522</v>
      </c>
      <c r="D3645">
        <v>3910</v>
      </c>
      <c r="E3645" t="s">
        <v>840</v>
      </c>
      <c r="F3645" t="s">
        <v>13521</v>
      </c>
      <c r="G3645" t="s">
        <v>7571</v>
      </c>
      <c r="H3645" t="s">
        <v>19871</v>
      </c>
      <c r="I3645" t="s">
        <v>14713</v>
      </c>
      <c r="J3645">
        <v>113456</v>
      </c>
      <c r="K3645">
        <v>126193</v>
      </c>
      <c r="L3645" t="s">
        <v>13514</v>
      </c>
      <c r="M3645">
        <v>54544</v>
      </c>
      <c r="N3645">
        <v>0</v>
      </c>
      <c r="O3645" t="s">
        <v>19877</v>
      </c>
    </row>
    <row r="3646" spans="1:15" x14ac:dyDescent="0.25">
      <c r="A3646">
        <v>126251</v>
      </c>
      <c r="B3646" t="s">
        <v>13523</v>
      </c>
      <c r="C3646" t="s">
        <v>13524</v>
      </c>
      <c r="D3646">
        <v>3910</v>
      </c>
      <c r="E3646" t="s">
        <v>840</v>
      </c>
      <c r="F3646" t="s">
        <v>13525</v>
      </c>
      <c r="G3646" t="s">
        <v>7571</v>
      </c>
      <c r="H3646" t="s">
        <v>19871</v>
      </c>
      <c r="I3646" t="s">
        <v>14713</v>
      </c>
      <c r="J3646">
        <v>113456</v>
      </c>
      <c r="K3646">
        <v>126193</v>
      </c>
      <c r="L3646" t="s">
        <v>13514</v>
      </c>
      <c r="M3646">
        <v>54544</v>
      </c>
      <c r="N3646">
        <v>0</v>
      </c>
      <c r="O3646" t="s">
        <v>19878</v>
      </c>
    </row>
    <row r="3647" spans="1:15" x14ac:dyDescent="0.25">
      <c r="A3647">
        <v>126268</v>
      </c>
      <c r="B3647" t="s">
        <v>13526</v>
      </c>
      <c r="C3647" t="s">
        <v>13524</v>
      </c>
      <c r="D3647">
        <v>3910</v>
      </c>
      <c r="E3647" t="s">
        <v>840</v>
      </c>
      <c r="F3647" t="s">
        <v>13525</v>
      </c>
      <c r="G3647" t="s">
        <v>7571</v>
      </c>
      <c r="H3647" t="s">
        <v>19871</v>
      </c>
      <c r="I3647" t="s">
        <v>14713</v>
      </c>
      <c r="J3647">
        <v>113456</v>
      </c>
      <c r="K3647">
        <v>126193</v>
      </c>
      <c r="L3647" t="s">
        <v>13514</v>
      </c>
      <c r="M3647">
        <v>54544</v>
      </c>
      <c r="N3647">
        <v>0</v>
      </c>
      <c r="O3647" t="s">
        <v>19879</v>
      </c>
    </row>
    <row r="3648" spans="1:15" x14ac:dyDescent="0.25">
      <c r="A3648">
        <v>126276</v>
      </c>
      <c r="B3648" t="s">
        <v>13527</v>
      </c>
      <c r="C3648" t="s">
        <v>3684</v>
      </c>
      <c r="D3648">
        <v>3290</v>
      </c>
      <c r="E3648" t="s">
        <v>464</v>
      </c>
      <c r="F3648" t="s">
        <v>3688</v>
      </c>
      <c r="G3648" t="s">
        <v>7571</v>
      </c>
      <c r="H3648" t="s">
        <v>13528</v>
      </c>
      <c r="I3648" t="s">
        <v>14713</v>
      </c>
      <c r="J3648">
        <v>138792</v>
      </c>
      <c r="K3648">
        <v>126284</v>
      </c>
      <c r="L3648" t="s">
        <v>13529</v>
      </c>
      <c r="M3648">
        <v>964817</v>
      </c>
      <c r="N3648">
        <v>0</v>
      </c>
      <c r="O3648" t="s">
        <v>19880</v>
      </c>
    </row>
    <row r="3649" spans="1:15" x14ac:dyDescent="0.25">
      <c r="A3649">
        <v>126284</v>
      </c>
      <c r="B3649" t="s">
        <v>13529</v>
      </c>
      <c r="C3649" t="s">
        <v>3684</v>
      </c>
      <c r="D3649">
        <v>3290</v>
      </c>
      <c r="E3649" t="s">
        <v>464</v>
      </c>
      <c r="F3649" t="s">
        <v>3688</v>
      </c>
      <c r="G3649" t="s">
        <v>7571</v>
      </c>
      <c r="H3649" t="s">
        <v>13530</v>
      </c>
      <c r="I3649" t="s">
        <v>14713</v>
      </c>
      <c r="J3649">
        <v>138792</v>
      </c>
      <c r="K3649">
        <v>126284</v>
      </c>
      <c r="L3649" t="s">
        <v>13529</v>
      </c>
      <c r="M3649">
        <v>964817</v>
      </c>
      <c r="N3649">
        <v>0</v>
      </c>
      <c r="O3649" t="s">
        <v>19881</v>
      </c>
    </row>
    <row r="3650" spans="1:15" x14ac:dyDescent="0.25">
      <c r="A3650">
        <v>126292</v>
      </c>
      <c r="B3650" t="s">
        <v>13531</v>
      </c>
      <c r="C3650" t="s">
        <v>3684</v>
      </c>
      <c r="D3650">
        <v>3290</v>
      </c>
      <c r="E3650" t="s">
        <v>464</v>
      </c>
      <c r="F3650" t="s">
        <v>3688</v>
      </c>
      <c r="G3650" t="s">
        <v>7571</v>
      </c>
      <c r="H3650" t="s">
        <v>13532</v>
      </c>
      <c r="I3650" t="s">
        <v>14713</v>
      </c>
      <c r="J3650">
        <v>138792</v>
      </c>
      <c r="K3650">
        <v>126284</v>
      </c>
      <c r="L3650" t="s">
        <v>13529</v>
      </c>
      <c r="M3650">
        <v>964817</v>
      </c>
      <c r="N3650">
        <v>0</v>
      </c>
      <c r="O3650" t="s">
        <v>19882</v>
      </c>
    </row>
    <row r="3651" spans="1:15" x14ac:dyDescent="0.25">
      <c r="A3651">
        <v>126383</v>
      </c>
      <c r="B3651" t="s">
        <v>14326</v>
      </c>
      <c r="C3651" t="s">
        <v>13533</v>
      </c>
      <c r="D3651">
        <v>9890</v>
      </c>
      <c r="E3651" t="s">
        <v>169</v>
      </c>
      <c r="F3651" t="s">
        <v>13534</v>
      </c>
      <c r="G3651" t="s">
        <v>7571</v>
      </c>
      <c r="H3651" t="s">
        <v>13535</v>
      </c>
      <c r="I3651" t="s">
        <v>14372</v>
      </c>
      <c r="J3651">
        <v>112243</v>
      </c>
      <c r="K3651">
        <v>127993</v>
      </c>
      <c r="L3651" t="s">
        <v>13694</v>
      </c>
      <c r="M3651">
        <v>114033</v>
      </c>
      <c r="N3651">
        <v>114033</v>
      </c>
      <c r="O3651" t="s">
        <v>19883</v>
      </c>
    </row>
    <row r="3652" spans="1:15" x14ac:dyDescent="0.25">
      <c r="A3652">
        <v>126409</v>
      </c>
      <c r="B3652" t="s">
        <v>13536</v>
      </c>
      <c r="C3652" t="s">
        <v>13537</v>
      </c>
      <c r="D3652">
        <v>8500</v>
      </c>
      <c r="E3652" t="s">
        <v>276</v>
      </c>
      <c r="F3652" t="s">
        <v>13538</v>
      </c>
      <c r="G3652" t="s">
        <v>7571</v>
      </c>
      <c r="H3652" t="s">
        <v>13539</v>
      </c>
      <c r="I3652" t="s">
        <v>14713</v>
      </c>
      <c r="J3652">
        <v>113191</v>
      </c>
      <c r="K3652">
        <v>132191</v>
      </c>
      <c r="L3652" t="s">
        <v>13777</v>
      </c>
      <c r="M3652">
        <v>128215</v>
      </c>
      <c r="N3652">
        <v>0</v>
      </c>
      <c r="O3652" t="s">
        <v>19884</v>
      </c>
    </row>
    <row r="3653" spans="1:15" x14ac:dyDescent="0.25">
      <c r="A3653">
        <v>126433</v>
      </c>
      <c r="B3653" t="s">
        <v>13540</v>
      </c>
      <c r="C3653" t="s">
        <v>13541</v>
      </c>
      <c r="D3653">
        <v>9000</v>
      </c>
      <c r="E3653" t="s">
        <v>299</v>
      </c>
      <c r="F3653" t="s">
        <v>13542</v>
      </c>
      <c r="G3653" t="s">
        <v>7571</v>
      </c>
      <c r="H3653" t="s">
        <v>13543</v>
      </c>
      <c r="I3653" t="s">
        <v>14713</v>
      </c>
      <c r="J3653">
        <v>113274</v>
      </c>
      <c r="K3653">
        <v>127721</v>
      </c>
      <c r="L3653" t="s">
        <v>13637</v>
      </c>
      <c r="M3653">
        <v>968081</v>
      </c>
      <c r="N3653">
        <v>0</v>
      </c>
      <c r="O3653" t="s">
        <v>19885</v>
      </c>
    </row>
    <row r="3654" spans="1:15" x14ac:dyDescent="0.25">
      <c r="A3654">
        <v>126441</v>
      </c>
      <c r="B3654" t="s">
        <v>13544</v>
      </c>
      <c r="C3654" t="s">
        <v>13545</v>
      </c>
      <c r="D3654">
        <v>9050</v>
      </c>
      <c r="E3654" t="s">
        <v>5328</v>
      </c>
      <c r="F3654" t="s">
        <v>13546</v>
      </c>
      <c r="G3654" t="s">
        <v>7571</v>
      </c>
      <c r="H3654" t="s">
        <v>19886</v>
      </c>
      <c r="I3654" t="s">
        <v>14713</v>
      </c>
      <c r="J3654">
        <v>113274</v>
      </c>
      <c r="K3654">
        <v>127721</v>
      </c>
      <c r="L3654" t="s">
        <v>13637</v>
      </c>
      <c r="M3654">
        <v>968081</v>
      </c>
      <c r="N3654">
        <v>0</v>
      </c>
      <c r="O3654" t="s">
        <v>19887</v>
      </c>
    </row>
    <row r="3655" spans="1:15" x14ac:dyDescent="0.25">
      <c r="A3655">
        <v>126466</v>
      </c>
      <c r="B3655" t="s">
        <v>12251</v>
      </c>
      <c r="C3655" t="s">
        <v>2274</v>
      </c>
      <c r="D3655">
        <v>1970</v>
      </c>
      <c r="E3655" t="s">
        <v>2272</v>
      </c>
      <c r="F3655" t="s">
        <v>13547</v>
      </c>
      <c r="G3655" t="s">
        <v>7571</v>
      </c>
      <c r="H3655" t="s">
        <v>21996</v>
      </c>
      <c r="I3655" t="s">
        <v>14713</v>
      </c>
      <c r="J3655">
        <v>111451</v>
      </c>
      <c r="K3655">
        <v>0</v>
      </c>
      <c r="L3655" t="s">
        <v>7571</v>
      </c>
      <c r="M3655">
        <v>962829</v>
      </c>
      <c r="N3655">
        <v>0</v>
      </c>
      <c r="O3655" t="s">
        <v>19888</v>
      </c>
    </row>
    <row r="3656" spans="1:15" x14ac:dyDescent="0.25">
      <c r="A3656">
        <v>126474</v>
      </c>
      <c r="B3656" t="s">
        <v>12251</v>
      </c>
      <c r="C3656" t="s">
        <v>2274</v>
      </c>
      <c r="D3656">
        <v>1970</v>
      </c>
      <c r="E3656" t="s">
        <v>2272</v>
      </c>
      <c r="F3656" t="s">
        <v>13547</v>
      </c>
      <c r="G3656" t="s">
        <v>7571</v>
      </c>
      <c r="H3656" t="s">
        <v>22396</v>
      </c>
      <c r="I3656" t="s">
        <v>14713</v>
      </c>
      <c r="J3656">
        <v>111451</v>
      </c>
      <c r="K3656">
        <v>0</v>
      </c>
      <c r="L3656" t="s">
        <v>7571</v>
      </c>
      <c r="M3656">
        <v>962829</v>
      </c>
      <c r="N3656">
        <v>0</v>
      </c>
      <c r="O3656" t="s">
        <v>22397</v>
      </c>
    </row>
    <row r="3657" spans="1:15" x14ac:dyDescent="0.25">
      <c r="A3657">
        <v>126491</v>
      </c>
      <c r="B3657" t="s">
        <v>13548</v>
      </c>
      <c r="C3657" t="s">
        <v>13549</v>
      </c>
      <c r="D3657">
        <v>2140</v>
      </c>
      <c r="E3657" t="s">
        <v>1037</v>
      </c>
      <c r="F3657" t="s">
        <v>13550</v>
      </c>
      <c r="G3657" t="s">
        <v>7571</v>
      </c>
      <c r="H3657" t="s">
        <v>13551</v>
      </c>
      <c r="I3657" t="s">
        <v>14713</v>
      </c>
      <c r="J3657">
        <v>112995</v>
      </c>
      <c r="K3657">
        <v>105403</v>
      </c>
      <c r="L3657" t="s">
        <v>22314</v>
      </c>
      <c r="M3657">
        <v>60749</v>
      </c>
      <c r="N3657">
        <v>0</v>
      </c>
      <c r="O3657" t="s">
        <v>19889</v>
      </c>
    </row>
    <row r="3658" spans="1:15" x14ac:dyDescent="0.25">
      <c r="A3658">
        <v>126649</v>
      </c>
      <c r="B3658" t="s">
        <v>13552</v>
      </c>
      <c r="C3658" t="s">
        <v>12037</v>
      </c>
      <c r="D3658">
        <v>9000</v>
      </c>
      <c r="E3658" t="s">
        <v>299</v>
      </c>
      <c r="F3658" t="s">
        <v>12038</v>
      </c>
      <c r="G3658" t="s">
        <v>7571</v>
      </c>
      <c r="H3658" t="s">
        <v>12039</v>
      </c>
      <c r="I3658" t="s">
        <v>14713</v>
      </c>
      <c r="J3658">
        <v>113282</v>
      </c>
      <c r="K3658">
        <v>36996</v>
      </c>
      <c r="L3658" t="s">
        <v>12040</v>
      </c>
      <c r="M3658">
        <v>968107</v>
      </c>
      <c r="N3658">
        <v>0</v>
      </c>
      <c r="O3658" t="s">
        <v>19890</v>
      </c>
    </row>
    <row r="3659" spans="1:15" x14ac:dyDescent="0.25">
      <c r="A3659">
        <v>126656</v>
      </c>
      <c r="B3659" t="s">
        <v>13553</v>
      </c>
      <c r="C3659" t="s">
        <v>3471</v>
      </c>
      <c r="D3659">
        <v>3001</v>
      </c>
      <c r="E3659" t="s">
        <v>434</v>
      </c>
      <c r="F3659" t="s">
        <v>11549</v>
      </c>
      <c r="G3659" t="s">
        <v>7571</v>
      </c>
      <c r="H3659" t="s">
        <v>11550</v>
      </c>
      <c r="I3659" t="s">
        <v>14713</v>
      </c>
      <c r="J3659">
        <v>112409</v>
      </c>
      <c r="K3659">
        <v>126888</v>
      </c>
      <c r="L3659" t="s">
        <v>13570</v>
      </c>
      <c r="M3659">
        <v>970111</v>
      </c>
      <c r="N3659">
        <v>0</v>
      </c>
      <c r="O3659" t="s">
        <v>19891</v>
      </c>
    </row>
    <row r="3660" spans="1:15" x14ac:dyDescent="0.25">
      <c r="A3660">
        <v>126664</v>
      </c>
      <c r="B3660" t="s">
        <v>13554</v>
      </c>
      <c r="C3660" t="s">
        <v>3471</v>
      </c>
      <c r="D3660">
        <v>3001</v>
      </c>
      <c r="E3660" t="s">
        <v>434</v>
      </c>
      <c r="F3660" t="s">
        <v>11549</v>
      </c>
      <c r="G3660" t="s">
        <v>7571</v>
      </c>
      <c r="H3660" t="s">
        <v>11550</v>
      </c>
      <c r="I3660" t="s">
        <v>14713</v>
      </c>
      <c r="J3660">
        <v>112409</v>
      </c>
      <c r="K3660">
        <v>126888</v>
      </c>
      <c r="L3660" t="s">
        <v>13570</v>
      </c>
      <c r="M3660">
        <v>970111</v>
      </c>
      <c r="N3660">
        <v>0</v>
      </c>
      <c r="O3660" t="s">
        <v>19892</v>
      </c>
    </row>
    <row r="3661" spans="1:15" x14ac:dyDescent="0.25">
      <c r="A3661">
        <v>126672</v>
      </c>
      <c r="B3661" t="s">
        <v>13555</v>
      </c>
      <c r="C3661" t="s">
        <v>3471</v>
      </c>
      <c r="D3661">
        <v>3001</v>
      </c>
      <c r="E3661" t="s">
        <v>434</v>
      </c>
      <c r="F3661" t="s">
        <v>11549</v>
      </c>
      <c r="G3661" t="s">
        <v>7571</v>
      </c>
      <c r="H3661" t="s">
        <v>11550</v>
      </c>
      <c r="I3661" t="s">
        <v>14713</v>
      </c>
      <c r="J3661">
        <v>112409</v>
      </c>
      <c r="K3661">
        <v>126888</v>
      </c>
      <c r="L3661" t="s">
        <v>13570</v>
      </c>
      <c r="M3661">
        <v>970111</v>
      </c>
      <c r="N3661">
        <v>0</v>
      </c>
      <c r="O3661" t="s">
        <v>19893</v>
      </c>
    </row>
    <row r="3662" spans="1:15" x14ac:dyDescent="0.25">
      <c r="A3662">
        <v>126706</v>
      </c>
      <c r="B3662" t="s">
        <v>13556</v>
      </c>
      <c r="C3662" t="s">
        <v>11759</v>
      </c>
      <c r="D3662">
        <v>8470</v>
      </c>
      <c r="E3662" t="s">
        <v>1416</v>
      </c>
      <c r="F3662" t="s">
        <v>11760</v>
      </c>
      <c r="G3662" t="s">
        <v>7571</v>
      </c>
      <c r="H3662" t="s">
        <v>11761</v>
      </c>
      <c r="I3662" t="s">
        <v>14713</v>
      </c>
      <c r="J3662">
        <v>112748</v>
      </c>
      <c r="K3662">
        <v>34389</v>
      </c>
      <c r="L3662" t="s">
        <v>11758</v>
      </c>
      <c r="M3662">
        <v>971341</v>
      </c>
      <c r="N3662">
        <v>0</v>
      </c>
      <c r="O3662" t="s">
        <v>19894</v>
      </c>
    </row>
    <row r="3663" spans="1:15" x14ac:dyDescent="0.25">
      <c r="A3663">
        <v>126714</v>
      </c>
      <c r="B3663" t="s">
        <v>13366</v>
      </c>
      <c r="C3663" t="s">
        <v>11959</v>
      </c>
      <c r="D3663">
        <v>9300</v>
      </c>
      <c r="E3663" t="s">
        <v>639</v>
      </c>
      <c r="F3663" t="s">
        <v>11960</v>
      </c>
      <c r="G3663" t="s">
        <v>7571</v>
      </c>
      <c r="H3663" t="s">
        <v>13557</v>
      </c>
      <c r="I3663" t="s">
        <v>14713</v>
      </c>
      <c r="J3663">
        <v>111583</v>
      </c>
      <c r="K3663">
        <v>37259</v>
      </c>
      <c r="L3663" t="s">
        <v>12053</v>
      </c>
      <c r="M3663">
        <v>968751</v>
      </c>
      <c r="N3663">
        <v>0</v>
      </c>
      <c r="O3663" t="s">
        <v>19895</v>
      </c>
    </row>
    <row r="3664" spans="1:15" x14ac:dyDescent="0.25">
      <c r="A3664">
        <v>126731</v>
      </c>
      <c r="B3664" t="s">
        <v>13558</v>
      </c>
      <c r="C3664" t="s">
        <v>13559</v>
      </c>
      <c r="D3664">
        <v>3090</v>
      </c>
      <c r="E3664" t="s">
        <v>983</v>
      </c>
      <c r="F3664" t="s">
        <v>13560</v>
      </c>
      <c r="G3664" t="s">
        <v>7571</v>
      </c>
      <c r="H3664" t="s">
        <v>22398</v>
      </c>
      <c r="I3664" t="s">
        <v>14713</v>
      </c>
      <c r="J3664">
        <v>111451</v>
      </c>
      <c r="K3664">
        <v>0</v>
      </c>
      <c r="L3664" t="s">
        <v>7571</v>
      </c>
      <c r="M3664">
        <v>970442</v>
      </c>
      <c r="N3664">
        <v>0</v>
      </c>
      <c r="O3664" t="s">
        <v>22399</v>
      </c>
    </row>
    <row r="3665" spans="1:15" x14ac:dyDescent="0.25">
      <c r="A3665">
        <v>126748</v>
      </c>
      <c r="B3665" t="s">
        <v>13561</v>
      </c>
      <c r="C3665" t="s">
        <v>13559</v>
      </c>
      <c r="D3665">
        <v>3090</v>
      </c>
      <c r="E3665" t="s">
        <v>983</v>
      </c>
      <c r="F3665" t="s">
        <v>13560</v>
      </c>
      <c r="G3665" t="s">
        <v>7571</v>
      </c>
      <c r="H3665" t="s">
        <v>22398</v>
      </c>
      <c r="I3665" t="s">
        <v>14713</v>
      </c>
      <c r="J3665">
        <v>111451</v>
      </c>
      <c r="K3665">
        <v>0</v>
      </c>
      <c r="L3665" t="s">
        <v>7571</v>
      </c>
      <c r="M3665">
        <v>970442</v>
      </c>
      <c r="N3665">
        <v>0</v>
      </c>
      <c r="O3665" t="s">
        <v>19896</v>
      </c>
    </row>
    <row r="3666" spans="1:15" x14ac:dyDescent="0.25">
      <c r="A3666">
        <v>126797</v>
      </c>
      <c r="B3666" t="s">
        <v>13563</v>
      </c>
      <c r="C3666" t="s">
        <v>8621</v>
      </c>
      <c r="D3666">
        <v>3960</v>
      </c>
      <c r="E3666" t="s">
        <v>614</v>
      </c>
      <c r="F3666" t="s">
        <v>7928</v>
      </c>
      <c r="G3666" t="s">
        <v>7571</v>
      </c>
      <c r="H3666" t="s">
        <v>12196</v>
      </c>
      <c r="I3666" t="s">
        <v>14713</v>
      </c>
      <c r="J3666">
        <v>113449</v>
      </c>
      <c r="K3666">
        <v>38844</v>
      </c>
      <c r="L3666" t="s">
        <v>12195</v>
      </c>
      <c r="M3666">
        <v>138016</v>
      </c>
      <c r="N3666">
        <v>0</v>
      </c>
      <c r="O3666" t="s">
        <v>19897</v>
      </c>
    </row>
    <row r="3667" spans="1:15" x14ac:dyDescent="0.25">
      <c r="A3667">
        <v>126805</v>
      </c>
      <c r="B3667" t="s">
        <v>13564</v>
      </c>
      <c r="C3667" t="s">
        <v>11874</v>
      </c>
      <c r="D3667">
        <v>8400</v>
      </c>
      <c r="E3667" t="s">
        <v>155</v>
      </c>
      <c r="F3667" t="s">
        <v>11875</v>
      </c>
      <c r="G3667" t="s">
        <v>7571</v>
      </c>
      <c r="H3667" t="s">
        <v>11876</v>
      </c>
      <c r="I3667" t="s">
        <v>14713</v>
      </c>
      <c r="J3667">
        <v>112748</v>
      </c>
      <c r="K3667">
        <v>34389</v>
      </c>
      <c r="L3667" t="s">
        <v>11758</v>
      </c>
      <c r="M3667">
        <v>113746</v>
      </c>
      <c r="N3667">
        <v>0</v>
      </c>
      <c r="O3667" t="s">
        <v>19289</v>
      </c>
    </row>
    <row r="3668" spans="1:15" x14ac:dyDescent="0.25">
      <c r="A3668">
        <v>126847</v>
      </c>
      <c r="B3668" t="s">
        <v>13565</v>
      </c>
      <c r="C3668" t="s">
        <v>8706</v>
      </c>
      <c r="D3668">
        <v>9700</v>
      </c>
      <c r="E3668" t="s">
        <v>335</v>
      </c>
      <c r="F3668" t="s">
        <v>12111</v>
      </c>
      <c r="G3668" t="s">
        <v>7571</v>
      </c>
      <c r="H3668" t="s">
        <v>12112</v>
      </c>
      <c r="I3668" t="s">
        <v>14713</v>
      </c>
      <c r="J3668">
        <v>113316</v>
      </c>
      <c r="K3668">
        <v>37879</v>
      </c>
      <c r="L3668" t="s">
        <v>12110</v>
      </c>
      <c r="M3668">
        <v>972083</v>
      </c>
      <c r="N3668">
        <v>0</v>
      </c>
      <c r="O3668" t="s">
        <v>19898</v>
      </c>
    </row>
    <row r="3669" spans="1:15" x14ac:dyDescent="0.25">
      <c r="A3669">
        <v>126854</v>
      </c>
      <c r="B3669" t="s">
        <v>13566</v>
      </c>
      <c r="C3669" t="s">
        <v>11175</v>
      </c>
      <c r="D3669">
        <v>2020</v>
      </c>
      <c r="E3669" t="s">
        <v>534</v>
      </c>
      <c r="F3669" t="s">
        <v>13567</v>
      </c>
      <c r="G3669" t="s">
        <v>7571</v>
      </c>
      <c r="H3669" t="s">
        <v>13568</v>
      </c>
      <c r="I3669" t="s">
        <v>14715</v>
      </c>
      <c r="J3669">
        <v>130757</v>
      </c>
      <c r="K3669">
        <v>0</v>
      </c>
      <c r="L3669" t="s">
        <v>7571</v>
      </c>
      <c r="M3669">
        <v>128728</v>
      </c>
      <c r="N3669">
        <v>0</v>
      </c>
      <c r="O3669" t="s">
        <v>19899</v>
      </c>
    </row>
    <row r="3670" spans="1:15" x14ac:dyDescent="0.25">
      <c r="A3670">
        <v>126871</v>
      </c>
      <c r="B3670" t="s">
        <v>13569</v>
      </c>
      <c r="C3670" t="s">
        <v>3367</v>
      </c>
      <c r="D3670">
        <v>2860</v>
      </c>
      <c r="E3670" t="s">
        <v>120</v>
      </c>
      <c r="F3670" t="s">
        <v>13240</v>
      </c>
      <c r="G3670" t="s">
        <v>7571</v>
      </c>
      <c r="H3670" t="s">
        <v>19900</v>
      </c>
      <c r="I3670" t="s">
        <v>14713</v>
      </c>
      <c r="J3670">
        <v>112813</v>
      </c>
      <c r="K3670">
        <v>30742</v>
      </c>
      <c r="L3670" t="s">
        <v>11353</v>
      </c>
      <c r="M3670">
        <v>117945</v>
      </c>
      <c r="N3670">
        <v>0</v>
      </c>
      <c r="O3670" t="s">
        <v>19901</v>
      </c>
    </row>
    <row r="3671" spans="1:15" x14ac:dyDescent="0.25">
      <c r="A3671">
        <v>126888</v>
      </c>
      <c r="B3671" t="s">
        <v>13570</v>
      </c>
      <c r="C3671" t="s">
        <v>3443</v>
      </c>
      <c r="D3671">
        <v>3000</v>
      </c>
      <c r="E3671" t="s">
        <v>512</v>
      </c>
      <c r="F3671" t="s">
        <v>8148</v>
      </c>
      <c r="G3671" t="s">
        <v>7571</v>
      </c>
      <c r="H3671" t="s">
        <v>13571</v>
      </c>
      <c r="I3671" t="s">
        <v>14713</v>
      </c>
      <c r="J3671">
        <v>112409</v>
      </c>
      <c r="K3671">
        <v>126888</v>
      </c>
      <c r="L3671" t="s">
        <v>13570</v>
      </c>
      <c r="M3671">
        <v>117507</v>
      </c>
      <c r="N3671">
        <v>0</v>
      </c>
      <c r="O3671" t="s">
        <v>19902</v>
      </c>
    </row>
    <row r="3672" spans="1:15" x14ac:dyDescent="0.25">
      <c r="A3672">
        <v>126896</v>
      </c>
      <c r="B3672" t="s">
        <v>13572</v>
      </c>
      <c r="C3672" t="s">
        <v>3443</v>
      </c>
      <c r="D3672">
        <v>3000</v>
      </c>
      <c r="E3672" t="s">
        <v>512</v>
      </c>
      <c r="F3672" t="s">
        <v>8148</v>
      </c>
      <c r="G3672" t="s">
        <v>7571</v>
      </c>
      <c r="H3672" t="s">
        <v>13571</v>
      </c>
      <c r="I3672" t="s">
        <v>14713</v>
      </c>
      <c r="J3672">
        <v>112409</v>
      </c>
      <c r="K3672">
        <v>126888</v>
      </c>
      <c r="L3672" t="s">
        <v>13570</v>
      </c>
      <c r="M3672">
        <v>117507</v>
      </c>
      <c r="N3672">
        <v>0</v>
      </c>
      <c r="O3672" t="s">
        <v>19903</v>
      </c>
    </row>
    <row r="3673" spans="1:15" x14ac:dyDescent="0.25">
      <c r="A3673">
        <v>126904</v>
      </c>
      <c r="B3673" t="s">
        <v>13573</v>
      </c>
      <c r="C3673" t="s">
        <v>13574</v>
      </c>
      <c r="D3673">
        <v>3001</v>
      </c>
      <c r="E3673" t="s">
        <v>434</v>
      </c>
      <c r="F3673" t="s">
        <v>13575</v>
      </c>
      <c r="G3673" t="s">
        <v>7571</v>
      </c>
      <c r="H3673" t="s">
        <v>13576</v>
      </c>
      <c r="I3673" t="s">
        <v>14713</v>
      </c>
      <c r="J3673">
        <v>112409</v>
      </c>
      <c r="K3673">
        <v>126888</v>
      </c>
      <c r="L3673" t="s">
        <v>13570</v>
      </c>
      <c r="M3673">
        <v>962217</v>
      </c>
      <c r="N3673">
        <v>0</v>
      </c>
      <c r="O3673" t="s">
        <v>19904</v>
      </c>
    </row>
    <row r="3674" spans="1:15" x14ac:dyDescent="0.25">
      <c r="A3674">
        <v>126921</v>
      </c>
      <c r="B3674" t="s">
        <v>13577</v>
      </c>
      <c r="C3674" t="s">
        <v>13578</v>
      </c>
      <c r="D3674">
        <v>9300</v>
      </c>
      <c r="E3674" t="s">
        <v>639</v>
      </c>
      <c r="F3674" t="s">
        <v>13137</v>
      </c>
      <c r="G3674" t="s">
        <v>7571</v>
      </c>
      <c r="H3674" t="s">
        <v>13579</v>
      </c>
      <c r="I3674" t="s">
        <v>14713</v>
      </c>
      <c r="J3674">
        <v>111583</v>
      </c>
      <c r="K3674">
        <v>37259</v>
      </c>
      <c r="L3674" t="s">
        <v>12053</v>
      </c>
      <c r="M3674">
        <v>974824</v>
      </c>
      <c r="N3674">
        <v>0</v>
      </c>
      <c r="O3674" t="s">
        <v>19905</v>
      </c>
    </row>
    <row r="3675" spans="1:15" x14ac:dyDescent="0.25">
      <c r="A3675">
        <v>126938</v>
      </c>
      <c r="B3675" t="s">
        <v>13580</v>
      </c>
      <c r="C3675" t="s">
        <v>13581</v>
      </c>
      <c r="D3675">
        <v>9300</v>
      </c>
      <c r="E3675" t="s">
        <v>639</v>
      </c>
      <c r="F3675" t="s">
        <v>13137</v>
      </c>
      <c r="G3675" t="s">
        <v>7571</v>
      </c>
      <c r="H3675" t="s">
        <v>13579</v>
      </c>
      <c r="I3675" t="s">
        <v>14713</v>
      </c>
      <c r="J3675">
        <v>111583</v>
      </c>
      <c r="K3675">
        <v>37259</v>
      </c>
      <c r="L3675" t="s">
        <v>12053</v>
      </c>
      <c r="M3675">
        <v>974824</v>
      </c>
      <c r="N3675">
        <v>0</v>
      </c>
      <c r="O3675" t="s">
        <v>19906</v>
      </c>
    </row>
    <row r="3676" spans="1:15" x14ac:dyDescent="0.25">
      <c r="A3676">
        <v>126946</v>
      </c>
      <c r="B3676" t="s">
        <v>13582</v>
      </c>
      <c r="C3676" t="s">
        <v>13583</v>
      </c>
      <c r="D3676">
        <v>2861</v>
      </c>
      <c r="E3676" t="s">
        <v>3365</v>
      </c>
      <c r="F3676" t="s">
        <v>13584</v>
      </c>
      <c r="G3676" t="s">
        <v>7571</v>
      </c>
      <c r="H3676" t="s">
        <v>13585</v>
      </c>
      <c r="I3676" t="s">
        <v>14713</v>
      </c>
      <c r="J3676">
        <v>112813</v>
      </c>
      <c r="K3676">
        <v>30742</v>
      </c>
      <c r="L3676" t="s">
        <v>11353</v>
      </c>
      <c r="M3676">
        <v>970863</v>
      </c>
      <c r="N3676">
        <v>0</v>
      </c>
      <c r="O3676" t="s">
        <v>19907</v>
      </c>
    </row>
    <row r="3677" spans="1:15" x14ac:dyDescent="0.25">
      <c r="A3677">
        <v>126953</v>
      </c>
      <c r="B3677" t="s">
        <v>13586</v>
      </c>
      <c r="C3677" t="s">
        <v>13583</v>
      </c>
      <c r="D3677">
        <v>2861</v>
      </c>
      <c r="E3677" t="s">
        <v>3365</v>
      </c>
      <c r="F3677" t="s">
        <v>13584</v>
      </c>
      <c r="G3677" t="s">
        <v>7571</v>
      </c>
      <c r="H3677" t="s">
        <v>13585</v>
      </c>
      <c r="I3677" t="s">
        <v>14713</v>
      </c>
      <c r="J3677">
        <v>112813</v>
      </c>
      <c r="K3677">
        <v>30742</v>
      </c>
      <c r="L3677" t="s">
        <v>11353</v>
      </c>
      <c r="M3677">
        <v>970863</v>
      </c>
      <c r="N3677">
        <v>0</v>
      </c>
      <c r="O3677" t="s">
        <v>19908</v>
      </c>
    </row>
    <row r="3678" spans="1:15" x14ac:dyDescent="0.25">
      <c r="A3678">
        <v>126961</v>
      </c>
      <c r="B3678" t="s">
        <v>13587</v>
      </c>
      <c r="C3678" t="s">
        <v>13583</v>
      </c>
      <c r="D3678">
        <v>2861</v>
      </c>
      <c r="E3678" t="s">
        <v>3365</v>
      </c>
      <c r="F3678" t="s">
        <v>13584</v>
      </c>
      <c r="G3678" t="s">
        <v>7571</v>
      </c>
      <c r="H3678" t="s">
        <v>13585</v>
      </c>
      <c r="I3678" t="s">
        <v>14713</v>
      </c>
      <c r="J3678">
        <v>112813</v>
      </c>
      <c r="K3678">
        <v>30742</v>
      </c>
      <c r="L3678" t="s">
        <v>11353</v>
      </c>
      <c r="M3678">
        <v>970863</v>
      </c>
      <c r="N3678">
        <v>0</v>
      </c>
      <c r="O3678" t="s">
        <v>19909</v>
      </c>
    </row>
    <row r="3679" spans="1:15" x14ac:dyDescent="0.25">
      <c r="A3679">
        <v>126987</v>
      </c>
      <c r="B3679" t="s">
        <v>8493</v>
      </c>
      <c r="C3679" t="s">
        <v>5412</v>
      </c>
      <c r="D3679">
        <v>9300</v>
      </c>
      <c r="E3679" t="s">
        <v>639</v>
      </c>
      <c r="F3679" t="s">
        <v>8488</v>
      </c>
      <c r="G3679" t="s">
        <v>7571</v>
      </c>
      <c r="H3679" t="s">
        <v>8494</v>
      </c>
      <c r="I3679" t="s">
        <v>14713</v>
      </c>
      <c r="J3679">
        <v>111583</v>
      </c>
      <c r="K3679">
        <v>37259</v>
      </c>
      <c r="L3679" t="s">
        <v>12053</v>
      </c>
      <c r="M3679">
        <v>138164</v>
      </c>
      <c r="N3679">
        <v>0</v>
      </c>
      <c r="O3679" t="s">
        <v>19910</v>
      </c>
    </row>
    <row r="3680" spans="1:15" x14ac:dyDescent="0.25">
      <c r="A3680">
        <v>126995</v>
      </c>
      <c r="B3680" t="s">
        <v>8495</v>
      </c>
      <c r="C3680" t="s">
        <v>5412</v>
      </c>
      <c r="D3680">
        <v>9300</v>
      </c>
      <c r="E3680" t="s">
        <v>639</v>
      </c>
      <c r="F3680" t="s">
        <v>8488</v>
      </c>
      <c r="G3680" t="s">
        <v>7571</v>
      </c>
      <c r="H3680" t="s">
        <v>8496</v>
      </c>
      <c r="I3680" t="s">
        <v>14713</v>
      </c>
      <c r="J3680">
        <v>111583</v>
      </c>
      <c r="K3680">
        <v>37259</v>
      </c>
      <c r="L3680" t="s">
        <v>12053</v>
      </c>
      <c r="M3680">
        <v>138164</v>
      </c>
      <c r="N3680">
        <v>0</v>
      </c>
      <c r="O3680" t="s">
        <v>19911</v>
      </c>
    </row>
    <row r="3681" spans="1:15" x14ac:dyDescent="0.25">
      <c r="A3681">
        <v>127001</v>
      </c>
      <c r="B3681" t="s">
        <v>13588</v>
      </c>
      <c r="C3681" t="s">
        <v>13589</v>
      </c>
      <c r="D3681">
        <v>2060</v>
      </c>
      <c r="E3681" t="s">
        <v>534</v>
      </c>
      <c r="F3681" t="s">
        <v>13590</v>
      </c>
      <c r="G3681" t="s">
        <v>7571</v>
      </c>
      <c r="H3681" t="s">
        <v>13591</v>
      </c>
      <c r="I3681" t="s">
        <v>14715</v>
      </c>
      <c r="J3681">
        <v>130757</v>
      </c>
      <c r="K3681">
        <v>0</v>
      </c>
      <c r="L3681" t="s">
        <v>7571</v>
      </c>
      <c r="M3681">
        <v>128728</v>
      </c>
      <c r="N3681">
        <v>0</v>
      </c>
      <c r="O3681" t="s">
        <v>19912</v>
      </c>
    </row>
    <row r="3682" spans="1:15" x14ac:dyDescent="0.25">
      <c r="A3682">
        <v>127159</v>
      </c>
      <c r="B3682" t="s">
        <v>13592</v>
      </c>
      <c r="C3682" t="s">
        <v>11827</v>
      </c>
      <c r="D3682">
        <v>8610</v>
      </c>
      <c r="E3682" t="s">
        <v>4392</v>
      </c>
      <c r="F3682" t="s">
        <v>11828</v>
      </c>
      <c r="G3682" t="s">
        <v>7571</v>
      </c>
      <c r="H3682" t="s">
        <v>11829</v>
      </c>
      <c r="I3682" t="s">
        <v>14713</v>
      </c>
      <c r="J3682">
        <v>113258</v>
      </c>
      <c r="K3682">
        <v>112052</v>
      </c>
      <c r="L3682" t="s">
        <v>13170</v>
      </c>
      <c r="M3682">
        <v>974584</v>
      </c>
      <c r="N3682">
        <v>0</v>
      </c>
      <c r="O3682" t="s">
        <v>19913</v>
      </c>
    </row>
    <row r="3683" spans="1:15" x14ac:dyDescent="0.25">
      <c r="A3683">
        <v>127423</v>
      </c>
      <c r="B3683" t="s">
        <v>13593</v>
      </c>
      <c r="C3683" t="s">
        <v>8789</v>
      </c>
      <c r="D3683">
        <v>2800</v>
      </c>
      <c r="E3683" t="s">
        <v>223</v>
      </c>
      <c r="F3683" t="s">
        <v>11358</v>
      </c>
      <c r="G3683" t="s">
        <v>7571</v>
      </c>
      <c r="H3683" t="s">
        <v>19914</v>
      </c>
      <c r="I3683" t="s">
        <v>14713</v>
      </c>
      <c r="J3683">
        <v>112813</v>
      </c>
      <c r="K3683">
        <v>30742</v>
      </c>
      <c r="L3683" t="s">
        <v>11353</v>
      </c>
      <c r="M3683">
        <v>117945</v>
      </c>
      <c r="N3683">
        <v>0</v>
      </c>
      <c r="O3683" t="s">
        <v>19915</v>
      </c>
    </row>
    <row r="3684" spans="1:15" x14ac:dyDescent="0.25">
      <c r="A3684">
        <v>127431</v>
      </c>
      <c r="B3684" t="s">
        <v>13594</v>
      </c>
      <c r="C3684" t="s">
        <v>6936</v>
      </c>
      <c r="D3684">
        <v>8930</v>
      </c>
      <c r="E3684" t="s">
        <v>4725</v>
      </c>
      <c r="F3684" t="s">
        <v>13358</v>
      </c>
      <c r="G3684" t="s">
        <v>7571</v>
      </c>
      <c r="H3684" t="s">
        <v>22400</v>
      </c>
      <c r="I3684" t="s">
        <v>14713</v>
      </c>
      <c r="J3684">
        <v>111401</v>
      </c>
      <c r="K3684">
        <v>34959</v>
      </c>
      <c r="L3684" t="s">
        <v>11850</v>
      </c>
      <c r="M3684">
        <v>113761</v>
      </c>
      <c r="N3684">
        <v>0</v>
      </c>
      <c r="O3684" t="s">
        <v>19916</v>
      </c>
    </row>
    <row r="3685" spans="1:15" x14ac:dyDescent="0.25">
      <c r="A3685">
        <v>127449</v>
      </c>
      <c r="B3685" t="s">
        <v>13595</v>
      </c>
      <c r="C3685" t="s">
        <v>2654</v>
      </c>
      <c r="D3685">
        <v>2140</v>
      </c>
      <c r="E3685" t="s">
        <v>1037</v>
      </c>
      <c r="F3685" t="s">
        <v>2655</v>
      </c>
      <c r="G3685" t="s">
        <v>7571</v>
      </c>
      <c r="H3685" t="s">
        <v>11210</v>
      </c>
      <c r="I3685" t="s">
        <v>14713</v>
      </c>
      <c r="J3685">
        <v>113001</v>
      </c>
      <c r="K3685">
        <v>47258</v>
      </c>
      <c r="L3685" t="s">
        <v>12853</v>
      </c>
      <c r="M3685">
        <v>131995</v>
      </c>
      <c r="N3685">
        <v>0</v>
      </c>
      <c r="O3685" t="s">
        <v>19917</v>
      </c>
    </row>
    <row r="3686" spans="1:15" x14ac:dyDescent="0.25">
      <c r="A3686">
        <v>127456</v>
      </c>
      <c r="B3686" t="s">
        <v>13596</v>
      </c>
      <c r="C3686" t="s">
        <v>2316</v>
      </c>
      <c r="D3686">
        <v>2000</v>
      </c>
      <c r="E3686" t="s">
        <v>534</v>
      </c>
      <c r="F3686" t="s">
        <v>15</v>
      </c>
      <c r="G3686" t="s">
        <v>7571</v>
      </c>
      <c r="H3686" t="s">
        <v>22313</v>
      </c>
      <c r="I3686" t="s">
        <v>14713</v>
      </c>
      <c r="J3686">
        <v>113001</v>
      </c>
      <c r="K3686">
        <v>47258</v>
      </c>
      <c r="L3686" t="s">
        <v>12853</v>
      </c>
      <c r="M3686">
        <v>131995</v>
      </c>
      <c r="N3686">
        <v>0</v>
      </c>
      <c r="O3686" t="s">
        <v>22401</v>
      </c>
    </row>
    <row r="3687" spans="1:15" x14ac:dyDescent="0.25">
      <c r="A3687">
        <v>127464</v>
      </c>
      <c r="B3687" t="s">
        <v>13598</v>
      </c>
      <c r="C3687" t="s">
        <v>11513</v>
      </c>
      <c r="D3687">
        <v>1020</v>
      </c>
      <c r="E3687" t="s">
        <v>132</v>
      </c>
      <c r="F3687" t="s">
        <v>11514</v>
      </c>
      <c r="G3687" t="s">
        <v>7571</v>
      </c>
      <c r="H3687" t="s">
        <v>11515</v>
      </c>
      <c r="I3687" t="s">
        <v>14713</v>
      </c>
      <c r="J3687">
        <v>111393</v>
      </c>
      <c r="K3687">
        <v>32151</v>
      </c>
      <c r="L3687" t="s">
        <v>11499</v>
      </c>
      <c r="M3687">
        <v>132027</v>
      </c>
      <c r="N3687">
        <v>0</v>
      </c>
      <c r="O3687" t="s">
        <v>19177</v>
      </c>
    </row>
    <row r="3688" spans="1:15" x14ac:dyDescent="0.25">
      <c r="A3688">
        <v>127472</v>
      </c>
      <c r="B3688" t="s">
        <v>13599</v>
      </c>
      <c r="C3688" t="s">
        <v>2311</v>
      </c>
      <c r="D3688">
        <v>2000</v>
      </c>
      <c r="E3688" t="s">
        <v>534</v>
      </c>
      <c r="F3688" t="s">
        <v>2312</v>
      </c>
      <c r="G3688" t="s">
        <v>7571</v>
      </c>
      <c r="H3688" t="s">
        <v>13600</v>
      </c>
      <c r="I3688" t="s">
        <v>14713</v>
      </c>
      <c r="J3688">
        <v>130732</v>
      </c>
      <c r="K3688">
        <v>109843</v>
      </c>
      <c r="L3688" t="s">
        <v>13086</v>
      </c>
      <c r="M3688">
        <v>962894</v>
      </c>
      <c r="N3688">
        <v>0</v>
      </c>
      <c r="O3688" t="s">
        <v>19918</v>
      </c>
    </row>
    <row r="3689" spans="1:15" x14ac:dyDescent="0.25">
      <c r="A3689">
        <v>127481</v>
      </c>
      <c r="B3689" t="s">
        <v>11366</v>
      </c>
      <c r="C3689" t="s">
        <v>2311</v>
      </c>
      <c r="D3689">
        <v>2000</v>
      </c>
      <c r="E3689" t="s">
        <v>534</v>
      </c>
      <c r="F3689" t="s">
        <v>2312</v>
      </c>
      <c r="G3689" t="s">
        <v>7571</v>
      </c>
      <c r="H3689" t="s">
        <v>13601</v>
      </c>
      <c r="I3689" t="s">
        <v>14713</v>
      </c>
      <c r="J3689">
        <v>130732</v>
      </c>
      <c r="K3689">
        <v>109843</v>
      </c>
      <c r="L3689" t="s">
        <v>13086</v>
      </c>
      <c r="M3689">
        <v>962894</v>
      </c>
      <c r="N3689">
        <v>0</v>
      </c>
      <c r="O3689" t="s">
        <v>19919</v>
      </c>
    </row>
    <row r="3690" spans="1:15" x14ac:dyDescent="0.25">
      <c r="A3690">
        <v>127514</v>
      </c>
      <c r="B3690" t="s">
        <v>13602</v>
      </c>
      <c r="C3690" t="s">
        <v>2754</v>
      </c>
      <c r="D3690">
        <v>2300</v>
      </c>
      <c r="E3690" t="s">
        <v>148</v>
      </c>
      <c r="F3690" t="s">
        <v>13603</v>
      </c>
      <c r="G3690" t="s">
        <v>7571</v>
      </c>
      <c r="H3690" t="s">
        <v>13604</v>
      </c>
      <c r="I3690" t="s">
        <v>14713</v>
      </c>
      <c r="J3690">
        <v>113068</v>
      </c>
      <c r="K3690">
        <v>31476</v>
      </c>
      <c r="L3690" t="s">
        <v>11424</v>
      </c>
      <c r="M3690">
        <v>963371</v>
      </c>
      <c r="N3690">
        <v>0</v>
      </c>
      <c r="O3690" t="s">
        <v>19920</v>
      </c>
    </row>
    <row r="3691" spans="1:15" x14ac:dyDescent="0.25">
      <c r="A3691">
        <v>127522</v>
      </c>
      <c r="B3691" t="s">
        <v>13605</v>
      </c>
      <c r="C3691" t="s">
        <v>2754</v>
      </c>
      <c r="D3691">
        <v>2300</v>
      </c>
      <c r="E3691" t="s">
        <v>148</v>
      </c>
      <c r="F3691" t="s">
        <v>13603</v>
      </c>
      <c r="G3691" t="s">
        <v>7571</v>
      </c>
      <c r="H3691" t="s">
        <v>13604</v>
      </c>
      <c r="I3691" t="s">
        <v>14713</v>
      </c>
      <c r="J3691">
        <v>113068</v>
      </c>
      <c r="K3691">
        <v>31476</v>
      </c>
      <c r="L3691" t="s">
        <v>11424</v>
      </c>
      <c r="M3691">
        <v>963371</v>
      </c>
      <c r="N3691">
        <v>0</v>
      </c>
      <c r="O3691" t="s">
        <v>19921</v>
      </c>
    </row>
    <row r="3692" spans="1:15" x14ac:dyDescent="0.25">
      <c r="A3692">
        <v>127531</v>
      </c>
      <c r="B3692" t="s">
        <v>13606</v>
      </c>
      <c r="C3692" t="s">
        <v>13607</v>
      </c>
      <c r="D3692">
        <v>9000</v>
      </c>
      <c r="E3692" t="s">
        <v>299</v>
      </c>
      <c r="F3692" t="s">
        <v>13608</v>
      </c>
      <c r="G3692" t="s">
        <v>7571</v>
      </c>
      <c r="H3692" t="s">
        <v>13609</v>
      </c>
      <c r="I3692" t="s">
        <v>14713</v>
      </c>
      <c r="J3692">
        <v>113274</v>
      </c>
      <c r="K3692">
        <v>127721</v>
      </c>
      <c r="L3692" t="s">
        <v>13637</v>
      </c>
      <c r="M3692">
        <v>968081</v>
      </c>
      <c r="N3692">
        <v>0</v>
      </c>
      <c r="O3692" t="s">
        <v>19922</v>
      </c>
    </row>
    <row r="3693" spans="1:15" x14ac:dyDescent="0.25">
      <c r="A3693">
        <v>127548</v>
      </c>
      <c r="B3693" t="s">
        <v>13610</v>
      </c>
      <c r="C3693" t="s">
        <v>13607</v>
      </c>
      <c r="D3693">
        <v>9000</v>
      </c>
      <c r="E3693" t="s">
        <v>299</v>
      </c>
      <c r="F3693" t="s">
        <v>13608</v>
      </c>
      <c r="G3693" t="s">
        <v>7571</v>
      </c>
      <c r="H3693" t="s">
        <v>13609</v>
      </c>
      <c r="I3693" t="s">
        <v>14713</v>
      </c>
      <c r="J3693">
        <v>113274</v>
      </c>
      <c r="K3693">
        <v>127721</v>
      </c>
      <c r="L3693" t="s">
        <v>13637</v>
      </c>
      <c r="M3693">
        <v>968081</v>
      </c>
      <c r="N3693">
        <v>0</v>
      </c>
      <c r="O3693" t="s">
        <v>19923</v>
      </c>
    </row>
    <row r="3694" spans="1:15" x14ac:dyDescent="0.25">
      <c r="A3694">
        <v>127563</v>
      </c>
      <c r="B3694" t="s">
        <v>13611</v>
      </c>
      <c r="C3694" t="s">
        <v>13613</v>
      </c>
      <c r="D3694">
        <v>3530</v>
      </c>
      <c r="E3694" t="s">
        <v>106</v>
      </c>
      <c r="F3694" t="s">
        <v>13614</v>
      </c>
      <c r="G3694" t="s">
        <v>7571</v>
      </c>
      <c r="H3694" t="s">
        <v>13612</v>
      </c>
      <c r="I3694" t="s">
        <v>14713</v>
      </c>
      <c r="J3694">
        <v>111518</v>
      </c>
      <c r="K3694">
        <v>39263</v>
      </c>
      <c r="L3694" t="s">
        <v>12232</v>
      </c>
      <c r="M3694">
        <v>972851</v>
      </c>
      <c r="N3694">
        <v>0</v>
      </c>
      <c r="O3694" t="s">
        <v>19924</v>
      </c>
    </row>
    <row r="3695" spans="1:15" x14ac:dyDescent="0.25">
      <c r="A3695">
        <v>127571</v>
      </c>
      <c r="B3695" t="s">
        <v>13611</v>
      </c>
      <c r="C3695" t="s">
        <v>13613</v>
      </c>
      <c r="D3695">
        <v>3530</v>
      </c>
      <c r="E3695" t="s">
        <v>106</v>
      </c>
      <c r="F3695" t="s">
        <v>13614</v>
      </c>
      <c r="G3695" t="s">
        <v>7571</v>
      </c>
      <c r="H3695" t="s">
        <v>13612</v>
      </c>
      <c r="I3695" t="s">
        <v>14713</v>
      </c>
      <c r="J3695">
        <v>111518</v>
      </c>
      <c r="K3695">
        <v>39263</v>
      </c>
      <c r="L3695" t="s">
        <v>12232</v>
      </c>
      <c r="M3695">
        <v>972851</v>
      </c>
      <c r="N3695">
        <v>0</v>
      </c>
      <c r="O3695" t="s">
        <v>19924</v>
      </c>
    </row>
    <row r="3696" spans="1:15" x14ac:dyDescent="0.25">
      <c r="A3696">
        <v>127597</v>
      </c>
      <c r="B3696" t="s">
        <v>13615</v>
      </c>
      <c r="C3696" t="s">
        <v>11392</v>
      </c>
      <c r="D3696">
        <v>2390</v>
      </c>
      <c r="E3696" t="s">
        <v>2581</v>
      </c>
      <c r="F3696" t="s">
        <v>11393</v>
      </c>
      <c r="G3696" t="s">
        <v>7571</v>
      </c>
      <c r="H3696" t="s">
        <v>22402</v>
      </c>
      <c r="I3696" t="s">
        <v>14713</v>
      </c>
      <c r="J3696">
        <v>130732</v>
      </c>
      <c r="K3696">
        <v>109843</v>
      </c>
      <c r="L3696" t="s">
        <v>13086</v>
      </c>
      <c r="M3696">
        <v>970558</v>
      </c>
      <c r="N3696">
        <v>0</v>
      </c>
      <c r="O3696" t="s">
        <v>19925</v>
      </c>
    </row>
    <row r="3697" spans="1:15" x14ac:dyDescent="0.25">
      <c r="A3697">
        <v>127605</v>
      </c>
      <c r="B3697" t="s">
        <v>13616</v>
      </c>
      <c r="C3697" t="s">
        <v>11937</v>
      </c>
      <c r="D3697">
        <v>8790</v>
      </c>
      <c r="E3697" t="s">
        <v>268</v>
      </c>
      <c r="F3697" t="s">
        <v>8018</v>
      </c>
      <c r="G3697" t="s">
        <v>7571</v>
      </c>
      <c r="H3697" t="s">
        <v>11938</v>
      </c>
      <c r="I3697" t="s">
        <v>14713</v>
      </c>
      <c r="J3697">
        <v>113233</v>
      </c>
      <c r="K3697">
        <v>35691</v>
      </c>
      <c r="L3697" t="s">
        <v>11936</v>
      </c>
      <c r="M3697">
        <v>114207</v>
      </c>
      <c r="N3697">
        <v>0</v>
      </c>
      <c r="O3697" t="s">
        <v>19926</v>
      </c>
    </row>
    <row r="3698" spans="1:15" x14ac:dyDescent="0.25">
      <c r="A3698">
        <v>127613</v>
      </c>
      <c r="B3698" t="s">
        <v>13617</v>
      </c>
      <c r="C3698" t="s">
        <v>13150</v>
      </c>
      <c r="D3698">
        <v>3500</v>
      </c>
      <c r="E3698" t="s">
        <v>92</v>
      </c>
      <c r="F3698" t="s">
        <v>13151</v>
      </c>
      <c r="G3698" t="s">
        <v>7571</v>
      </c>
      <c r="H3698" t="s">
        <v>13618</v>
      </c>
      <c r="I3698" t="s">
        <v>14713</v>
      </c>
      <c r="J3698">
        <v>113357</v>
      </c>
      <c r="K3698">
        <v>39271</v>
      </c>
      <c r="L3698" t="s">
        <v>12236</v>
      </c>
      <c r="M3698">
        <v>970971</v>
      </c>
      <c r="N3698">
        <v>0</v>
      </c>
      <c r="O3698" t="s">
        <v>22403</v>
      </c>
    </row>
    <row r="3699" spans="1:15" x14ac:dyDescent="0.25">
      <c r="A3699">
        <v>127621</v>
      </c>
      <c r="B3699" t="s">
        <v>13619</v>
      </c>
      <c r="C3699" t="s">
        <v>13150</v>
      </c>
      <c r="D3699">
        <v>3500</v>
      </c>
      <c r="E3699" t="s">
        <v>92</v>
      </c>
      <c r="F3699" t="s">
        <v>13151</v>
      </c>
      <c r="G3699" t="s">
        <v>7571</v>
      </c>
      <c r="H3699" t="s">
        <v>13620</v>
      </c>
      <c r="I3699" t="s">
        <v>14713</v>
      </c>
      <c r="J3699">
        <v>113357</v>
      </c>
      <c r="K3699">
        <v>39271</v>
      </c>
      <c r="L3699" t="s">
        <v>12236</v>
      </c>
      <c r="M3699">
        <v>970971</v>
      </c>
      <c r="N3699">
        <v>0</v>
      </c>
      <c r="O3699" t="s">
        <v>19927</v>
      </c>
    </row>
    <row r="3700" spans="1:15" x14ac:dyDescent="0.25">
      <c r="A3700">
        <v>127639</v>
      </c>
      <c r="B3700" t="s">
        <v>13621</v>
      </c>
      <c r="C3700" t="s">
        <v>8790</v>
      </c>
      <c r="D3700">
        <v>3500</v>
      </c>
      <c r="E3700" t="s">
        <v>92</v>
      </c>
      <c r="F3700" t="s">
        <v>8464</v>
      </c>
      <c r="G3700" t="s">
        <v>7571</v>
      </c>
      <c r="H3700" t="s">
        <v>22404</v>
      </c>
      <c r="I3700" t="s">
        <v>14713</v>
      </c>
      <c r="J3700">
        <v>113357</v>
      </c>
      <c r="K3700">
        <v>39271</v>
      </c>
      <c r="L3700" t="s">
        <v>12236</v>
      </c>
      <c r="M3700">
        <v>970971</v>
      </c>
      <c r="N3700">
        <v>0</v>
      </c>
      <c r="O3700" t="s">
        <v>19928</v>
      </c>
    </row>
    <row r="3701" spans="1:15" x14ac:dyDescent="0.25">
      <c r="A3701">
        <v>127647</v>
      </c>
      <c r="B3701" t="s">
        <v>13622</v>
      </c>
      <c r="C3701" t="s">
        <v>13080</v>
      </c>
      <c r="D3701">
        <v>3680</v>
      </c>
      <c r="E3701" t="s">
        <v>97</v>
      </c>
      <c r="F3701" t="s">
        <v>13081</v>
      </c>
      <c r="G3701" t="s">
        <v>7571</v>
      </c>
      <c r="H3701" t="s">
        <v>13082</v>
      </c>
      <c r="I3701" t="s">
        <v>14713</v>
      </c>
      <c r="J3701">
        <v>113423</v>
      </c>
      <c r="K3701">
        <v>39636</v>
      </c>
      <c r="L3701" t="s">
        <v>12270</v>
      </c>
      <c r="M3701">
        <v>971101</v>
      </c>
      <c r="N3701">
        <v>0</v>
      </c>
      <c r="O3701" t="s">
        <v>19929</v>
      </c>
    </row>
    <row r="3702" spans="1:15" x14ac:dyDescent="0.25">
      <c r="A3702">
        <v>127654</v>
      </c>
      <c r="B3702" t="s">
        <v>13623</v>
      </c>
      <c r="C3702" t="s">
        <v>12250</v>
      </c>
      <c r="D3702">
        <v>3680</v>
      </c>
      <c r="E3702" t="s">
        <v>97</v>
      </c>
      <c r="F3702" t="s">
        <v>7787</v>
      </c>
      <c r="G3702" t="s">
        <v>7571</v>
      </c>
      <c r="H3702" t="s">
        <v>7788</v>
      </c>
      <c r="I3702" t="s">
        <v>14713</v>
      </c>
      <c r="J3702">
        <v>113423</v>
      </c>
      <c r="K3702">
        <v>39636</v>
      </c>
      <c r="L3702" t="s">
        <v>12270</v>
      </c>
      <c r="M3702">
        <v>971101</v>
      </c>
      <c r="N3702">
        <v>0</v>
      </c>
      <c r="O3702" t="s">
        <v>19930</v>
      </c>
    </row>
    <row r="3703" spans="1:15" x14ac:dyDescent="0.25">
      <c r="A3703">
        <v>127662</v>
      </c>
      <c r="B3703" t="s">
        <v>13624</v>
      </c>
      <c r="C3703" t="s">
        <v>12271</v>
      </c>
      <c r="D3703">
        <v>3680</v>
      </c>
      <c r="E3703" t="s">
        <v>97</v>
      </c>
      <c r="F3703" t="s">
        <v>7787</v>
      </c>
      <c r="G3703" t="s">
        <v>7571</v>
      </c>
      <c r="H3703" t="s">
        <v>7788</v>
      </c>
      <c r="I3703" t="s">
        <v>14713</v>
      </c>
      <c r="J3703">
        <v>113423</v>
      </c>
      <c r="K3703">
        <v>39636</v>
      </c>
      <c r="L3703" t="s">
        <v>12270</v>
      </c>
      <c r="M3703">
        <v>971101</v>
      </c>
      <c r="N3703">
        <v>0</v>
      </c>
      <c r="O3703" t="s">
        <v>19931</v>
      </c>
    </row>
    <row r="3704" spans="1:15" x14ac:dyDescent="0.25">
      <c r="A3704">
        <v>127671</v>
      </c>
      <c r="B3704" t="s">
        <v>13625</v>
      </c>
      <c r="C3704" t="s">
        <v>3353</v>
      </c>
      <c r="D3704">
        <v>3640</v>
      </c>
      <c r="E3704" t="s">
        <v>17</v>
      </c>
      <c r="F3704" t="s">
        <v>13154</v>
      </c>
      <c r="G3704" t="s">
        <v>7571</v>
      </c>
      <c r="H3704" t="s">
        <v>13155</v>
      </c>
      <c r="I3704" t="s">
        <v>14713</v>
      </c>
      <c r="J3704">
        <v>113423</v>
      </c>
      <c r="K3704">
        <v>39636</v>
      </c>
      <c r="L3704" t="s">
        <v>12270</v>
      </c>
      <c r="M3704">
        <v>971101</v>
      </c>
      <c r="N3704">
        <v>0</v>
      </c>
      <c r="O3704" t="s">
        <v>19932</v>
      </c>
    </row>
    <row r="3705" spans="1:15" x14ac:dyDescent="0.25">
      <c r="A3705">
        <v>127688</v>
      </c>
      <c r="B3705" t="s">
        <v>13626</v>
      </c>
      <c r="C3705" t="s">
        <v>13627</v>
      </c>
      <c r="D3705">
        <v>9000</v>
      </c>
      <c r="E3705" t="s">
        <v>299</v>
      </c>
      <c r="F3705" t="s">
        <v>13628</v>
      </c>
      <c r="G3705" t="s">
        <v>7571</v>
      </c>
      <c r="H3705" t="s">
        <v>13629</v>
      </c>
      <c r="I3705" t="s">
        <v>14713</v>
      </c>
      <c r="J3705">
        <v>113282</v>
      </c>
      <c r="K3705">
        <v>36996</v>
      </c>
      <c r="L3705" t="s">
        <v>12040</v>
      </c>
      <c r="M3705">
        <v>139741</v>
      </c>
      <c r="N3705">
        <v>0</v>
      </c>
      <c r="O3705" t="s">
        <v>19933</v>
      </c>
    </row>
    <row r="3706" spans="1:15" x14ac:dyDescent="0.25">
      <c r="A3706">
        <v>127696</v>
      </c>
      <c r="B3706" t="s">
        <v>13098</v>
      </c>
      <c r="C3706" t="s">
        <v>13627</v>
      </c>
      <c r="D3706">
        <v>9000</v>
      </c>
      <c r="E3706" t="s">
        <v>299</v>
      </c>
      <c r="F3706" t="s">
        <v>13628</v>
      </c>
      <c r="G3706" t="s">
        <v>7571</v>
      </c>
      <c r="H3706" t="s">
        <v>13630</v>
      </c>
      <c r="I3706" t="s">
        <v>14713</v>
      </c>
      <c r="J3706">
        <v>113282</v>
      </c>
      <c r="K3706">
        <v>36996</v>
      </c>
      <c r="L3706" t="s">
        <v>12040</v>
      </c>
      <c r="M3706">
        <v>139741</v>
      </c>
      <c r="N3706">
        <v>0</v>
      </c>
      <c r="O3706" t="s">
        <v>19934</v>
      </c>
    </row>
    <row r="3707" spans="1:15" x14ac:dyDescent="0.25">
      <c r="A3707">
        <v>127704</v>
      </c>
      <c r="B3707" t="s">
        <v>13631</v>
      </c>
      <c r="C3707" t="s">
        <v>13632</v>
      </c>
      <c r="D3707">
        <v>9041</v>
      </c>
      <c r="E3707" t="s">
        <v>328</v>
      </c>
      <c r="F3707" t="s">
        <v>13633</v>
      </c>
      <c r="G3707" t="s">
        <v>7571</v>
      </c>
      <c r="H3707" t="s">
        <v>13634</v>
      </c>
      <c r="I3707" t="s">
        <v>14713</v>
      </c>
      <c r="J3707">
        <v>113274</v>
      </c>
      <c r="K3707">
        <v>127721</v>
      </c>
      <c r="L3707" t="s">
        <v>13637</v>
      </c>
      <c r="M3707">
        <v>108845</v>
      </c>
      <c r="N3707">
        <v>0</v>
      </c>
      <c r="O3707" t="s">
        <v>19935</v>
      </c>
    </row>
    <row r="3708" spans="1:15" x14ac:dyDescent="0.25">
      <c r="A3708">
        <v>127712</v>
      </c>
      <c r="B3708" t="s">
        <v>13635</v>
      </c>
      <c r="C3708" t="s">
        <v>8564</v>
      </c>
      <c r="D3708">
        <v>9041</v>
      </c>
      <c r="E3708" t="s">
        <v>328</v>
      </c>
      <c r="F3708" t="s">
        <v>7730</v>
      </c>
      <c r="G3708" t="s">
        <v>7571</v>
      </c>
      <c r="H3708" t="s">
        <v>13636</v>
      </c>
      <c r="I3708" t="s">
        <v>14713</v>
      </c>
      <c r="J3708">
        <v>113274</v>
      </c>
      <c r="K3708">
        <v>127721</v>
      </c>
      <c r="L3708" t="s">
        <v>13637</v>
      </c>
      <c r="M3708">
        <v>108845</v>
      </c>
      <c r="N3708">
        <v>0</v>
      </c>
      <c r="O3708" t="s">
        <v>19936</v>
      </c>
    </row>
    <row r="3709" spans="1:15" x14ac:dyDescent="0.25">
      <c r="A3709">
        <v>127721</v>
      </c>
      <c r="B3709" t="s">
        <v>13637</v>
      </c>
      <c r="C3709" t="s">
        <v>8564</v>
      </c>
      <c r="D3709">
        <v>9041</v>
      </c>
      <c r="E3709" t="s">
        <v>328</v>
      </c>
      <c r="F3709" t="s">
        <v>7730</v>
      </c>
      <c r="G3709" t="s">
        <v>7571</v>
      </c>
      <c r="H3709" t="s">
        <v>13636</v>
      </c>
      <c r="I3709" t="s">
        <v>14713</v>
      </c>
      <c r="J3709">
        <v>113274</v>
      </c>
      <c r="K3709">
        <v>127721</v>
      </c>
      <c r="L3709" t="s">
        <v>13637</v>
      </c>
      <c r="M3709">
        <v>108845</v>
      </c>
      <c r="N3709">
        <v>0</v>
      </c>
      <c r="O3709" t="s">
        <v>19936</v>
      </c>
    </row>
    <row r="3710" spans="1:15" x14ac:dyDescent="0.25">
      <c r="A3710">
        <v>127738</v>
      </c>
      <c r="B3710" t="s">
        <v>13638</v>
      </c>
      <c r="C3710" t="s">
        <v>13639</v>
      </c>
      <c r="D3710">
        <v>8800</v>
      </c>
      <c r="E3710" t="s">
        <v>266</v>
      </c>
      <c r="F3710" t="s">
        <v>13640</v>
      </c>
      <c r="G3710" t="s">
        <v>7571</v>
      </c>
      <c r="H3710" t="s">
        <v>13641</v>
      </c>
      <c r="I3710" t="s">
        <v>14713</v>
      </c>
      <c r="J3710">
        <v>113266</v>
      </c>
      <c r="K3710">
        <v>35378</v>
      </c>
      <c r="L3710" t="s">
        <v>11903</v>
      </c>
      <c r="M3710">
        <v>116152</v>
      </c>
      <c r="N3710">
        <v>0</v>
      </c>
      <c r="O3710" t="s">
        <v>19937</v>
      </c>
    </row>
    <row r="3711" spans="1:15" x14ac:dyDescent="0.25">
      <c r="A3711">
        <v>127746</v>
      </c>
      <c r="B3711" t="s">
        <v>13642</v>
      </c>
      <c r="C3711" t="s">
        <v>13639</v>
      </c>
      <c r="D3711">
        <v>8800</v>
      </c>
      <c r="E3711" t="s">
        <v>266</v>
      </c>
      <c r="F3711" t="s">
        <v>13640</v>
      </c>
      <c r="G3711" t="s">
        <v>7571</v>
      </c>
      <c r="H3711" t="s">
        <v>13643</v>
      </c>
      <c r="I3711" t="s">
        <v>14713</v>
      </c>
      <c r="J3711">
        <v>113266</v>
      </c>
      <c r="K3711">
        <v>35378</v>
      </c>
      <c r="L3711" t="s">
        <v>11903</v>
      </c>
      <c r="M3711">
        <v>116152</v>
      </c>
      <c r="N3711">
        <v>0</v>
      </c>
      <c r="O3711" t="s">
        <v>19938</v>
      </c>
    </row>
    <row r="3712" spans="1:15" x14ac:dyDescent="0.25">
      <c r="A3712">
        <v>127753</v>
      </c>
      <c r="B3712" t="s">
        <v>13644</v>
      </c>
      <c r="C3712" t="s">
        <v>13645</v>
      </c>
      <c r="D3712">
        <v>8800</v>
      </c>
      <c r="E3712" t="s">
        <v>266</v>
      </c>
      <c r="F3712" t="s">
        <v>13646</v>
      </c>
      <c r="G3712" t="s">
        <v>7571</v>
      </c>
      <c r="H3712" t="s">
        <v>13647</v>
      </c>
      <c r="I3712" t="s">
        <v>14713</v>
      </c>
      <c r="J3712">
        <v>113266</v>
      </c>
      <c r="K3712">
        <v>35378</v>
      </c>
      <c r="L3712" t="s">
        <v>11903</v>
      </c>
      <c r="M3712">
        <v>116152</v>
      </c>
      <c r="N3712">
        <v>0</v>
      </c>
      <c r="O3712" t="s">
        <v>19939</v>
      </c>
    </row>
    <row r="3713" spans="1:15" x14ac:dyDescent="0.25">
      <c r="A3713">
        <v>127761</v>
      </c>
      <c r="B3713" t="s">
        <v>13648</v>
      </c>
      <c r="C3713" t="s">
        <v>13645</v>
      </c>
      <c r="D3713">
        <v>8800</v>
      </c>
      <c r="E3713" t="s">
        <v>266</v>
      </c>
      <c r="F3713" t="s">
        <v>13646</v>
      </c>
      <c r="G3713" t="s">
        <v>7571</v>
      </c>
      <c r="H3713" t="s">
        <v>22405</v>
      </c>
      <c r="I3713" t="s">
        <v>14713</v>
      </c>
      <c r="J3713">
        <v>113266</v>
      </c>
      <c r="K3713">
        <v>35378</v>
      </c>
      <c r="L3713" t="s">
        <v>11903</v>
      </c>
      <c r="M3713">
        <v>116152</v>
      </c>
      <c r="N3713">
        <v>0</v>
      </c>
      <c r="O3713" t="s">
        <v>19298</v>
      </c>
    </row>
    <row r="3714" spans="1:15" x14ac:dyDescent="0.25">
      <c r="A3714">
        <v>127779</v>
      </c>
      <c r="B3714" t="s">
        <v>13649</v>
      </c>
      <c r="C3714" t="s">
        <v>13160</v>
      </c>
      <c r="D3714">
        <v>8800</v>
      </c>
      <c r="E3714" t="s">
        <v>266</v>
      </c>
      <c r="F3714" t="s">
        <v>13161</v>
      </c>
      <c r="G3714" t="s">
        <v>7571</v>
      </c>
      <c r="H3714" t="s">
        <v>13650</v>
      </c>
      <c r="I3714" t="s">
        <v>14713</v>
      </c>
      <c r="J3714">
        <v>113266</v>
      </c>
      <c r="K3714">
        <v>35378</v>
      </c>
      <c r="L3714" t="s">
        <v>11903</v>
      </c>
      <c r="M3714">
        <v>116152</v>
      </c>
      <c r="N3714">
        <v>0</v>
      </c>
      <c r="O3714" t="s">
        <v>19940</v>
      </c>
    </row>
    <row r="3715" spans="1:15" x14ac:dyDescent="0.25">
      <c r="A3715">
        <v>127787</v>
      </c>
      <c r="B3715" t="s">
        <v>13651</v>
      </c>
      <c r="C3715" t="s">
        <v>13160</v>
      </c>
      <c r="D3715">
        <v>8800</v>
      </c>
      <c r="E3715" t="s">
        <v>266</v>
      </c>
      <c r="F3715" t="s">
        <v>13161</v>
      </c>
      <c r="G3715" t="s">
        <v>7571</v>
      </c>
      <c r="H3715" t="s">
        <v>13652</v>
      </c>
      <c r="I3715" t="s">
        <v>14713</v>
      </c>
      <c r="J3715">
        <v>113266</v>
      </c>
      <c r="K3715">
        <v>35378</v>
      </c>
      <c r="L3715" t="s">
        <v>11903</v>
      </c>
      <c r="M3715">
        <v>116152</v>
      </c>
      <c r="N3715">
        <v>0</v>
      </c>
      <c r="O3715" t="s">
        <v>19941</v>
      </c>
    </row>
    <row r="3716" spans="1:15" x14ac:dyDescent="0.25">
      <c r="A3716">
        <v>127795</v>
      </c>
      <c r="B3716" t="s">
        <v>13653</v>
      </c>
      <c r="C3716" t="s">
        <v>13654</v>
      </c>
      <c r="D3716">
        <v>8850</v>
      </c>
      <c r="E3716" t="s">
        <v>4951</v>
      </c>
      <c r="F3716" t="s">
        <v>13655</v>
      </c>
      <c r="G3716" t="s">
        <v>7571</v>
      </c>
      <c r="H3716" t="s">
        <v>13656</v>
      </c>
      <c r="I3716" t="s">
        <v>14713</v>
      </c>
      <c r="J3716">
        <v>113266</v>
      </c>
      <c r="K3716">
        <v>35378</v>
      </c>
      <c r="L3716" t="s">
        <v>11903</v>
      </c>
      <c r="M3716">
        <v>116152</v>
      </c>
      <c r="N3716">
        <v>0</v>
      </c>
      <c r="O3716" t="s">
        <v>19942</v>
      </c>
    </row>
    <row r="3717" spans="1:15" x14ac:dyDescent="0.25">
      <c r="A3717">
        <v>127803</v>
      </c>
      <c r="B3717" t="s">
        <v>13657</v>
      </c>
      <c r="C3717" t="s">
        <v>13654</v>
      </c>
      <c r="D3717">
        <v>8850</v>
      </c>
      <c r="E3717" t="s">
        <v>4951</v>
      </c>
      <c r="F3717" t="s">
        <v>13655</v>
      </c>
      <c r="G3717" t="s">
        <v>7571</v>
      </c>
      <c r="H3717" t="s">
        <v>13658</v>
      </c>
      <c r="I3717" t="s">
        <v>14713</v>
      </c>
      <c r="J3717">
        <v>113266</v>
      </c>
      <c r="K3717">
        <v>35378</v>
      </c>
      <c r="L3717" t="s">
        <v>11903</v>
      </c>
      <c r="M3717">
        <v>116152</v>
      </c>
      <c r="N3717">
        <v>0</v>
      </c>
      <c r="O3717" t="s">
        <v>19943</v>
      </c>
    </row>
    <row r="3718" spans="1:15" x14ac:dyDescent="0.25">
      <c r="A3718">
        <v>127811</v>
      </c>
      <c r="B3718" t="s">
        <v>13659</v>
      </c>
      <c r="C3718" t="s">
        <v>13660</v>
      </c>
      <c r="D3718">
        <v>3000</v>
      </c>
      <c r="E3718" t="s">
        <v>512</v>
      </c>
      <c r="F3718" t="s">
        <v>13661</v>
      </c>
      <c r="G3718" t="s">
        <v>7571</v>
      </c>
      <c r="H3718" t="s">
        <v>13662</v>
      </c>
      <c r="I3718" t="s">
        <v>14713</v>
      </c>
      <c r="J3718">
        <v>112409</v>
      </c>
      <c r="K3718">
        <v>126888</v>
      </c>
      <c r="L3718" t="s">
        <v>13570</v>
      </c>
      <c r="M3718">
        <v>970889</v>
      </c>
      <c r="N3718">
        <v>0</v>
      </c>
      <c r="O3718" t="s">
        <v>19944</v>
      </c>
    </row>
    <row r="3719" spans="1:15" x14ac:dyDescent="0.25">
      <c r="A3719">
        <v>127829</v>
      </c>
      <c r="B3719" t="s">
        <v>13663</v>
      </c>
      <c r="C3719" t="s">
        <v>13660</v>
      </c>
      <c r="D3719">
        <v>3000</v>
      </c>
      <c r="E3719" t="s">
        <v>512</v>
      </c>
      <c r="F3719" t="s">
        <v>13661</v>
      </c>
      <c r="G3719" t="s">
        <v>7571</v>
      </c>
      <c r="H3719" t="s">
        <v>13662</v>
      </c>
      <c r="I3719" t="s">
        <v>14713</v>
      </c>
      <c r="J3719">
        <v>112409</v>
      </c>
      <c r="K3719">
        <v>126888</v>
      </c>
      <c r="L3719" t="s">
        <v>13570</v>
      </c>
      <c r="M3719">
        <v>970889</v>
      </c>
      <c r="N3719">
        <v>0</v>
      </c>
      <c r="O3719" t="s">
        <v>19945</v>
      </c>
    </row>
    <row r="3720" spans="1:15" x14ac:dyDescent="0.25">
      <c r="A3720">
        <v>127837</v>
      </c>
      <c r="B3720" t="s">
        <v>19946</v>
      </c>
      <c r="C3720" t="s">
        <v>13664</v>
      </c>
      <c r="D3720">
        <v>3900</v>
      </c>
      <c r="E3720" t="s">
        <v>840</v>
      </c>
      <c r="F3720" t="s">
        <v>13665</v>
      </c>
      <c r="G3720" t="s">
        <v>7571</v>
      </c>
      <c r="H3720" t="s">
        <v>19871</v>
      </c>
      <c r="I3720" t="s">
        <v>14713</v>
      </c>
      <c r="J3720">
        <v>113456</v>
      </c>
      <c r="K3720">
        <v>126193</v>
      </c>
      <c r="L3720" t="s">
        <v>13514</v>
      </c>
      <c r="M3720">
        <v>54544</v>
      </c>
      <c r="N3720">
        <v>0</v>
      </c>
      <c r="O3720" t="s">
        <v>19947</v>
      </c>
    </row>
    <row r="3721" spans="1:15" x14ac:dyDescent="0.25">
      <c r="A3721">
        <v>127845</v>
      </c>
      <c r="B3721" t="s">
        <v>19948</v>
      </c>
      <c r="C3721" t="s">
        <v>13666</v>
      </c>
      <c r="D3721">
        <v>3900</v>
      </c>
      <c r="E3721" t="s">
        <v>840</v>
      </c>
      <c r="F3721" t="s">
        <v>13665</v>
      </c>
      <c r="G3721" t="s">
        <v>7571</v>
      </c>
      <c r="H3721" t="s">
        <v>19871</v>
      </c>
      <c r="I3721" t="s">
        <v>14713</v>
      </c>
      <c r="J3721">
        <v>113456</v>
      </c>
      <c r="K3721">
        <v>126193</v>
      </c>
      <c r="L3721" t="s">
        <v>13514</v>
      </c>
      <c r="M3721">
        <v>54544</v>
      </c>
      <c r="N3721">
        <v>0</v>
      </c>
      <c r="O3721" t="s">
        <v>19949</v>
      </c>
    </row>
    <row r="3722" spans="1:15" x14ac:dyDescent="0.25">
      <c r="A3722">
        <v>127852</v>
      </c>
      <c r="B3722" t="s">
        <v>13667</v>
      </c>
      <c r="C3722" t="s">
        <v>11225</v>
      </c>
      <c r="D3722">
        <v>2930</v>
      </c>
      <c r="E3722" t="s">
        <v>207</v>
      </c>
      <c r="F3722" t="s">
        <v>11226</v>
      </c>
      <c r="G3722" t="s">
        <v>7571</v>
      </c>
      <c r="H3722" t="s">
        <v>11227</v>
      </c>
      <c r="I3722" t="s">
        <v>14713</v>
      </c>
      <c r="J3722">
        <v>130732</v>
      </c>
      <c r="K3722">
        <v>109843</v>
      </c>
      <c r="L3722" t="s">
        <v>13086</v>
      </c>
      <c r="M3722">
        <v>963165</v>
      </c>
      <c r="N3722">
        <v>0</v>
      </c>
      <c r="O3722" t="s">
        <v>19950</v>
      </c>
    </row>
    <row r="3723" spans="1:15" x14ac:dyDescent="0.25">
      <c r="A3723">
        <v>127861</v>
      </c>
      <c r="B3723" t="s">
        <v>13668</v>
      </c>
      <c r="C3723" t="s">
        <v>13493</v>
      </c>
      <c r="D3723">
        <v>2570</v>
      </c>
      <c r="E3723" t="s">
        <v>135</v>
      </c>
      <c r="F3723" t="s">
        <v>13494</v>
      </c>
      <c r="G3723" t="s">
        <v>7571</v>
      </c>
      <c r="H3723" t="s">
        <v>22393</v>
      </c>
      <c r="I3723" t="s">
        <v>14713</v>
      </c>
      <c r="J3723">
        <v>112813</v>
      </c>
      <c r="K3723">
        <v>30742</v>
      </c>
      <c r="L3723" t="s">
        <v>11353</v>
      </c>
      <c r="M3723">
        <v>117945</v>
      </c>
      <c r="N3723">
        <v>0</v>
      </c>
      <c r="O3723" t="s">
        <v>22394</v>
      </c>
    </row>
    <row r="3724" spans="1:15" x14ac:dyDescent="0.25">
      <c r="A3724">
        <v>127878</v>
      </c>
      <c r="B3724" t="s">
        <v>13669</v>
      </c>
      <c r="C3724" t="s">
        <v>13670</v>
      </c>
      <c r="D3724">
        <v>1020</v>
      </c>
      <c r="E3724" t="s">
        <v>132</v>
      </c>
      <c r="F3724" t="s">
        <v>11494</v>
      </c>
      <c r="G3724" t="s">
        <v>7571</v>
      </c>
      <c r="H3724" t="s">
        <v>11495</v>
      </c>
      <c r="I3724" t="s">
        <v>14713</v>
      </c>
      <c r="J3724">
        <v>111393</v>
      </c>
      <c r="K3724">
        <v>32151</v>
      </c>
      <c r="L3724" t="s">
        <v>11499</v>
      </c>
      <c r="M3724">
        <v>963314</v>
      </c>
      <c r="N3724">
        <v>0</v>
      </c>
      <c r="O3724" t="s">
        <v>19951</v>
      </c>
    </row>
    <row r="3725" spans="1:15" x14ac:dyDescent="0.25">
      <c r="A3725">
        <v>127886</v>
      </c>
      <c r="B3725" t="s">
        <v>13671</v>
      </c>
      <c r="C3725" t="s">
        <v>13121</v>
      </c>
      <c r="D3725">
        <v>3300</v>
      </c>
      <c r="E3725" t="s">
        <v>311</v>
      </c>
      <c r="F3725" t="s">
        <v>13122</v>
      </c>
      <c r="G3725" t="s">
        <v>7571</v>
      </c>
      <c r="H3725" t="s">
        <v>13123</v>
      </c>
      <c r="I3725" t="s">
        <v>14713</v>
      </c>
      <c r="J3725">
        <v>111344</v>
      </c>
      <c r="K3725">
        <v>110338</v>
      </c>
      <c r="L3725" t="s">
        <v>13124</v>
      </c>
      <c r="M3725">
        <v>964858</v>
      </c>
      <c r="N3725">
        <v>0</v>
      </c>
      <c r="O3725" t="s">
        <v>19952</v>
      </c>
    </row>
    <row r="3726" spans="1:15" x14ac:dyDescent="0.25">
      <c r="A3726">
        <v>127894</v>
      </c>
      <c r="B3726" t="s">
        <v>13672</v>
      </c>
      <c r="C3726" t="s">
        <v>1559</v>
      </c>
      <c r="D3726">
        <v>9040</v>
      </c>
      <c r="E3726" t="s">
        <v>337</v>
      </c>
      <c r="F3726" t="s">
        <v>13673</v>
      </c>
      <c r="G3726" t="s">
        <v>7571</v>
      </c>
      <c r="H3726" t="s">
        <v>13674</v>
      </c>
      <c r="I3726" t="s">
        <v>14372</v>
      </c>
      <c r="J3726">
        <v>112771</v>
      </c>
      <c r="K3726">
        <v>115394</v>
      </c>
      <c r="L3726" t="s">
        <v>13223</v>
      </c>
      <c r="M3726">
        <v>114017</v>
      </c>
      <c r="N3726">
        <v>114017</v>
      </c>
      <c r="O3726" t="s">
        <v>19953</v>
      </c>
    </row>
    <row r="3727" spans="1:15" x14ac:dyDescent="0.25">
      <c r="A3727">
        <v>127902</v>
      </c>
      <c r="B3727" t="s">
        <v>13675</v>
      </c>
      <c r="C3727" t="s">
        <v>13676</v>
      </c>
      <c r="D3727">
        <v>9040</v>
      </c>
      <c r="E3727" t="s">
        <v>337</v>
      </c>
      <c r="F3727" t="s">
        <v>13677</v>
      </c>
      <c r="G3727" t="s">
        <v>7571</v>
      </c>
      <c r="H3727" t="s">
        <v>13678</v>
      </c>
      <c r="I3727" t="s">
        <v>14715</v>
      </c>
      <c r="J3727">
        <v>111542</v>
      </c>
      <c r="K3727">
        <v>112102</v>
      </c>
      <c r="L3727" t="s">
        <v>13174</v>
      </c>
      <c r="M3727">
        <v>975789</v>
      </c>
      <c r="N3727">
        <v>0</v>
      </c>
      <c r="O3727" t="s">
        <v>22406</v>
      </c>
    </row>
    <row r="3728" spans="1:15" x14ac:dyDescent="0.25">
      <c r="A3728">
        <v>127911</v>
      </c>
      <c r="B3728" t="s">
        <v>13679</v>
      </c>
      <c r="C3728" t="s">
        <v>12151</v>
      </c>
      <c r="D3728">
        <v>9100</v>
      </c>
      <c r="E3728" t="s">
        <v>326</v>
      </c>
      <c r="F3728" t="s">
        <v>12152</v>
      </c>
      <c r="G3728" t="s">
        <v>7571</v>
      </c>
      <c r="H3728" t="s">
        <v>12153</v>
      </c>
      <c r="I3728" t="s">
        <v>14713</v>
      </c>
      <c r="J3728">
        <v>112664</v>
      </c>
      <c r="K3728">
        <v>38307</v>
      </c>
      <c r="L3728" t="s">
        <v>12154</v>
      </c>
      <c r="M3728">
        <v>970781</v>
      </c>
      <c r="N3728">
        <v>0</v>
      </c>
      <c r="O3728" t="s">
        <v>19385</v>
      </c>
    </row>
    <row r="3729" spans="1:15" x14ac:dyDescent="0.25">
      <c r="A3729">
        <v>127928</v>
      </c>
      <c r="B3729" t="s">
        <v>13680</v>
      </c>
      <c r="C3729" t="s">
        <v>11400</v>
      </c>
      <c r="D3729">
        <v>2900</v>
      </c>
      <c r="E3729" t="s">
        <v>385</v>
      </c>
      <c r="F3729" t="s">
        <v>11401</v>
      </c>
      <c r="G3729" t="s">
        <v>7571</v>
      </c>
      <c r="H3729" t="s">
        <v>11402</v>
      </c>
      <c r="I3729" t="s">
        <v>14713</v>
      </c>
      <c r="J3729">
        <v>130732</v>
      </c>
      <c r="K3729">
        <v>109843</v>
      </c>
      <c r="L3729" t="s">
        <v>13086</v>
      </c>
      <c r="M3729">
        <v>974261</v>
      </c>
      <c r="N3729">
        <v>0</v>
      </c>
      <c r="O3729" t="s">
        <v>19954</v>
      </c>
    </row>
    <row r="3730" spans="1:15" x14ac:dyDescent="0.25">
      <c r="A3730">
        <v>127936</v>
      </c>
      <c r="B3730" t="s">
        <v>11553</v>
      </c>
      <c r="C3730" t="s">
        <v>1921</v>
      </c>
      <c r="D3730">
        <v>1090</v>
      </c>
      <c r="E3730" t="s">
        <v>250</v>
      </c>
      <c r="F3730" t="s">
        <v>11554</v>
      </c>
      <c r="G3730" t="s">
        <v>7571</v>
      </c>
      <c r="H3730" t="s">
        <v>11555</v>
      </c>
      <c r="I3730" t="s">
        <v>14713</v>
      </c>
      <c r="J3730">
        <v>111393</v>
      </c>
      <c r="K3730">
        <v>32151</v>
      </c>
      <c r="L3730" t="s">
        <v>11499</v>
      </c>
      <c r="M3730">
        <v>117952</v>
      </c>
      <c r="N3730">
        <v>0</v>
      </c>
      <c r="O3730" t="s">
        <v>19955</v>
      </c>
    </row>
    <row r="3731" spans="1:15" x14ac:dyDescent="0.25">
      <c r="A3731">
        <v>127944</v>
      </c>
      <c r="B3731" t="s">
        <v>13681</v>
      </c>
      <c r="C3731" t="s">
        <v>2970</v>
      </c>
      <c r="D3731">
        <v>2650</v>
      </c>
      <c r="E3731" t="s">
        <v>416</v>
      </c>
      <c r="F3731" t="s">
        <v>13682</v>
      </c>
      <c r="G3731" t="s">
        <v>7571</v>
      </c>
      <c r="H3731" t="s">
        <v>13683</v>
      </c>
      <c r="I3731" t="s">
        <v>14713</v>
      </c>
      <c r="J3731">
        <v>113142</v>
      </c>
      <c r="K3731">
        <v>29793</v>
      </c>
      <c r="L3731" t="s">
        <v>11218</v>
      </c>
      <c r="M3731">
        <v>103192</v>
      </c>
      <c r="N3731">
        <v>0</v>
      </c>
      <c r="O3731" t="s">
        <v>19956</v>
      </c>
    </row>
    <row r="3732" spans="1:15" x14ac:dyDescent="0.25">
      <c r="A3732">
        <v>127951</v>
      </c>
      <c r="B3732" t="s">
        <v>13684</v>
      </c>
      <c r="C3732" t="s">
        <v>2970</v>
      </c>
      <c r="D3732">
        <v>2650</v>
      </c>
      <c r="E3732" t="s">
        <v>416</v>
      </c>
      <c r="F3732" t="s">
        <v>13682</v>
      </c>
      <c r="G3732" t="s">
        <v>7571</v>
      </c>
      <c r="H3732" t="s">
        <v>13685</v>
      </c>
      <c r="I3732" t="s">
        <v>14713</v>
      </c>
      <c r="J3732">
        <v>113142</v>
      </c>
      <c r="K3732">
        <v>29793</v>
      </c>
      <c r="L3732" t="s">
        <v>11218</v>
      </c>
      <c r="M3732">
        <v>103192</v>
      </c>
      <c r="N3732">
        <v>0</v>
      </c>
      <c r="O3732" t="s">
        <v>19957</v>
      </c>
    </row>
    <row r="3733" spans="1:15" x14ac:dyDescent="0.25">
      <c r="A3733">
        <v>127969</v>
      </c>
      <c r="B3733" t="s">
        <v>13686</v>
      </c>
      <c r="C3733" t="s">
        <v>13687</v>
      </c>
      <c r="D3733">
        <v>9880</v>
      </c>
      <c r="E3733" t="s">
        <v>376</v>
      </c>
      <c r="F3733" t="s">
        <v>13688</v>
      </c>
      <c r="G3733" t="s">
        <v>7571</v>
      </c>
      <c r="H3733" t="s">
        <v>13689</v>
      </c>
      <c r="I3733" t="s">
        <v>14713</v>
      </c>
      <c r="J3733">
        <v>113308</v>
      </c>
      <c r="K3733">
        <v>107607</v>
      </c>
      <c r="L3733" t="s">
        <v>13072</v>
      </c>
      <c r="M3733">
        <v>968081</v>
      </c>
      <c r="N3733">
        <v>0</v>
      </c>
      <c r="O3733" t="s">
        <v>19958</v>
      </c>
    </row>
    <row r="3734" spans="1:15" x14ac:dyDescent="0.25">
      <c r="A3734">
        <v>127977</v>
      </c>
      <c r="B3734" t="s">
        <v>13690</v>
      </c>
      <c r="C3734" t="s">
        <v>13687</v>
      </c>
      <c r="D3734">
        <v>9880</v>
      </c>
      <c r="E3734" t="s">
        <v>376</v>
      </c>
      <c r="F3734" t="s">
        <v>13688</v>
      </c>
      <c r="G3734" t="s">
        <v>7571</v>
      </c>
      <c r="H3734" t="s">
        <v>13689</v>
      </c>
      <c r="I3734" t="s">
        <v>14713</v>
      </c>
      <c r="J3734">
        <v>113308</v>
      </c>
      <c r="K3734">
        <v>107607</v>
      </c>
      <c r="L3734" t="s">
        <v>13072</v>
      </c>
      <c r="M3734">
        <v>968081</v>
      </c>
      <c r="N3734">
        <v>0</v>
      </c>
      <c r="O3734" t="s">
        <v>19958</v>
      </c>
    </row>
    <row r="3735" spans="1:15" x14ac:dyDescent="0.25">
      <c r="A3735">
        <v>127985</v>
      </c>
      <c r="B3735" t="s">
        <v>13691</v>
      </c>
      <c r="C3735" t="s">
        <v>13692</v>
      </c>
      <c r="D3735">
        <v>9800</v>
      </c>
      <c r="E3735" t="s">
        <v>41</v>
      </c>
      <c r="F3735" t="s">
        <v>13693</v>
      </c>
      <c r="G3735" t="s">
        <v>7571</v>
      </c>
      <c r="H3735" t="s">
        <v>14327</v>
      </c>
      <c r="I3735" t="s">
        <v>14372</v>
      </c>
      <c r="J3735">
        <v>112243</v>
      </c>
      <c r="K3735">
        <v>127993</v>
      </c>
      <c r="L3735" t="s">
        <v>13694</v>
      </c>
      <c r="M3735">
        <v>114033</v>
      </c>
      <c r="N3735">
        <v>114033</v>
      </c>
      <c r="O3735" t="s">
        <v>19959</v>
      </c>
    </row>
    <row r="3736" spans="1:15" x14ac:dyDescent="0.25">
      <c r="A3736">
        <v>127993</v>
      </c>
      <c r="B3736" t="s">
        <v>13694</v>
      </c>
      <c r="C3736" t="s">
        <v>8779</v>
      </c>
      <c r="D3736">
        <v>9840</v>
      </c>
      <c r="E3736" t="s">
        <v>851</v>
      </c>
      <c r="F3736" t="s">
        <v>13695</v>
      </c>
      <c r="G3736" t="s">
        <v>7571</v>
      </c>
      <c r="H3736" t="s">
        <v>14328</v>
      </c>
      <c r="I3736" t="s">
        <v>14372</v>
      </c>
      <c r="J3736">
        <v>112243</v>
      </c>
      <c r="K3736">
        <v>127993</v>
      </c>
      <c r="L3736" t="s">
        <v>13694</v>
      </c>
      <c r="M3736">
        <v>114033</v>
      </c>
      <c r="N3736">
        <v>114033</v>
      </c>
      <c r="O3736" t="s">
        <v>19960</v>
      </c>
    </row>
    <row r="3737" spans="1:15" x14ac:dyDescent="0.25">
      <c r="A3737">
        <v>128017</v>
      </c>
      <c r="B3737" t="s">
        <v>13696</v>
      </c>
      <c r="C3737" t="s">
        <v>4992</v>
      </c>
      <c r="D3737">
        <v>8900</v>
      </c>
      <c r="E3737" t="s">
        <v>320</v>
      </c>
      <c r="F3737" t="s">
        <v>11786</v>
      </c>
      <c r="G3737" t="s">
        <v>7571</v>
      </c>
      <c r="H3737" t="s">
        <v>11787</v>
      </c>
      <c r="I3737" t="s">
        <v>14713</v>
      </c>
      <c r="J3737">
        <v>113183</v>
      </c>
      <c r="K3737">
        <v>34512</v>
      </c>
      <c r="L3737" t="s">
        <v>11785</v>
      </c>
      <c r="M3737">
        <v>113787</v>
      </c>
      <c r="N3737">
        <v>0</v>
      </c>
      <c r="O3737" t="s">
        <v>19961</v>
      </c>
    </row>
    <row r="3738" spans="1:15" x14ac:dyDescent="0.25">
      <c r="A3738">
        <v>128025</v>
      </c>
      <c r="B3738" t="s">
        <v>13697</v>
      </c>
      <c r="C3738" t="s">
        <v>12033</v>
      </c>
      <c r="D3738">
        <v>9000</v>
      </c>
      <c r="E3738" t="s">
        <v>299</v>
      </c>
      <c r="F3738" t="s">
        <v>12034</v>
      </c>
      <c r="G3738" t="s">
        <v>7571</v>
      </c>
      <c r="H3738" t="s">
        <v>22407</v>
      </c>
      <c r="I3738" t="s">
        <v>14713</v>
      </c>
      <c r="J3738">
        <v>113291</v>
      </c>
      <c r="K3738">
        <v>38604</v>
      </c>
      <c r="L3738" t="s">
        <v>11831</v>
      </c>
      <c r="M3738">
        <v>968115</v>
      </c>
      <c r="N3738">
        <v>0</v>
      </c>
      <c r="O3738" t="s">
        <v>22408</v>
      </c>
    </row>
    <row r="3739" spans="1:15" x14ac:dyDescent="0.25">
      <c r="A3739">
        <v>128108</v>
      </c>
      <c r="B3739" t="s">
        <v>13698</v>
      </c>
      <c r="C3739" t="s">
        <v>13699</v>
      </c>
      <c r="D3739">
        <v>1930</v>
      </c>
      <c r="E3739" t="s">
        <v>34</v>
      </c>
      <c r="F3739" t="s">
        <v>13700</v>
      </c>
      <c r="G3739" t="s">
        <v>7571</v>
      </c>
      <c r="H3739" t="s">
        <v>13701</v>
      </c>
      <c r="I3739" t="s">
        <v>14372</v>
      </c>
      <c r="J3739">
        <v>111674</v>
      </c>
      <c r="K3739">
        <v>117838</v>
      </c>
      <c r="L3739" t="s">
        <v>13289</v>
      </c>
      <c r="M3739">
        <v>113894</v>
      </c>
      <c r="N3739">
        <v>113894</v>
      </c>
      <c r="O3739" t="s">
        <v>19962</v>
      </c>
    </row>
    <row r="3740" spans="1:15" x14ac:dyDescent="0.25">
      <c r="A3740">
        <v>128447</v>
      </c>
      <c r="B3740" t="s">
        <v>13702</v>
      </c>
      <c r="C3740" t="s">
        <v>13384</v>
      </c>
      <c r="D3740">
        <v>8500</v>
      </c>
      <c r="E3740" t="s">
        <v>276</v>
      </c>
      <c r="F3740" t="s">
        <v>13385</v>
      </c>
      <c r="G3740" t="s">
        <v>7571</v>
      </c>
      <c r="H3740" t="s">
        <v>13386</v>
      </c>
      <c r="I3740" t="s">
        <v>14713</v>
      </c>
      <c r="J3740">
        <v>113191</v>
      </c>
      <c r="K3740">
        <v>132191</v>
      </c>
      <c r="L3740" t="s">
        <v>13777</v>
      </c>
      <c r="M3740">
        <v>128215</v>
      </c>
      <c r="N3740">
        <v>0</v>
      </c>
      <c r="O3740" t="s">
        <v>19963</v>
      </c>
    </row>
    <row r="3741" spans="1:15" x14ac:dyDescent="0.25">
      <c r="A3741">
        <v>128538</v>
      </c>
      <c r="B3741" t="s">
        <v>13707</v>
      </c>
      <c r="C3741" t="s">
        <v>13708</v>
      </c>
      <c r="D3741">
        <v>2800</v>
      </c>
      <c r="E3741" t="s">
        <v>223</v>
      </c>
      <c r="F3741" t="s">
        <v>13709</v>
      </c>
      <c r="G3741" t="s">
        <v>7571</v>
      </c>
      <c r="H3741" t="s">
        <v>13710</v>
      </c>
      <c r="I3741" t="s">
        <v>14715</v>
      </c>
      <c r="J3741">
        <v>128991</v>
      </c>
      <c r="K3741">
        <v>28514</v>
      </c>
      <c r="L3741" t="s">
        <v>11149</v>
      </c>
      <c r="M3741">
        <v>130401</v>
      </c>
      <c r="N3741">
        <v>0</v>
      </c>
      <c r="O3741" t="s">
        <v>19964</v>
      </c>
    </row>
    <row r="3742" spans="1:15" x14ac:dyDescent="0.25">
      <c r="A3742">
        <v>128546</v>
      </c>
      <c r="B3742" t="s">
        <v>12204</v>
      </c>
      <c r="C3742" t="s">
        <v>13708</v>
      </c>
      <c r="D3742">
        <v>2800</v>
      </c>
      <c r="E3742" t="s">
        <v>223</v>
      </c>
      <c r="F3742" t="s">
        <v>13709</v>
      </c>
      <c r="G3742" t="s">
        <v>7571</v>
      </c>
      <c r="H3742" t="s">
        <v>13711</v>
      </c>
      <c r="I3742" t="s">
        <v>14715</v>
      </c>
      <c r="J3742">
        <v>128991</v>
      </c>
      <c r="K3742">
        <v>28514</v>
      </c>
      <c r="L3742" t="s">
        <v>11149</v>
      </c>
      <c r="M3742">
        <v>130401</v>
      </c>
      <c r="N3742">
        <v>0</v>
      </c>
      <c r="O3742" t="s">
        <v>19965</v>
      </c>
    </row>
    <row r="3743" spans="1:15" x14ac:dyDescent="0.25">
      <c r="A3743">
        <v>128553</v>
      </c>
      <c r="B3743" t="s">
        <v>13712</v>
      </c>
      <c r="C3743" t="s">
        <v>13713</v>
      </c>
      <c r="D3743">
        <v>3960</v>
      </c>
      <c r="E3743" t="s">
        <v>614</v>
      </c>
      <c r="F3743" t="s">
        <v>13714</v>
      </c>
      <c r="G3743" t="s">
        <v>7571</v>
      </c>
      <c r="H3743" t="s">
        <v>13715</v>
      </c>
      <c r="I3743" t="s">
        <v>14713</v>
      </c>
      <c r="J3743">
        <v>113449</v>
      </c>
      <c r="K3743">
        <v>38844</v>
      </c>
      <c r="L3743" t="s">
        <v>12195</v>
      </c>
      <c r="M3743">
        <v>138016</v>
      </c>
      <c r="N3743">
        <v>0</v>
      </c>
      <c r="O3743" t="s">
        <v>19966</v>
      </c>
    </row>
    <row r="3744" spans="1:15" x14ac:dyDescent="0.25">
      <c r="A3744">
        <v>128561</v>
      </c>
      <c r="B3744" t="s">
        <v>13716</v>
      </c>
      <c r="C3744" t="s">
        <v>13713</v>
      </c>
      <c r="D3744">
        <v>3960</v>
      </c>
      <c r="E3744" t="s">
        <v>614</v>
      </c>
      <c r="F3744" t="s">
        <v>13714</v>
      </c>
      <c r="G3744" t="s">
        <v>7571</v>
      </c>
      <c r="H3744" t="s">
        <v>13717</v>
      </c>
      <c r="I3744" t="s">
        <v>14713</v>
      </c>
      <c r="J3744">
        <v>113449</v>
      </c>
      <c r="K3744">
        <v>38844</v>
      </c>
      <c r="L3744" t="s">
        <v>12195</v>
      </c>
      <c r="M3744">
        <v>138016</v>
      </c>
      <c r="N3744">
        <v>0</v>
      </c>
      <c r="O3744" t="s">
        <v>19967</v>
      </c>
    </row>
    <row r="3745" spans="1:15" x14ac:dyDescent="0.25">
      <c r="A3745">
        <v>128967</v>
      </c>
      <c r="B3745" t="s">
        <v>13719</v>
      </c>
      <c r="C3745" t="s">
        <v>13720</v>
      </c>
      <c r="D3745">
        <v>2330</v>
      </c>
      <c r="E3745" t="s">
        <v>171</v>
      </c>
      <c r="F3745" t="s">
        <v>13721</v>
      </c>
      <c r="G3745" t="s">
        <v>7571</v>
      </c>
      <c r="H3745" t="s">
        <v>13722</v>
      </c>
      <c r="I3745" t="s">
        <v>14372</v>
      </c>
      <c r="J3745">
        <v>111989</v>
      </c>
      <c r="K3745">
        <v>41145</v>
      </c>
      <c r="L3745" t="s">
        <v>12434</v>
      </c>
      <c r="M3745">
        <v>113861</v>
      </c>
      <c r="N3745">
        <v>113861</v>
      </c>
      <c r="O3745" t="s">
        <v>19968</v>
      </c>
    </row>
    <row r="3746" spans="1:15" x14ac:dyDescent="0.25">
      <c r="A3746">
        <v>128975</v>
      </c>
      <c r="B3746" t="s">
        <v>7821</v>
      </c>
      <c r="C3746" t="s">
        <v>8587</v>
      </c>
      <c r="D3746">
        <v>2360</v>
      </c>
      <c r="E3746" t="s">
        <v>184</v>
      </c>
      <c r="F3746" t="s">
        <v>7822</v>
      </c>
      <c r="G3746" t="s">
        <v>7571</v>
      </c>
      <c r="H3746" t="s">
        <v>7823</v>
      </c>
      <c r="I3746" t="s">
        <v>14713</v>
      </c>
      <c r="J3746">
        <v>113068</v>
      </c>
      <c r="K3746">
        <v>31476</v>
      </c>
      <c r="L3746" t="s">
        <v>11424</v>
      </c>
      <c r="M3746">
        <v>972315</v>
      </c>
      <c r="N3746">
        <v>0</v>
      </c>
      <c r="O3746" t="s">
        <v>19969</v>
      </c>
    </row>
    <row r="3747" spans="1:15" x14ac:dyDescent="0.25">
      <c r="A3747">
        <v>128983</v>
      </c>
      <c r="B3747" t="s">
        <v>13723</v>
      </c>
      <c r="C3747" t="s">
        <v>8765</v>
      </c>
      <c r="D3747">
        <v>3300</v>
      </c>
      <c r="E3747" t="s">
        <v>311</v>
      </c>
      <c r="F3747" t="s">
        <v>13724</v>
      </c>
      <c r="G3747" t="s">
        <v>7571</v>
      </c>
      <c r="H3747" t="s">
        <v>13725</v>
      </c>
      <c r="I3747" t="s">
        <v>14372</v>
      </c>
      <c r="J3747">
        <v>113548</v>
      </c>
      <c r="K3747">
        <v>33571</v>
      </c>
      <c r="L3747" t="s">
        <v>11649</v>
      </c>
      <c r="M3747">
        <v>113902</v>
      </c>
      <c r="N3747">
        <v>113902</v>
      </c>
      <c r="O3747" t="s">
        <v>19970</v>
      </c>
    </row>
    <row r="3748" spans="1:15" x14ac:dyDescent="0.25">
      <c r="A3748">
        <v>129411</v>
      </c>
      <c r="B3748" t="s">
        <v>19971</v>
      </c>
      <c r="C3748" t="s">
        <v>13726</v>
      </c>
      <c r="D3748">
        <v>2640</v>
      </c>
      <c r="E3748" t="s">
        <v>1099</v>
      </c>
      <c r="F3748" t="s">
        <v>13727</v>
      </c>
      <c r="G3748" t="s">
        <v>7571</v>
      </c>
      <c r="H3748" t="s">
        <v>13728</v>
      </c>
      <c r="I3748" t="s">
        <v>14713</v>
      </c>
      <c r="J3748">
        <v>113142</v>
      </c>
      <c r="K3748">
        <v>29793</v>
      </c>
      <c r="L3748" t="s">
        <v>11218</v>
      </c>
      <c r="M3748">
        <v>103192</v>
      </c>
      <c r="N3748">
        <v>0</v>
      </c>
      <c r="O3748" t="s">
        <v>19972</v>
      </c>
    </row>
    <row r="3749" spans="1:15" x14ac:dyDescent="0.25">
      <c r="A3749">
        <v>129429</v>
      </c>
      <c r="B3749" t="s">
        <v>8121</v>
      </c>
      <c r="C3749" t="s">
        <v>8688</v>
      </c>
      <c r="D3749">
        <v>2030</v>
      </c>
      <c r="E3749" t="s">
        <v>534</v>
      </c>
      <c r="F3749" t="s">
        <v>8122</v>
      </c>
      <c r="G3749" t="s">
        <v>7571</v>
      </c>
      <c r="H3749" t="s">
        <v>22409</v>
      </c>
      <c r="I3749" t="s">
        <v>14713</v>
      </c>
      <c r="J3749">
        <v>0</v>
      </c>
      <c r="L3749" t="s">
        <v>7571</v>
      </c>
      <c r="M3749">
        <v>962936</v>
      </c>
      <c r="N3749">
        <v>0</v>
      </c>
      <c r="O3749" t="s">
        <v>19973</v>
      </c>
    </row>
    <row r="3750" spans="1:15" x14ac:dyDescent="0.25">
      <c r="A3750">
        <v>129916</v>
      </c>
      <c r="B3750" t="s">
        <v>11670</v>
      </c>
      <c r="C3750" t="s">
        <v>13729</v>
      </c>
      <c r="D3750">
        <v>8940</v>
      </c>
      <c r="E3750" t="s">
        <v>486</v>
      </c>
      <c r="F3750" t="s">
        <v>13730</v>
      </c>
      <c r="G3750" t="s">
        <v>7571</v>
      </c>
      <c r="H3750" t="s">
        <v>13731</v>
      </c>
      <c r="I3750" t="s">
        <v>14713</v>
      </c>
      <c r="J3750">
        <v>111401</v>
      </c>
      <c r="K3750">
        <v>34959</v>
      </c>
      <c r="L3750" t="s">
        <v>11850</v>
      </c>
      <c r="M3750">
        <v>113761</v>
      </c>
      <c r="N3750">
        <v>0</v>
      </c>
      <c r="O3750" t="s">
        <v>19974</v>
      </c>
    </row>
    <row r="3751" spans="1:15" x14ac:dyDescent="0.25">
      <c r="A3751">
        <v>129957</v>
      </c>
      <c r="B3751" t="s">
        <v>8163</v>
      </c>
      <c r="C3751" t="s">
        <v>8699</v>
      </c>
      <c r="D3751">
        <v>8000</v>
      </c>
      <c r="E3751" t="s">
        <v>273</v>
      </c>
      <c r="F3751" t="s">
        <v>8162</v>
      </c>
      <c r="G3751" t="s">
        <v>7571</v>
      </c>
      <c r="H3751" t="s">
        <v>22375</v>
      </c>
      <c r="I3751" t="s">
        <v>14713</v>
      </c>
      <c r="J3751">
        <v>0</v>
      </c>
      <c r="L3751" t="s">
        <v>7571</v>
      </c>
      <c r="M3751">
        <v>128959</v>
      </c>
      <c r="N3751">
        <v>0</v>
      </c>
      <c r="O3751" t="s">
        <v>19975</v>
      </c>
    </row>
    <row r="3752" spans="1:15" x14ac:dyDescent="0.25">
      <c r="A3752">
        <v>129965</v>
      </c>
      <c r="B3752" t="s">
        <v>13732</v>
      </c>
      <c r="C3752" t="s">
        <v>11143</v>
      </c>
      <c r="D3752">
        <v>9700</v>
      </c>
      <c r="E3752" t="s">
        <v>335</v>
      </c>
      <c r="F3752" t="s">
        <v>11144</v>
      </c>
      <c r="G3752" t="s">
        <v>7571</v>
      </c>
      <c r="H3752" t="s">
        <v>11145</v>
      </c>
      <c r="I3752" t="s">
        <v>14713</v>
      </c>
      <c r="J3752">
        <v>113316</v>
      </c>
      <c r="K3752">
        <v>37879</v>
      </c>
      <c r="L3752" t="s">
        <v>12110</v>
      </c>
      <c r="M3752">
        <v>972083</v>
      </c>
      <c r="N3752">
        <v>0</v>
      </c>
      <c r="O3752" t="s">
        <v>19050</v>
      </c>
    </row>
    <row r="3753" spans="1:15" x14ac:dyDescent="0.25">
      <c r="A3753">
        <v>130773</v>
      </c>
      <c r="B3753" t="s">
        <v>13733</v>
      </c>
      <c r="C3753" t="s">
        <v>5867</v>
      </c>
      <c r="D3753">
        <v>2020</v>
      </c>
      <c r="E3753" t="s">
        <v>534</v>
      </c>
      <c r="F3753" t="s">
        <v>5868</v>
      </c>
      <c r="G3753" t="s">
        <v>7571</v>
      </c>
      <c r="H3753" t="s">
        <v>13734</v>
      </c>
      <c r="I3753" t="s">
        <v>14715</v>
      </c>
      <c r="J3753">
        <v>130757</v>
      </c>
      <c r="K3753">
        <v>0</v>
      </c>
      <c r="L3753" t="s">
        <v>7571</v>
      </c>
      <c r="M3753">
        <v>128728</v>
      </c>
      <c r="N3753">
        <v>0</v>
      </c>
      <c r="O3753" t="s">
        <v>16392</v>
      </c>
    </row>
    <row r="3754" spans="1:15" x14ac:dyDescent="0.25">
      <c r="A3754">
        <v>130781</v>
      </c>
      <c r="B3754" t="s">
        <v>13735</v>
      </c>
      <c r="C3754" t="s">
        <v>5968</v>
      </c>
      <c r="D3754">
        <v>3000</v>
      </c>
      <c r="E3754" t="s">
        <v>512</v>
      </c>
      <c r="F3754" t="s">
        <v>5969</v>
      </c>
      <c r="G3754" t="s">
        <v>7571</v>
      </c>
      <c r="H3754" t="s">
        <v>8146</v>
      </c>
      <c r="I3754" t="s">
        <v>14713</v>
      </c>
      <c r="J3754">
        <v>112409</v>
      </c>
      <c r="K3754">
        <v>126888</v>
      </c>
      <c r="L3754" t="s">
        <v>13570</v>
      </c>
      <c r="M3754">
        <v>972406</v>
      </c>
      <c r="N3754">
        <v>0</v>
      </c>
      <c r="O3754" t="s">
        <v>16426</v>
      </c>
    </row>
    <row r="3755" spans="1:15" x14ac:dyDescent="0.25">
      <c r="A3755">
        <v>130799</v>
      </c>
      <c r="B3755" t="s">
        <v>7923</v>
      </c>
      <c r="C3755" t="s">
        <v>6172</v>
      </c>
      <c r="D3755">
        <v>9000</v>
      </c>
      <c r="E3755" t="s">
        <v>299</v>
      </c>
      <c r="F3755" t="s">
        <v>6173</v>
      </c>
      <c r="G3755" t="s">
        <v>7571</v>
      </c>
      <c r="H3755" t="s">
        <v>13736</v>
      </c>
      <c r="I3755" t="s">
        <v>14715</v>
      </c>
      <c r="J3755">
        <v>0</v>
      </c>
      <c r="L3755" t="s">
        <v>7571</v>
      </c>
      <c r="M3755">
        <v>975789</v>
      </c>
      <c r="N3755">
        <v>0</v>
      </c>
      <c r="O3755" t="s">
        <v>19976</v>
      </c>
    </row>
    <row r="3756" spans="1:15" x14ac:dyDescent="0.25">
      <c r="A3756">
        <v>130807</v>
      </c>
      <c r="B3756" t="s">
        <v>12604</v>
      </c>
      <c r="C3756" t="s">
        <v>13737</v>
      </c>
      <c r="D3756">
        <v>8400</v>
      </c>
      <c r="E3756" t="s">
        <v>155</v>
      </c>
      <c r="F3756" t="s">
        <v>13738</v>
      </c>
      <c r="G3756" t="s">
        <v>7571</v>
      </c>
      <c r="H3756" t="s">
        <v>13739</v>
      </c>
      <c r="I3756" t="s">
        <v>14372</v>
      </c>
      <c r="J3756">
        <v>112219</v>
      </c>
      <c r="K3756">
        <v>42622</v>
      </c>
      <c r="L3756" t="s">
        <v>12603</v>
      </c>
      <c r="M3756">
        <v>114058</v>
      </c>
      <c r="N3756">
        <v>114058</v>
      </c>
      <c r="O3756" t="s">
        <v>19977</v>
      </c>
    </row>
    <row r="3757" spans="1:15" x14ac:dyDescent="0.25">
      <c r="A3757">
        <v>131268</v>
      </c>
      <c r="B3757" t="s">
        <v>13740</v>
      </c>
      <c r="C3757" t="s">
        <v>13741</v>
      </c>
      <c r="D3757">
        <v>8200</v>
      </c>
      <c r="E3757" t="s">
        <v>302</v>
      </c>
      <c r="F3757" t="s">
        <v>13742</v>
      </c>
      <c r="G3757" t="s">
        <v>7571</v>
      </c>
      <c r="H3757" t="s">
        <v>13743</v>
      </c>
      <c r="I3757" t="s">
        <v>14372</v>
      </c>
      <c r="J3757">
        <v>112755</v>
      </c>
      <c r="K3757">
        <v>42201</v>
      </c>
      <c r="L3757" t="s">
        <v>12540</v>
      </c>
      <c r="M3757">
        <v>114041</v>
      </c>
      <c r="N3757">
        <v>114041</v>
      </c>
      <c r="O3757" t="s">
        <v>22410</v>
      </c>
    </row>
    <row r="3758" spans="1:15" x14ac:dyDescent="0.25">
      <c r="A3758">
        <v>131276</v>
      </c>
      <c r="B3758" t="s">
        <v>13744</v>
      </c>
      <c r="C3758" t="s">
        <v>13574</v>
      </c>
      <c r="D3758">
        <v>3001</v>
      </c>
      <c r="E3758" t="s">
        <v>434</v>
      </c>
      <c r="F3758" t="s">
        <v>13575</v>
      </c>
      <c r="G3758" t="s">
        <v>7571</v>
      </c>
      <c r="H3758" t="s">
        <v>22411</v>
      </c>
      <c r="I3758" t="s">
        <v>14713</v>
      </c>
      <c r="J3758">
        <v>112409</v>
      </c>
      <c r="K3758">
        <v>126888</v>
      </c>
      <c r="L3758" t="s">
        <v>13570</v>
      </c>
      <c r="M3758">
        <v>962217</v>
      </c>
      <c r="N3758">
        <v>0</v>
      </c>
      <c r="O3758" t="s">
        <v>19978</v>
      </c>
    </row>
    <row r="3759" spans="1:15" x14ac:dyDescent="0.25">
      <c r="A3759">
        <v>131326</v>
      </c>
      <c r="B3759" t="s">
        <v>13745</v>
      </c>
      <c r="C3759" t="s">
        <v>13746</v>
      </c>
      <c r="D3759">
        <v>3200</v>
      </c>
      <c r="E3759" t="s">
        <v>1224</v>
      </c>
      <c r="F3759" t="s">
        <v>19979</v>
      </c>
      <c r="G3759" t="s">
        <v>7571</v>
      </c>
      <c r="H3759" t="s">
        <v>13747</v>
      </c>
      <c r="I3759" t="s">
        <v>14372</v>
      </c>
      <c r="J3759">
        <v>111351</v>
      </c>
      <c r="K3759">
        <v>41467</v>
      </c>
      <c r="L3759" t="s">
        <v>12464</v>
      </c>
      <c r="M3759">
        <v>113911</v>
      </c>
      <c r="N3759">
        <v>113911</v>
      </c>
      <c r="O3759" t="s">
        <v>19980</v>
      </c>
    </row>
    <row r="3760" spans="1:15" x14ac:dyDescent="0.25">
      <c r="A3760">
        <v>131334</v>
      </c>
      <c r="B3760" t="s">
        <v>13748</v>
      </c>
      <c r="C3760" t="s">
        <v>13749</v>
      </c>
      <c r="D3760">
        <v>3980</v>
      </c>
      <c r="E3760" t="s">
        <v>72</v>
      </c>
      <c r="F3760" t="s">
        <v>13750</v>
      </c>
      <c r="G3760" t="s">
        <v>7571</v>
      </c>
      <c r="H3760" t="s">
        <v>13751</v>
      </c>
      <c r="I3760" t="s">
        <v>14372</v>
      </c>
      <c r="J3760">
        <v>111351</v>
      </c>
      <c r="K3760">
        <v>41467</v>
      </c>
      <c r="L3760" t="s">
        <v>12464</v>
      </c>
      <c r="M3760">
        <v>113911</v>
      </c>
      <c r="N3760">
        <v>113911</v>
      </c>
      <c r="O3760" t="s">
        <v>19981</v>
      </c>
    </row>
    <row r="3761" spans="1:15" x14ac:dyDescent="0.25">
      <c r="A3761">
        <v>131342</v>
      </c>
      <c r="B3761" t="s">
        <v>13752</v>
      </c>
      <c r="C3761" t="s">
        <v>8703</v>
      </c>
      <c r="D3761">
        <v>8380</v>
      </c>
      <c r="E3761" t="s">
        <v>4530</v>
      </c>
      <c r="F3761" t="s">
        <v>13753</v>
      </c>
      <c r="G3761" t="s">
        <v>7571</v>
      </c>
      <c r="H3761" t="s">
        <v>13754</v>
      </c>
      <c r="I3761" t="s">
        <v>14713</v>
      </c>
      <c r="J3761">
        <v>113167</v>
      </c>
      <c r="K3761">
        <v>34074</v>
      </c>
      <c r="L3761" t="s">
        <v>11717</v>
      </c>
      <c r="M3761">
        <v>971226</v>
      </c>
      <c r="N3761">
        <v>0</v>
      </c>
      <c r="O3761" t="s">
        <v>19982</v>
      </c>
    </row>
    <row r="3762" spans="1:15" x14ac:dyDescent="0.25">
      <c r="A3762">
        <v>131391</v>
      </c>
      <c r="B3762" t="s">
        <v>13755</v>
      </c>
      <c r="C3762" t="s">
        <v>13756</v>
      </c>
      <c r="D3762">
        <v>8000</v>
      </c>
      <c r="E3762" t="s">
        <v>273</v>
      </c>
      <c r="F3762" t="s">
        <v>13757</v>
      </c>
      <c r="G3762" t="s">
        <v>7571</v>
      </c>
      <c r="H3762" t="s">
        <v>15748</v>
      </c>
      <c r="I3762" t="s">
        <v>14713</v>
      </c>
      <c r="J3762">
        <v>113167</v>
      </c>
      <c r="K3762">
        <v>34074</v>
      </c>
      <c r="L3762" t="s">
        <v>11717</v>
      </c>
      <c r="M3762">
        <v>966226</v>
      </c>
      <c r="N3762">
        <v>0</v>
      </c>
      <c r="O3762" t="s">
        <v>19983</v>
      </c>
    </row>
    <row r="3763" spans="1:15" x14ac:dyDescent="0.25">
      <c r="A3763">
        <v>131409</v>
      </c>
      <c r="B3763" t="s">
        <v>13758</v>
      </c>
      <c r="C3763" t="s">
        <v>13756</v>
      </c>
      <c r="D3763">
        <v>8000</v>
      </c>
      <c r="E3763" t="s">
        <v>273</v>
      </c>
      <c r="F3763" t="s">
        <v>13757</v>
      </c>
      <c r="G3763" t="s">
        <v>7571</v>
      </c>
      <c r="H3763" t="s">
        <v>13759</v>
      </c>
      <c r="I3763" t="s">
        <v>14713</v>
      </c>
      <c r="J3763">
        <v>113167</v>
      </c>
      <c r="K3763">
        <v>34074</v>
      </c>
      <c r="L3763" t="s">
        <v>11717</v>
      </c>
      <c r="M3763">
        <v>966226</v>
      </c>
      <c r="N3763">
        <v>0</v>
      </c>
      <c r="O3763" t="s">
        <v>19984</v>
      </c>
    </row>
    <row r="3764" spans="1:15" x14ac:dyDescent="0.25">
      <c r="A3764">
        <v>131805</v>
      </c>
      <c r="B3764" t="s">
        <v>13760</v>
      </c>
      <c r="C3764" t="s">
        <v>13761</v>
      </c>
      <c r="D3764">
        <v>9100</v>
      </c>
      <c r="E3764" t="s">
        <v>326</v>
      </c>
      <c r="F3764" t="s">
        <v>22412</v>
      </c>
      <c r="G3764" t="s">
        <v>7571</v>
      </c>
      <c r="H3764" t="s">
        <v>22413</v>
      </c>
      <c r="I3764" t="s">
        <v>14372</v>
      </c>
      <c r="J3764">
        <v>111435</v>
      </c>
      <c r="K3764">
        <v>40253</v>
      </c>
      <c r="L3764" t="s">
        <v>12317</v>
      </c>
      <c r="M3764">
        <v>113969</v>
      </c>
      <c r="N3764">
        <v>113969</v>
      </c>
      <c r="O3764" t="s">
        <v>22414</v>
      </c>
    </row>
    <row r="3765" spans="1:15" x14ac:dyDescent="0.25">
      <c r="A3765">
        <v>131813</v>
      </c>
      <c r="B3765" t="s">
        <v>13762</v>
      </c>
      <c r="C3765" t="s">
        <v>11041</v>
      </c>
      <c r="D3765">
        <v>3990</v>
      </c>
      <c r="E3765" t="s">
        <v>3887</v>
      </c>
      <c r="F3765" t="s">
        <v>11042</v>
      </c>
      <c r="G3765" t="s">
        <v>7571</v>
      </c>
      <c r="H3765" t="s">
        <v>11043</v>
      </c>
      <c r="I3765" t="s">
        <v>14713</v>
      </c>
      <c r="J3765">
        <v>113456</v>
      </c>
      <c r="K3765">
        <v>126193</v>
      </c>
      <c r="L3765" t="s">
        <v>13514</v>
      </c>
      <c r="M3765">
        <v>973149</v>
      </c>
      <c r="N3765">
        <v>0</v>
      </c>
      <c r="O3765" t="s">
        <v>19985</v>
      </c>
    </row>
    <row r="3766" spans="1:15" x14ac:dyDescent="0.25">
      <c r="A3766">
        <v>131821</v>
      </c>
      <c r="B3766" t="s">
        <v>13763</v>
      </c>
      <c r="C3766" t="s">
        <v>10992</v>
      </c>
      <c r="D3766">
        <v>2018</v>
      </c>
      <c r="E3766" t="s">
        <v>534</v>
      </c>
      <c r="F3766" t="s">
        <v>10993</v>
      </c>
      <c r="G3766" t="s">
        <v>7571</v>
      </c>
      <c r="H3766" t="s">
        <v>10994</v>
      </c>
      <c r="I3766" t="s">
        <v>14713</v>
      </c>
      <c r="J3766">
        <v>112987</v>
      </c>
      <c r="K3766">
        <v>111741</v>
      </c>
      <c r="L3766" t="s">
        <v>13139</v>
      </c>
      <c r="M3766">
        <v>972265</v>
      </c>
      <c r="N3766">
        <v>0</v>
      </c>
      <c r="O3766" t="s">
        <v>19986</v>
      </c>
    </row>
    <row r="3767" spans="1:15" x14ac:dyDescent="0.25">
      <c r="A3767">
        <v>131839</v>
      </c>
      <c r="B3767" t="s">
        <v>13764</v>
      </c>
      <c r="C3767" t="s">
        <v>6057</v>
      </c>
      <c r="D3767">
        <v>3560</v>
      </c>
      <c r="E3767" t="s">
        <v>102</v>
      </c>
      <c r="F3767" t="s">
        <v>11063</v>
      </c>
      <c r="G3767" t="s">
        <v>7571</v>
      </c>
      <c r="H3767" t="s">
        <v>19987</v>
      </c>
      <c r="I3767" t="s">
        <v>14713</v>
      </c>
      <c r="J3767">
        <v>112763</v>
      </c>
      <c r="K3767">
        <v>39545</v>
      </c>
      <c r="L3767" t="s">
        <v>12258</v>
      </c>
      <c r="M3767">
        <v>968081</v>
      </c>
      <c r="N3767">
        <v>0</v>
      </c>
      <c r="O3767" t="s">
        <v>19988</v>
      </c>
    </row>
    <row r="3768" spans="1:15" x14ac:dyDescent="0.25">
      <c r="A3768">
        <v>131847</v>
      </c>
      <c r="B3768" t="s">
        <v>11996</v>
      </c>
      <c r="C3768" t="s">
        <v>12070</v>
      </c>
      <c r="D3768">
        <v>9160</v>
      </c>
      <c r="E3768" t="s">
        <v>140</v>
      </c>
      <c r="F3768" t="s">
        <v>13463</v>
      </c>
      <c r="G3768" t="s">
        <v>7571</v>
      </c>
      <c r="H3768" t="s">
        <v>13464</v>
      </c>
      <c r="I3768" t="s">
        <v>14713</v>
      </c>
      <c r="J3768">
        <v>111336</v>
      </c>
      <c r="K3768">
        <v>137398</v>
      </c>
      <c r="L3768" t="s">
        <v>11996</v>
      </c>
      <c r="M3768">
        <v>971937</v>
      </c>
      <c r="N3768">
        <v>0</v>
      </c>
      <c r="O3768" t="s">
        <v>19989</v>
      </c>
    </row>
    <row r="3769" spans="1:15" x14ac:dyDescent="0.25">
      <c r="A3769">
        <v>131854</v>
      </c>
      <c r="B3769" t="s">
        <v>13765</v>
      </c>
      <c r="C3769" t="s">
        <v>13164</v>
      </c>
      <c r="D3769">
        <v>8500</v>
      </c>
      <c r="E3769" t="s">
        <v>276</v>
      </c>
      <c r="F3769" t="s">
        <v>13165</v>
      </c>
      <c r="G3769" t="s">
        <v>7571</v>
      </c>
      <c r="H3769" t="s">
        <v>13766</v>
      </c>
      <c r="I3769" t="s">
        <v>14713</v>
      </c>
      <c r="J3769">
        <v>113191</v>
      </c>
      <c r="K3769">
        <v>132191</v>
      </c>
      <c r="L3769" t="s">
        <v>13777</v>
      </c>
      <c r="M3769">
        <v>128215</v>
      </c>
      <c r="N3769">
        <v>0</v>
      </c>
      <c r="O3769" t="s">
        <v>19884</v>
      </c>
    </row>
    <row r="3770" spans="1:15" x14ac:dyDescent="0.25">
      <c r="A3770">
        <v>131862</v>
      </c>
      <c r="B3770" t="s">
        <v>13767</v>
      </c>
      <c r="C3770" t="s">
        <v>13164</v>
      </c>
      <c r="D3770">
        <v>8500</v>
      </c>
      <c r="E3770" t="s">
        <v>276</v>
      </c>
      <c r="F3770" t="s">
        <v>13165</v>
      </c>
      <c r="G3770" t="s">
        <v>7571</v>
      </c>
      <c r="H3770" t="s">
        <v>13768</v>
      </c>
      <c r="I3770" t="s">
        <v>14713</v>
      </c>
      <c r="J3770">
        <v>113191</v>
      </c>
      <c r="K3770">
        <v>132191</v>
      </c>
      <c r="L3770" t="s">
        <v>13777</v>
      </c>
      <c r="M3770">
        <v>128215</v>
      </c>
      <c r="N3770">
        <v>0</v>
      </c>
      <c r="O3770" t="s">
        <v>19990</v>
      </c>
    </row>
    <row r="3771" spans="1:15" x14ac:dyDescent="0.25">
      <c r="A3771">
        <v>132175</v>
      </c>
      <c r="B3771" t="s">
        <v>8164</v>
      </c>
      <c r="C3771" t="s">
        <v>8697</v>
      </c>
      <c r="D3771">
        <v>8000</v>
      </c>
      <c r="E3771" t="s">
        <v>273</v>
      </c>
      <c r="F3771" t="s">
        <v>8165</v>
      </c>
      <c r="G3771" t="s">
        <v>7571</v>
      </c>
      <c r="H3771" t="s">
        <v>22375</v>
      </c>
      <c r="I3771" t="s">
        <v>14713</v>
      </c>
      <c r="J3771">
        <v>0</v>
      </c>
      <c r="L3771" t="s">
        <v>7571</v>
      </c>
      <c r="M3771">
        <v>128959</v>
      </c>
      <c r="N3771">
        <v>0</v>
      </c>
      <c r="O3771" t="s">
        <v>19991</v>
      </c>
    </row>
    <row r="3772" spans="1:15" x14ac:dyDescent="0.25">
      <c r="A3772">
        <v>132183</v>
      </c>
      <c r="B3772" t="s">
        <v>13775</v>
      </c>
      <c r="C3772" t="s">
        <v>5817</v>
      </c>
      <c r="D3772">
        <v>1070</v>
      </c>
      <c r="E3772" t="s">
        <v>133</v>
      </c>
      <c r="F3772" t="s">
        <v>13776</v>
      </c>
      <c r="G3772" t="s">
        <v>7571</v>
      </c>
      <c r="H3772" t="s">
        <v>10975</v>
      </c>
      <c r="I3772" t="s">
        <v>14713</v>
      </c>
      <c r="J3772">
        <v>111393</v>
      </c>
      <c r="K3772">
        <v>32151</v>
      </c>
      <c r="L3772" t="s">
        <v>11499</v>
      </c>
      <c r="M3772">
        <v>117952</v>
      </c>
      <c r="N3772">
        <v>0</v>
      </c>
      <c r="O3772" t="s">
        <v>18979</v>
      </c>
    </row>
    <row r="3773" spans="1:15" x14ac:dyDescent="0.25">
      <c r="A3773">
        <v>132191</v>
      </c>
      <c r="B3773" t="s">
        <v>13777</v>
      </c>
      <c r="C3773" t="s">
        <v>13778</v>
      </c>
      <c r="D3773">
        <v>8500</v>
      </c>
      <c r="E3773" t="s">
        <v>276</v>
      </c>
      <c r="F3773" t="s">
        <v>13779</v>
      </c>
      <c r="G3773" t="s">
        <v>7571</v>
      </c>
      <c r="H3773" t="s">
        <v>13780</v>
      </c>
      <c r="I3773" t="s">
        <v>14713</v>
      </c>
      <c r="J3773">
        <v>113191</v>
      </c>
      <c r="K3773">
        <v>132191</v>
      </c>
      <c r="L3773" t="s">
        <v>13777</v>
      </c>
      <c r="M3773">
        <v>116145</v>
      </c>
      <c r="N3773">
        <v>0</v>
      </c>
      <c r="O3773" t="s">
        <v>19992</v>
      </c>
    </row>
    <row r="3774" spans="1:15" x14ac:dyDescent="0.25">
      <c r="A3774">
        <v>132209</v>
      </c>
      <c r="B3774" t="s">
        <v>13781</v>
      </c>
      <c r="C3774" t="s">
        <v>13782</v>
      </c>
      <c r="D3774">
        <v>8500</v>
      </c>
      <c r="E3774" t="s">
        <v>276</v>
      </c>
      <c r="F3774" t="s">
        <v>13783</v>
      </c>
      <c r="G3774" t="s">
        <v>7571</v>
      </c>
      <c r="H3774" t="s">
        <v>13784</v>
      </c>
      <c r="I3774" t="s">
        <v>14713</v>
      </c>
      <c r="J3774">
        <v>113191</v>
      </c>
      <c r="K3774">
        <v>132191</v>
      </c>
      <c r="L3774" t="s">
        <v>13777</v>
      </c>
      <c r="M3774">
        <v>116145</v>
      </c>
      <c r="N3774">
        <v>0</v>
      </c>
      <c r="O3774" t="s">
        <v>19992</v>
      </c>
    </row>
    <row r="3775" spans="1:15" x14ac:dyDescent="0.25">
      <c r="A3775">
        <v>132225</v>
      </c>
      <c r="B3775" t="s">
        <v>13785</v>
      </c>
      <c r="C3775" t="s">
        <v>13786</v>
      </c>
      <c r="D3775">
        <v>2890</v>
      </c>
      <c r="E3775" t="s">
        <v>831</v>
      </c>
      <c r="F3775" t="s">
        <v>13787</v>
      </c>
      <c r="G3775" t="s">
        <v>7571</v>
      </c>
      <c r="H3775" t="s">
        <v>19993</v>
      </c>
      <c r="I3775" t="s">
        <v>14713</v>
      </c>
      <c r="J3775">
        <v>0</v>
      </c>
      <c r="L3775" t="s">
        <v>7571</v>
      </c>
      <c r="M3775">
        <v>132217</v>
      </c>
      <c r="N3775">
        <v>0</v>
      </c>
      <c r="O3775" t="s">
        <v>19994</v>
      </c>
    </row>
    <row r="3776" spans="1:15" x14ac:dyDescent="0.25">
      <c r="A3776">
        <v>133331</v>
      </c>
      <c r="B3776" t="s">
        <v>13788</v>
      </c>
      <c r="C3776" t="s">
        <v>13789</v>
      </c>
      <c r="D3776">
        <v>3000</v>
      </c>
      <c r="E3776" t="s">
        <v>512</v>
      </c>
      <c r="F3776" t="s">
        <v>13790</v>
      </c>
      <c r="G3776" t="s">
        <v>7571</v>
      </c>
      <c r="H3776" t="s">
        <v>14329</v>
      </c>
      <c r="I3776" t="s">
        <v>14713</v>
      </c>
      <c r="J3776">
        <v>112409</v>
      </c>
      <c r="K3776">
        <v>126888</v>
      </c>
      <c r="L3776" t="s">
        <v>13570</v>
      </c>
      <c r="M3776">
        <v>117507</v>
      </c>
      <c r="N3776">
        <v>0</v>
      </c>
      <c r="O3776" t="s">
        <v>19995</v>
      </c>
    </row>
    <row r="3777" spans="1:15" x14ac:dyDescent="0.25">
      <c r="A3777">
        <v>133348</v>
      </c>
      <c r="B3777" t="s">
        <v>13791</v>
      </c>
      <c r="C3777" t="s">
        <v>1342</v>
      </c>
      <c r="D3777">
        <v>3800</v>
      </c>
      <c r="E3777" t="s">
        <v>241</v>
      </c>
      <c r="F3777" t="s">
        <v>12803</v>
      </c>
      <c r="G3777" t="s">
        <v>7571</v>
      </c>
      <c r="H3777" t="s">
        <v>13792</v>
      </c>
      <c r="I3777" t="s">
        <v>14372</v>
      </c>
      <c r="J3777">
        <v>111997</v>
      </c>
      <c r="K3777">
        <v>44495</v>
      </c>
      <c r="L3777" t="s">
        <v>12812</v>
      </c>
      <c r="M3777">
        <v>113928</v>
      </c>
      <c r="N3777">
        <v>113928</v>
      </c>
      <c r="O3777" t="s">
        <v>19996</v>
      </c>
    </row>
    <row r="3778" spans="1:15" x14ac:dyDescent="0.25">
      <c r="A3778">
        <v>137349</v>
      </c>
      <c r="B3778" t="s">
        <v>13793</v>
      </c>
      <c r="C3778" t="s">
        <v>10950</v>
      </c>
      <c r="D3778">
        <v>8400</v>
      </c>
      <c r="E3778" t="s">
        <v>155</v>
      </c>
      <c r="F3778" t="s">
        <v>22415</v>
      </c>
      <c r="G3778" t="s">
        <v>7571</v>
      </c>
      <c r="H3778" t="s">
        <v>13794</v>
      </c>
      <c r="I3778" t="s">
        <v>14372</v>
      </c>
      <c r="J3778">
        <v>112219</v>
      </c>
      <c r="K3778">
        <v>42622</v>
      </c>
      <c r="L3778" t="s">
        <v>12603</v>
      </c>
      <c r="M3778">
        <v>114058</v>
      </c>
      <c r="N3778">
        <v>114058</v>
      </c>
      <c r="O3778" t="s">
        <v>19997</v>
      </c>
    </row>
    <row r="3779" spans="1:15" x14ac:dyDescent="0.25">
      <c r="A3779">
        <v>137364</v>
      </c>
      <c r="B3779" t="s">
        <v>13795</v>
      </c>
      <c r="C3779" t="s">
        <v>14220</v>
      </c>
      <c r="D3779">
        <v>3010</v>
      </c>
      <c r="E3779" t="s">
        <v>1216</v>
      </c>
      <c r="F3779" t="s">
        <v>19998</v>
      </c>
      <c r="G3779" t="s">
        <v>7571</v>
      </c>
      <c r="H3779" t="s">
        <v>19999</v>
      </c>
      <c r="I3779" t="s">
        <v>14713</v>
      </c>
      <c r="J3779">
        <v>0</v>
      </c>
      <c r="L3779" t="s">
        <v>7571</v>
      </c>
      <c r="M3779">
        <v>137356</v>
      </c>
      <c r="N3779">
        <v>0</v>
      </c>
      <c r="O3779" t="s">
        <v>20000</v>
      </c>
    </row>
    <row r="3780" spans="1:15" x14ac:dyDescent="0.25">
      <c r="A3780">
        <v>137381</v>
      </c>
      <c r="B3780" t="s">
        <v>13796</v>
      </c>
      <c r="C3780" t="s">
        <v>13797</v>
      </c>
      <c r="D3780">
        <v>1190</v>
      </c>
      <c r="E3780" t="s">
        <v>1969</v>
      </c>
      <c r="F3780" t="s">
        <v>22416</v>
      </c>
      <c r="G3780" t="s">
        <v>7571</v>
      </c>
      <c r="H3780" t="s">
        <v>13798</v>
      </c>
      <c r="I3780" t="s">
        <v>14713</v>
      </c>
      <c r="J3780">
        <v>0</v>
      </c>
      <c r="L3780" t="s">
        <v>7571</v>
      </c>
      <c r="M3780">
        <v>137372</v>
      </c>
      <c r="N3780">
        <v>0</v>
      </c>
      <c r="O3780" t="s">
        <v>20001</v>
      </c>
    </row>
    <row r="3781" spans="1:15" x14ac:dyDescent="0.25">
      <c r="A3781">
        <v>137398</v>
      </c>
      <c r="B3781" t="s">
        <v>11996</v>
      </c>
      <c r="C3781" t="s">
        <v>8707</v>
      </c>
      <c r="D3781">
        <v>9160</v>
      </c>
      <c r="E3781" t="s">
        <v>140</v>
      </c>
      <c r="F3781" t="s">
        <v>13463</v>
      </c>
      <c r="G3781" t="s">
        <v>7571</v>
      </c>
      <c r="H3781" t="s">
        <v>13799</v>
      </c>
      <c r="I3781" t="s">
        <v>14713</v>
      </c>
      <c r="J3781">
        <v>111336</v>
      </c>
      <c r="K3781">
        <v>137398</v>
      </c>
      <c r="L3781" t="s">
        <v>11996</v>
      </c>
      <c r="M3781">
        <v>971937</v>
      </c>
      <c r="N3781">
        <v>0</v>
      </c>
      <c r="O3781" t="s">
        <v>20002</v>
      </c>
    </row>
    <row r="3782" spans="1:15" x14ac:dyDescent="0.25">
      <c r="A3782">
        <v>137422</v>
      </c>
      <c r="B3782" t="s">
        <v>13800</v>
      </c>
      <c r="C3782" t="s">
        <v>13801</v>
      </c>
      <c r="D3782">
        <v>3300</v>
      </c>
      <c r="E3782" t="s">
        <v>311</v>
      </c>
      <c r="F3782" t="s">
        <v>13802</v>
      </c>
      <c r="G3782" t="s">
        <v>7571</v>
      </c>
      <c r="H3782" t="s">
        <v>13803</v>
      </c>
      <c r="I3782" t="s">
        <v>14713</v>
      </c>
      <c r="J3782">
        <v>0</v>
      </c>
      <c r="L3782" t="s">
        <v>7571</v>
      </c>
      <c r="M3782">
        <v>968081</v>
      </c>
      <c r="N3782">
        <v>0</v>
      </c>
      <c r="O3782" t="s">
        <v>20003</v>
      </c>
    </row>
    <row r="3783" spans="1:15" x14ac:dyDescent="0.25">
      <c r="A3783">
        <v>137431</v>
      </c>
      <c r="B3783" t="s">
        <v>13804</v>
      </c>
      <c r="C3783" t="s">
        <v>5826</v>
      </c>
      <c r="D3783">
        <v>1200</v>
      </c>
      <c r="E3783" t="s">
        <v>441</v>
      </c>
      <c r="F3783" t="s">
        <v>22417</v>
      </c>
      <c r="G3783" t="s">
        <v>7571</v>
      </c>
      <c r="H3783" t="s">
        <v>13805</v>
      </c>
      <c r="I3783" t="s">
        <v>14713</v>
      </c>
      <c r="J3783">
        <v>0</v>
      </c>
      <c r="L3783" t="s">
        <v>7571</v>
      </c>
      <c r="M3783">
        <v>968081</v>
      </c>
      <c r="N3783">
        <v>0</v>
      </c>
      <c r="O3783" t="s">
        <v>20004</v>
      </c>
    </row>
    <row r="3784" spans="1:15" x14ac:dyDescent="0.25">
      <c r="A3784">
        <v>137448</v>
      </c>
      <c r="B3784" t="s">
        <v>13806</v>
      </c>
      <c r="C3784" t="s">
        <v>11021</v>
      </c>
      <c r="D3784">
        <v>9100</v>
      </c>
      <c r="E3784" t="s">
        <v>326</v>
      </c>
      <c r="F3784" t="s">
        <v>11022</v>
      </c>
      <c r="G3784" t="s">
        <v>7571</v>
      </c>
      <c r="H3784" t="s">
        <v>13807</v>
      </c>
      <c r="I3784" t="s">
        <v>14713</v>
      </c>
      <c r="J3784">
        <v>112664</v>
      </c>
      <c r="K3784">
        <v>38307</v>
      </c>
      <c r="L3784" t="s">
        <v>12154</v>
      </c>
      <c r="M3784">
        <v>970798</v>
      </c>
      <c r="N3784">
        <v>0</v>
      </c>
      <c r="O3784" t="s">
        <v>20005</v>
      </c>
    </row>
    <row r="3785" spans="1:15" x14ac:dyDescent="0.25">
      <c r="A3785">
        <v>137455</v>
      </c>
      <c r="B3785" t="s">
        <v>13808</v>
      </c>
      <c r="C3785" t="s">
        <v>13809</v>
      </c>
      <c r="D3785">
        <v>8200</v>
      </c>
      <c r="E3785" t="s">
        <v>1401</v>
      </c>
      <c r="F3785" t="s">
        <v>13810</v>
      </c>
      <c r="G3785" t="s">
        <v>7571</v>
      </c>
      <c r="H3785" t="s">
        <v>13811</v>
      </c>
      <c r="I3785" t="s">
        <v>14372</v>
      </c>
      <c r="J3785">
        <v>112755</v>
      </c>
      <c r="K3785">
        <v>42201</v>
      </c>
      <c r="L3785" t="s">
        <v>12540</v>
      </c>
      <c r="M3785">
        <v>114041</v>
      </c>
      <c r="N3785">
        <v>114041</v>
      </c>
      <c r="O3785" t="s">
        <v>20006</v>
      </c>
    </row>
    <row r="3786" spans="1:15" x14ac:dyDescent="0.25">
      <c r="A3786">
        <v>137778</v>
      </c>
      <c r="B3786" t="s">
        <v>13812</v>
      </c>
      <c r="C3786" t="s">
        <v>11021</v>
      </c>
      <c r="D3786">
        <v>9100</v>
      </c>
      <c r="E3786" t="s">
        <v>326</v>
      </c>
      <c r="F3786" t="s">
        <v>11022</v>
      </c>
      <c r="G3786" t="s">
        <v>7571</v>
      </c>
      <c r="H3786" t="s">
        <v>13807</v>
      </c>
      <c r="I3786" t="s">
        <v>14713</v>
      </c>
      <c r="J3786">
        <v>112664</v>
      </c>
      <c r="K3786">
        <v>38307</v>
      </c>
      <c r="L3786" t="s">
        <v>12154</v>
      </c>
      <c r="M3786">
        <v>970798</v>
      </c>
      <c r="N3786">
        <v>0</v>
      </c>
      <c r="O3786" t="s">
        <v>20007</v>
      </c>
    </row>
    <row r="3787" spans="1:15" x14ac:dyDescent="0.25">
      <c r="A3787">
        <v>138248</v>
      </c>
      <c r="B3787" t="s">
        <v>11414</v>
      </c>
      <c r="C3787" t="s">
        <v>11415</v>
      </c>
      <c r="D3787">
        <v>2940</v>
      </c>
      <c r="E3787" t="s">
        <v>418</v>
      </c>
      <c r="F3787" t="s">
        <v>11416</v>
      </c>
      <c r="G3787" t="s">
        <v>7571</v>
      </c>
      <c r="H3787" t="s">
        <v>22418</v>
      </c>
      <c r="I3787" t="s">
        <v>14715</v>
      </c>
      <c r="J3787">
        <v>128991</v>
      </c>
      <c r="K3787">
        <v>28514</v>
      </c>
      <c r="L3787" t="s">
        <v>11149</v>
      </c>
      <c r="M3787">
        <v>130401</v>
      </c>
      <c r="N3787">
        <v>0</v>
      </c>
      <c r="O3787" t="s">
        <v>20008</v>
      </c>
    </row>
    <row r="3788" spans="1:15" x14ac:dyDescent="0.25">
      <c r="A3788">
        <v>138255</v>
      </c>
      <c r="B3788" t="s">
        <v>13815</v>
      </c>
      <c r="C3788" t="s">
        <v>13816</v>
      </c>
      <c r="D3788">
        <v>9100</v>
      </c>
      <c r="E3788" t="s">
        <v>326</v>
      </c>
      <c r="F3788" t="s">
        <v>13817</v>
      </c>
      <c r="G3788" t="s">
        <v>7571</v>
      </c>
      <c r="H3788" t="s">
        <v>13818</v>
      </c>
      <c r="I3788" t="s">
        <v>14713</v>
      </c>
      <c r="J3788">
        <v>112664</v>
      </c>
      <c r="K3788">
        <v>38307</v>
      </c>
      <c r="L3788" t="s">
        <v>12154</v>
      </c>
      <c r="M3788">
        <v>963934</v>
      </c>
      <c r="N3788">
        <v>0</v>
      </c>
      <c r="O3788" t="s">
        <v>20009</v>
      </c>
    </row>
    <row r="3789" spans="1:15" x14ac:dyDescent="0.25">
      <c r="A3789">
        <v>138263</v>
      </c>
      <c r="B3789" t="s">
        <v>13819</v>
      </c>
      <c r="C3789" t="s">
        <v>8794</v>
      </c>
      <c r="D3789">
        <v>1070</v>
      </c>
      <c r="E3789" t="s">
        <v>133</v>
      </c>
      <c r="F3789" t="s">
        <v>13820</v>
      </c>
      <c r="G3789" t="s">
        <v>7571</v>
      </c>
      <c r="H3789" t="s">
        <v>13821</v>
      </c>
      <c r="I3789" t="s">
        <v>14713</v>
      </c>
      <c r="J3789">
        <v>0</v>
      </c>
      <c r="L3789" t="s">
        <v>7571</v>
      </c>
      <c r="M3789">
        <v>122416</v>
      </c>
      <c r="N3789">
        <v>0</v>
      </c>
      <c r="O3789" t="s">
        <v>19787</v>
      </c>
    </row>
    <row r="3790" spans="1:15" x14ac:dyDescent="0.25">
      <c r="A3790">
        <v>138271</v>
      </c>
      <c r="B3790" t="s">
        <v>13822</v>
      </c>
      <c r="C3790" t="s">
        <v>5895</v>
      </c>
      <c r="D3790">
        <v>2960</v>
      </c>
      <c r="E3790" t="s">
        <v>1017</v>
      </c>
      <c r="F3790" t="s">
        <v>11006</v>
      </c>
      <c r="G3790" t="s">
        <v>7571</v>
      </c>
      <c r="H3790" t="s">
        <v>20010</v>
      </c>
      <c r="I3790" t="s">
        <v>14713</v>
      </c>
      <c r="J3790">
        <v>113035</v>
      </c>
      <c r="K3790">
        <v>31336</v>
      </c>
      <c r="L3790" t="s">
        <v>11288</v>
      </c>
      <c r="M3790">
        <v>968081</v>
      </c>
      <c r="N3790">
        <v>0</v>
      </c>
      <c r="O3790" t="s">
        <v>20011</v>
      </c>
    </row>
    <row r="3791" spans="1:15" x14ac:dyDescent="0.25">
      <c r="A3791">
        <v>138289</v>
      </c>
      <c r="B3791" t="s">
        <v>13823</v>
      </c>
      <c r="C3791" t="s">
        <v>13533</v>
      </c>
      <c r="D3791">
        <v>9890</v>
      </c>
      <c r="E3791" t="s">
        <v>169</v>
      </c>
      <c r="F3791" t="s">
        <v>13824</v>
      </c>
      <c r="G3791" t="s">
        <v>7571</v>
      </c>
      <c r="H3791" t="s">
        <v>13535</v>
      </c>
      <c r="I3791" t="s">
        <v>14372</v>
      </c>
      <c r="J3791">
        <v>112243</v>
      </c>
      <c r="K3791">
        <v>127993</v>
      </c>
      <c r="L3791" t="s">
        <v>13694</v>
      </c>
      <c r="M3791">
        <v>114033</v>
      </c>
      <c r="N3791">
        <v>114033</v>
      </c>
      <c r="O3791" t="s">
        <v>20012</v>
      </c>
    </row>
    <row r="3792" spans="1:15" x14ac:dyDescent="0.25">
      <c r="A3792">
        <v>138321</v>
      </c>
      <c r="B3792" t="s">
        <v>11996</v>
      </c>
      <c r="C3792" t="s">
        <v>8707</v>
      </c>
      <c r="D3792">
        <v>9160</v>
      </c>
      <c r="E3792" t="s">
        <v>140</v>
      </c>
      <c r="F3792" t="s">
        <v>13463</v>
      </c>
      <c r="G3792" t="s">
        <v>7571</v>
      </c>
      <c r="H3792" t="s">
        <v>13799</v>
      </c>
      <c r="I3792" t="s">
        <v>14713</v>
      </c>
      <c r="J3792">
        <v>111336</v>
      </c>
      <c r="K3792">
        <v>137398</v>
      </c>
      <c r="L3792" t="s">
        <v>11996</v>
      </c>
      <c r="M3792">
        <v>971937</v>
      </c>
      <c r="N3792">
        <v>0</v>
      </c>
      <c r="O3792" t="s">
        <v>20013</v>
      </c>
    </row>
    <row r="3793" spans="1:15" x14ac:dyDescent="0.25">
      <c r="A3793">
        <v>138354</v>
      </c>
      <c r="B3793" t="s">
        <v>13825</v>
      </c>
      <c r="C3793" t="s">
        <v>11137</v>
      </c>
      <c r="D3793">
        <v>9255</v>
      </c>
      <c r="E3793" t="s">
        <v>1612</v>
      </c>
      <c r="F3793" t="s">
        <v>11138</v>
      </c>
      <c r="G3793" t="s">
        <v>7571</v>
      </c>
      <c r="H3793" t="s">
        <v>22419</v>
      </c>
      <c r="I3793" t="s">
        <v>14715</v>
      </c>
      <c r="J3793">
        <v>111658</v>
      </c>
      <c r="K3793">
        <v>43166</v>
      </c>
      <c r="L3793" t="s">
        <v>12657</v>
      </c>
      <c r="M3793">
        <v>960088</v>
      </c>
      <c r="N3793">
        <v>0</v>
      </c>
      <c r="O3793" t="s">
        <v>20014</v>
      </c>
    </row>
    <row r="3794" spans="1:15" x14ac:dyDescent="0.25">
      <c r="A3794">
        <v>138362</v>
      </c>
      <c r="B3794" t="s">
        <v>13826</v>
      </c>
      <c r="C3794" t="s">
        <v>13827</v>
      </c>
      <c r="D3794">
        <v>2300</v>
      </c>
      <c r="E3794" t="s">
        <v>148</v>
      </c>
      <c r="F3794" t="s">
        <v>20015</v>
      </c>
      <c r="G3794" t="s">
        <v>7571</v>
      </c>
      <c r="H3794" t="s">
        <v>20016</v>
      </c>
      <c r="I3794" t="s">
        <v>14713</v>
      </c>
      <c r="J3794">
        <v>113068</v>
      </c>
      <c r="K3794">
        <v>31476</v>
      </c>
      <c r="L3794" t="s">
        <v>11424</v>
      </c>
      <c r="M3794">
        <v>56291</v>
      </c>
      <c r="N3794">
        <v>0</v>
      </c>
      <c r="O3794" t="s">
        <v>20017</v>
      </c>
    </row>
    <row r="3795" spans="1:15" x14ac:dyDescent="0.25">
      <c r="A3795">
        <v>138669</v>
      </c>
      <c r="B3795" t="s">
        <v>13829</v>
      </c>
      <c r="C3795" t="s">
        <v>6162</v>
      </c>
      <c r="D3795">
        <v>9000</v>
      </c>
      <c r="E3795" t="s">
        <v>299</v>
      </c>
      <c r="F3795" t="s">
        <v>20018</v>
      </c>
      <c r="G3795" t="s">
        <v>7571</v>
      </c>
      <c r="H3795" t="s">
        <v>20019</v>
      </c>
      <c r="I3795" t="s">
        <v>14713</v>
      </c>
      <c r="J3795">
        <v>113282</v>
      </c>
      <c r="K3795">
        <v>36996</v>
      </c>
      <c r="L3795" t="s">
        <v>12040</v>
      </c>
      <c r="M3795">
        <v>139741</v>
      </c>
      <c r="N3795">
        <v>0</v>
      </c>
      <c r="O3795" t="s">
        <v>20020</v>
      </c>
    </row>
    <row r="3796" spans="1:15" x14ac:dyDescent="0.25">
      <c r="A3796">
        <v>138677</v>
      </c>
      <c r="B3796" t="s">
        <v>13830</v>
      </c>
      <c r="C3796" t="s">
        <v>8638</v>
      </c>
      <c r="D3796">
        <v>8830</v>
      </c>
      <c r="E3796" t="s">
        <v>6143</v>
      </c>
      <c r="F3796" t="s">
        <v>13831</v>
      </c>
      <c r="G3796" t="s">
        <v>7571</v>
      </c>
      <c r="H3796" t="s">
        <v>19035</v>
      </c>
      <c r="I3796" t="s">
        <v>14713</v>
      </c>
      <c r="J3796">
        <v>0</v>
      </c>
      <c r="L3796" t="s">
        <v>7571</v>
      </c>
      <c r="M3796">
        <v>972679</v>
      </c>
      <c r="N3796">
        <v>0</v>
      </c>
      <c r="O3796" t="s">
        <v>19036</v>
      </c>
    </row>
    <row r="3797" spans="1:15" x14ac:dyDescent="0.25">
      <c r="A3797">
        <v>138743</v>
      </c>
      <c r="B3797" t="s">
        <v>13832</v>
      </c>
      <c r="C3797" t="s">
        <v>13833</v>
      </c>
      <c r="D3797">
        <v>8500</v>
      </c>
      <c r="E3797" t="s">
        <v>276</v>
      </c>
      <c r="F3797" t="s">
        <v>13834</v>
      </c>
      <c r="G3797" t="s">
        <v>7571</v>
      </c>
      <c r="H3797" t="s">
        <v>22420</v>
      </c>
      <c r="I3797" t="s">
        <v>14713</v>
      </c>
      <c r="J3797">
        <v>113191</v>
      </c>
      <c r="K3797">
        <v>132191</v>
      </c>
      <c r="L3797" t="s">
        <v>13777</v>
      </c>
      <c r="M3797">
        <v>116145</v>
      </c>
      <c r="N3797">
        <v>0</v>
      </c>
      <c r="O3797" t="s">
        <v>20021</v>
      </c>
    </row>
    <row r="3798" spans="1:15" x14ac:dyDescent="0.25">
      <c r="A3798">
        <v>143628</v>
      </c>
      <c r="B3798" t="s">
        <v>22421</v>
      </c>
      <c r="C3798" t="s">
        <v>12141</v>
      </c>
      <c r="D3798">
        <v>9100</v>
      </c>
      <c r="E3798" t="s">
        <v>326</v>
      </c>
      <c r="F3798" t="s">
        <v>12142</v>
      </c>
      <c r="G3798" t="s">
        <v>7571</v>
      </c>
      <c r="H3798" t="s">
        <v>12143</v>
      </c>
      <c r="I3798" t="s">
        <v>14713</v>
      </c>
      <c r="J3798">
        <v>112664</v>
      </c>
      <c r="K3798">
        <v>38307</v>
      </c>
      <c r="L3798" t="s">
        <v>12154</v>
      </c>
      <c r="M3798">
        <v>975219</v>
      </c>
      <c r="N3798">
        <v>0</v>
      </c>
      <c r="O3798" t="s">
        <v>22422</v>
      </c>
    </row>
    <row r="3799" spans="1:15" x14ac:dyDescent="0.25">
      <c r="A3799">
        <v>143644</v>
      </c>
      <c r="B3799" t="s">
        <v>22423</v>
      </c>
      <c r="C3799" t="s">
        <v>2281</v>
      </c>
      <c r="D3799">
        <v>9190</v>
      </c>
      <c r="E3799" t="s">
        <v>124</v>
      </c>
      <c r="F3799" t="s">
        <v>22424</v>
      </c>
      <c r="G3799" t="s">
        <v>7571</v>
      </c>
      <c r="H3799" t="s">
        <v>7571</v>
      </c>
      <c r="I3799" t="s">
        <v>14713</v>
      </c>
      <c r="J3799">
        <v>112664</v>
      </c>
      <c r="K3799">
        <v>38307</v>
      </c>
      <c r="L3799" t="s">
        <v>12154</v>
      </c>
      <c r="M3799">
        <v>963934</v>
      </c>
      <c r="N3799">
        <v>0</v>
      </c>
      <c r="O3799" t="s">
        <v>22425</v>
      </c>
    </row>
    <row r="3800" spans="1:15" x14ac:dyDescent="0.25">
      <c r="A3800">
        <v>143651</v>
      </c>
      <c r="B3800" t="s">
        <v>22426</v>
      </c>
      <c r="C3800" t="s">
        <v>6669</v>
      </c>
      <c r="D3800">
        <v>9100</v>
      </c>
      <c r="E3800" t="s">
        <v>326</v>
      </c>
      <c r="F3800" t="s">
        <v>12148</v>
      </c>
      <c r="G3800" t="s">
        <v>7571</v>
      </c>
      <c r="H3800" t="s">
        <v>7571</v>
      </c>
      <c r="I3800" t="s">
        <v>14713</v>
      </c>
      <c r="J3800">
        <v>112664</v>
      </c>
      <c r="K3800">
        <v>38307</v>
      </c>
      <c r="L3800" t="s">
        <v>12154</v>
      </c>
      <c r="M3800">
        <v>963942</v>
      </c>
      <c r="N3800">
        <v>0</v>
      </c>
      <c r="O3800" t="s">
        <v>22425</v>
      </c>
    </row>
    <row r="3801" spans="1:15" x14ac:dyDescent="0.25">
      <c r="A3801">
        <v>143669</v>
      </c>
      <c r="B3801" t="s">
        <v>22427</v>
      </c>
      <c r="C3801" t="s">
        <v>12130</v>
      </c>
      <c r="D3801">
        <v>9100</v>
      </c>
      <c r="E3801" t="s">
        <v>326</v>
      </c>
      <c r="F3801" t="s">
        <v>12131</v>
      </c>
      <c r="G3801" t="s">
        <v>7571</v>
      </c>
      <c r="H3801" t="s">
        <v>18185</v>
      </c>
      <c r="I3801" t="s">
        <v>14713</v>
      </c>
      <c r="J3801">
        <v>112664</v>
      </c>
      <c r="K3801">
        <v>38307</v>
      </c>
      <c r="L3801" t="s">
        <v>12154</v>
      </c>
      <c r="M3801">
        <v>963967</v>
      </c>
      <c r="N3801">
        <v>0</v>
      </c>
      <c r="O3801" t="s">
        <v>22428</v>
      </c>
    </row>
    <row r="3802" spans="1:15" x14ac:dyDescent="0.25">
      <c r="A3802">
        <v>143677</v>
      </c>
      <c r="B3802" t="s">
        <v>13019</v>
      </c>
      <c r="C3802" t="s">
        <v>13020</v>
      </c>
      <c r="D3802">
        <v>9340</v>
      </c>
      <c r="E3802" t="s">
        <v>350</v>
      </c>
      <c r="F3802" t="s">
        <v>13021</v>
      </c>
      <c r="G3802" t="s">
        <v>7571</v>
      </c>
      <c r="H3802" t="s">
        <v>7571</v>
      </c>
      <c r="I3802" t="s">
        <v>14713</v>
      </c>
      <c r="J3802">
        <v>112805</v>
      </c>
      <c r="K3802">
        <v>118281</v>
      </c>
      <c r="L3802" t="s">
        <v>13310</v>
      </c>
      <c r="M3802">
        <v>968784</v>
      </c>
      <c r="N3802">
        <v>0</v>
      </c>
      <c r="O3802" t="s">
        <v>22425</v>
      </c>
    </row>
    <row r="3803" spans="1:15" x14ac:dyDescent="0.25">
      <c r="A3803">
        <v>143685</v>
      </c>
      <c r="B3803" t="s">
        <v>22429</v>
      </c>
      <c r="C3803" t="s">
        <v>13047</v>
      </c>
      <c r="D3803">
        <v>1930</v>
      </c>
      <c r="E3803" t="s">
        <v>34</v>
      </c>
      <c r="F3803" t="s">
        <v>13048</v>
      </c>
      <c r="G3803" t="s">
        <v>7571</v>
      </c>
      <c r="H3803" t="s">
        <v>22430</v>
      </c>
      <c r="I3803" t="s">
        <v>14713</v>
      </c>
      <c r="J3803">
        <v>111451</v>
      </c>
      <c r="K3803">
        <v>0</v>
      </c>
      <c r="L3803" t="s">
        <v>7571</v>
      </c>
      <c r="M3803">
        <v>104729</v>
      </c>
      <c r="N3803">
        <v>0</v>
      </c>
      <c r="O3803" t="s">
        <v>19678</v>
      </c>
    </row>
    <row r="3804" spans="1:15" x14ac:dyDescent="0.25">
      <c r="A3804">
        <v>143693</v>
      </c>
      <c r="B3804" t="s">
        <v>22431</v>
      </c>
      <c r="C3804" t="s">
        <v>22432</v>
      </c>
      <c r="D3804">
        <v>1030</v>
      </c>
      <c r="E3804" t="s">
        <v>432</v>
      </c>
      <c r="F3804" t="s">
        <v>11469</v>
      </c>
      <c r="G3804" t="s">
        <v>7571</v>
      </c>
      <c r="H3804" t="s">
        <v>22433</v>
      </c>
      <c r="I3804" t="s">
        <v>14713</v>
      </c>
      <c r="J3804">
        <v>111393</v>
      </c>
      <c r="K3804">
        <v>32151</v>
      </c>
      <c r="L3804" t="s">
        <v>11499</v>
      </c>
      <c r="M3804">
        <v>117952</v>
      </c>
      <c r="N3804">
        <v>0</v>
      </c>
      <c r="O3804" t="s">
        <v>19164</v>
      </c>
    </row>
    <row r="3805" spans="1:15" x14ac:dyDescent="0.25">
      <c r="A3805">
        <v>143701</v>
      </c>
      <c r="B3805" t="s">
        <v>22434</v>
      </c>
      <c r="C3805" t="s">
        <v>5437</v>
      </c>
      <c r="D3805">
        <v>9200</v>
      </c>
      <c r="E3805" t="s">
        <v>637</v>
      </c>
      <c r="F3805" t="s">
        <v>11981</v>
      </c>
      <c r="G3805" t="s">
        <v>7571</v>
      </c>
      <c r="H3805" t="s">
        <v>11982</v>
      </c>
      <c r="I3805" t="s">
        <v>14713</v>
      </c>
      <c r="J3805">
        <v>113332</v>
      </c>
      <c r="K3805">
        <v>36301</v>
      </c>
      <c r="L3805" t="s">
        <v>11983</v>
      </c>
      <c r="M3805">
        <v>968842</v>
      </c>
      <c r="N3805">
        <v>0</v>
      </c>
      <c r="O3805" t="s">
        <v>22425</v>
      </c>
    </row>
    <row r="3806" spans="1:15" x14ac:dyDescent="0.25">
      <c r="A3806">
        <v>143719</v>
      </c>
      <c r="B3806" t="s">
        <v>22435</v>
      </c>
      <c r="C3806" t="s">
        <v>22436</v>
      </c>
      <c r="D3806">
        <v>2800</v>
      </c>
      <c r="E3806" t="s">
        <v>223</v>
      </c>
      <c r="F3806" t="s">
        <v>22437</v>
      </c>
      <c r="G3806" t="s">
        <v>7571</v>
      </c>
      <c r="H3806" t="s">
        <v>21372</v>
      </c>
      <c r="I3806" t="s">
        <v>14713</v>
      </c>
      <c r="J3806">
        <v>0</v>
      </c>
      <c r="L3806" t="s">
        <v>7571</v>
      </c>
      <c r="M3806">
        <v>143305</v>
      </c>
      <c r="N3806">
        <v>0</v>
      </c>
      <c r="O3806" t="s">
        <v>22438</v>
      </c>
    </row>
    <row r="3807" spans="1:15" x14ac:dyDescent="0.25">
      <c r="A3807">
        <v>143801</v>
      </c>
      <c r="B3807" t="s">
        <v>22439</v>
      </c>
      <c r="C3807" t="s">
        <v>22440</v>
      </c>
      <c r="D3807">
        <v>8740</v>
      </c>
      <c r="E3807" t="s">
        <v>4970</v>
      </c>
      <c r="F3807" t="s">
        <v>22441</v>
      </c>
      <c r="G3807" t="s">
        <v>7571</v>
      </c>
      <c r="H3807" t="s">
        <v>7571</v>
      </c>
      <c r="I3807" t="s">
        <v>14372</v>
      </c>
      <c r="J3807">
        <v>112755</v>
      </c>
      <c r="K3807">
        <v>42201</v>
      </c>
      <c r="L3807" t="s">
        <v>12540</v>
      </c>
      <c r="M3807">
        <v>114041</v>
      </c>
      <c r="N3807">
        <v>114041</v>
      </c>
      <c r="O3807" t="s">
        <v>19030</v>
      </c>
    </row>
    <row r="3808" spans="1:15" x14ac:dyDescent="0.25">
      <c r="A3808">
        <v>143818</v>
      </c>
      <c r="B3808" t="s">
        <v>22442</v>
      </c>
      <c r="C3808" t="s">
        <v>22443</v>
      </c>
      <c r="D3808">
        <v>8510</v>
      </c>
      <c r="E3808" t="s">
        <v>339</v>
      </c>
      <c r="F3808" t="s">
        <v>7571</v>
      </c>
      <c r="G3808" t="s">
        <v>7571</v>
      </c>
      <c r="H3808" t="s">
        <v>7571</v>
      </c>
      <c r="I3808" t="s">
        <v>14372</v>
      </c>
      <c r="J3808">
        <v>111484</v>
      </c>
      <c r="K3808">
        <v>42465</v>
      </c>
      <c r="L3808" t="s">
        <v>12581</v>
      </c>
      <c r="M3808">
        <v>114082</v>
      </c>
      <c r="N3808">
        <v>114082</v>
      </c>
      <c r="O3808" t="s">
        <v>22444</v>
      </c>
    </row>
    <row r="3809" spans="1:15" x14ac:dyDescent="0.25">
      <c r="A3809">
        <v>143826</v>
      </c>
      <c r="B3809" t="s">
        <v>22445</v>
      </c>
      <c r="C3809" t="s">
        <v>22446</v>
      </c>
      <c r="D3809">
        <v>2990</v>
      </c>
      <c r="E3809" t="s">
        <v>237</v>
      </c>
      <c r="F3809" t="s">
        <v>11011</v>
      </c>
      <c r="G3809" t="s">
        <v>7571</v>
      </c>
      <c r="H3809" t="s">
        <v>11012</v>
      </c>
      <c r="I3809" t="s">
        <v>14713</v>
      </c>
      <c r="J3809">
        <v>113051</v>
      </c>
      <c r="K3809">
        <v>30361</v>
      </c>
      <c r="L3809" t="s">
        <v>11293</v>
      </c>
      <c r="M3809">
        <v>972901</v>
      </c>
      <c r="N3809">
        <v>0</v>
      </c>
      <c r="O3809" t="s">
        <v>18997</v>
      </c>
    </row>
    <row r="3810" spans="1:15" x14ac:dyDescent="0.25">
      <c r="A3810">
        <v>49031</v>
      </c>
      <c r="B3810" t="s">
        <v>20022</v>
      </c>
      <c r="C3810" t="s">
        <v>8635</v>
      </c>
      <c r="D3810">
        <v>1000</v>
      </c>
      <c r="E3810" t="s">
        <v>890</v>
      </c>
      <c r="F3810" t="s">
        <v>7971</v>
      </c>
      <c r="G3810" t="s">
        <v>7571</v>
      </c>
      <c r="H3810" t="s">
        <v>7972</v>
      </c>
      <c r="I3810" t="s">
        <v>14715</v>
      </c>
      <c r="J3810">
        <v>0</v>
      </c>
      <c r="M3810">
        <v>960138</v>
      </c>
      <c r="N3810">
        <v>0</v>
      </c>
      <c r="O3810" t="s">
        <v>20023</v>
      </c>
    </row>
    <row r="3811" spans="1:15" x14ac:dyDescent="0.25">
      <c r="A3811">
        <v>49056</v>
      </c>
      <c r="B3811" t="s">
        <v>12918</v>
      </c>
      <c r="C3811" t="s">
        <v>12919</v>
      </c>
      <c r="D3811">
        <v>1030</v>
      </c>
      <c r="E3811" t="s">
        <v>432</v>
      </c>
      <c r="F3811" t="s">
        <v>12920</v>
      </c>
      <c r="G3811" t="s">
        <v>7571</v>
      </c>
      <c r="H3811" t="s">
        <v>12921</v>
      </c>
      <c r="I3811" t="s">
        <v>14372</v>
      </c>
      <c r="J3811">
        <v>0</v>
      </c>
      <c r="M3811">
        <v>113878</v>
      </c>
      <c r="N3811">
        <v>113878</v>
      </c>
      <c r="O3811" t="s">
        <v>20024</v>
      </c>
    </row>
    <row r="3812" spans="1:15" x14ac:dyDescent="0.25">
      <c r="A3812">
        <v>49072</v>
      </c>
      <c r="B3812" t="s">
        <v>12922</v>
      </c>
      <c r="C3812" t="s">
        <v>12923</v>
      </c>
      <c r="D3812">
        <v>1040</v>
      </c>
      <c r="E3812" t="s">
        <v>443</v>
      </c>
      <c r="F3812" t="s">
        <v>12924</v>
      </c>
      <c r="G3812" t="s">
        <v>7571</v>
      </c>
      <c r="H3812" t="s">
        <v>20025</v>
      </c>
      <c r="I3812" t="s">
        <v>14372</v>
      </c>
      <c r="J3812">
        <v>0</v>
      </c>
      <c r="M3812">
        <v>113878</v>
      </c>
      <c r="N3812">
        <v>113878</v>
      </c>
      <c r="O3812" t="s">
        <v>20026</v>
      </c>
    </row>
    <row r="3813" spans="1:15" x14ac:dyDescent="0.25">
      <c r="A3813">
        <v>49081</v>
      </c>
      <c r="B3813" t="s">
        <v>12925</v>
      </c>
      <c r="C3813" t="s">
        <v>12926</v>
      </c>
      <c r="D3813">
        <v>1040</v>
      </c>
      <c r="E3813" t="s">
        <v>443</v>
      </c>
      <c r="F3813" t="s">
        <v>12927</v>
      </c>
      <c r="G3813" t="s">
        <v>7571</v>
      </c>
      <c r="H3813" t="s">
        <v>12928</v>
      </c>
      <c r="I3813" t="s">
        <v>14372</v>
      </c>
      <c r="J3813">
        <v>0</v>
      </c>
      <c r="M3813">
        <v>113878</v>
      </c>
      <c r="N3813">
        <v>113878</v>
      </c>
      <c r="O3813" t="s">
        <v>20027</v>
      </c>
    </row>
    <row r="3814" spans="1:15" x14ac:dyDescent="0.25">
      <c r="A3814">
        <v>49098</v>
      </c>
      <c r="B3814" t="s">
        <v>12929</v>
      </c>
      <c r="C3814" t="s">
        <v>12930</v>
      </c>
      <c r="D3814">
        <v>1070</v>
      </c>
      <c r="E3814" t="s">
        <v>133</v>
      </c>
      <c r="F3814" t="s">
        <v>12931</v>
      </c>
      <c r="G3814" t="s">
        <v>7571</v>
      </c>
      <c r="H3814" t="s">
        <v>12932</v>
      </c>
      <c r="I3814" t="s">
        <v>14372</v>
      </c>
      <c r="J3814">
        <v>0</v>
      </c>
      <c r="M3814">
        <v>113878</v>
      </c>
      <c r="N3814">
        <v>113878</v>
      </c>
      <c r="O3814" t="s">
        <v>20028</v>
      </c>
    </row>
    <row r="3815" spans="1:15" x14ac:dyDescent="0.25">
      <c r="A3815">
        <v>49106</v>
      </c>
      <c r="B3815" t="s">
        <v>12933</v>
      </c>
      <c r="C3815" t="s">
        <v>12934</v>
      </c>
      <c r="D3815">
        <v>1070</v>
      </c>
      <c r="E3815" t="s">
        <v>133</v>
      </c>
      <c r="F3815" t="s">
        <v>12935</v>
      </c>
      <c r="G3815" t="s">
        <v>7571</v>
      </c>
      <c r="H3815" t="s">
        <v>12936</v>
      </c>
      <c r="I3815" t="s">
        <v>14372</v>
      </c>
      <c r="J3815">
        <v>0</v>
      </c>
      <c r="M3815">
        <v>113878</v>
      </c>
      <c r="N3815">
        <v>113878</v>
      </c>
      <c r="O3815" t="s">
        <v>20029</v>
      </c>
    </row>
    <row r="3816" spans="1:15" x14ac:dyDescent="0.25">
      <c r="A3816">
        <v>49122</v>
      </c>
      <c r="B3816" t="s">
        <v>8126</v>
      </c>
      <c r="C3816" t="s">
        <v>8690</v>
      </c>
      <c r="D3816">
        <v>1082</v>
      </c>
      <c r="E3816" t="s">
        <v>916</v>
      </c>
      <c r="F3816" t="s">
        <v>8127</v>
      </c>
      <c r="G3816" t="s">
        <v>7571</v>
      </c>
      <c r="H3816" t="s">
        <v>22447</v>
      </c>
      <c r="I3816" t="s">
        <v>14715</v>
      </c>
      <c r="J3816">
        <v>0</v>
      </c>
      <c r="M3816">
        <v>960179</v>
      </c>
      <c r="N3816">
        <v>0</v>
      </c>
      <c r="O3816" t="s">
        <v>20030</v>
      </c>
    </row>
    <row r="3817" spans="1:15" x14ac:dyDescent="0.25">
      <c r="A3817">
        <v>49131</v>
      </c>
      <c r="B3817" t="s">
        <v>8128</v>
      </c>
      <c r="C3817" t="s">
        <v>6478</v>
      </c>
      <c r="D3817">
        <v>1090</v>
      </c>
      <c r="E3817" t="s">
        <v>250</v>
      </c>
      <c r="F3817" t="s">
        <v>8129</v>
      </c>
      <c r="G3817" t="s">
        <v>7571</v>
      </c>
      <c r="H3817" t="s">
        <v>12937</v>
      </c>
      <c r="I3817" t="s">
        <v>14715</v>
      </c>
      <c r="J3817">
        <v>0</v>
      </c>
      <c r="M3817">
        <v>960195</v>
      </c>
      <c r="N3817">
        <v>0</v>
      </c>
      <c r="O3817" t="s">
        <v>20031</v>
      </c>
    </row>
    <row r="3818" spans="1:15" x14ac:dyDescent="0.25">
      <c r="A3818">
        <v>49148</v>
      </c>
      <c r="B3818" t="s">
        <v>8322</v>
      </c>
      <c r="C3818" t="s">
        <v>22448</v>
      </c>
      <c r="D3818">
        <v>1200</v>
      </c>
      <c r="E3818" t="s">
        <v>441</v>
      </c>
      <c r="F3818" t="s">
        <v>8323</v>
      </c>
      <c r="G3818" t="s">
        <v>7571</v>
      </c>
      <c r="H3818" t="s">
        <v>22449</v>
      </c>
      <c r="I3818" t="s">
        <v>14715</v>
      </c>
      <c r="J3818">
        <v>0</v>
      </c>
      <c r="M3818">
        <v>960237</v>
      </c>
      <c r="N3818">
        <v>0</v>
      </c>
      <c r="O3818" t="s">
        <v>20032</v>
      </c>
    </row>
    <row r="3819" spans="1:15" x14ac:dyDescent="0.25">
      <c r="A3819">
        <v>49155</v>
      </c>
      <c r="B3819" t="s">
        <v>8324</v>
      </c>
      <c r="C3819" t="s">
        <v>1944</v>
      </c>
      <c r="D3819">
        <v>1150</v>
      </c>
      <c r="E3819" t="s">
        <v>197</v>
      </c>
      <c r="F3819" t="s">
        <v>8325</v>
      </c>
      <c r="G3819" t="s">
        <v>7571</v>
      </c>
      <c r="H3819" t="s">
        <v>8326</v>
      </c>
      <c r="I3819" t="s">
        <v>14715</v>
      </c>
      <c r="J3819">
        <v>0</v>
      </c>
      <c r="M3819">
        <v>960211</v>
      </c>
      <c r="N3819">
        <v>0</v>
      </c>
      <c r="O3819" t="s">
        <v>20033</v>
      </c>
    </row>
    <row r="3820" spans="1:15" x14ac:dyDescent="0.25">
      <c r="A3820">
        <v>49197</v>
      </c>
      <c r="B3820" t="s">
        <v>8044</v>
      </c>
      <c r="C3820" t="s">
        <v>7274</v>
      </c>
      <c r="D3820">
        <v>1030</v>
      </c>
      <c r="E3820" t="s">
        <v>432</v>
      </c>
      <c r="F3820" t="s">
        <v>7275</v>
      </c>
      <c r="G3820" t="s">
        <v>7571</v>
      </c>
      <c r="H3820" t="s">
        <v>8045</v>
      </c>
      <c r="I3820" t="s">
        <v>14713</v>
      </c>
      <c r="J3820">
        <v>0</v>
      </c>
      <c r="M3820">
        <v>107359</v>
      </c>
      <c r="N3820">
        <v>0</v>
      </c>
      <c r="O3820" t="s">
        <v>20034</v>
      </c>
    </row>
    <row r="3821" spans="1:15" x14ac:dyDescent="0.25">
      <c r="A3821">
        <v>49221</v>
      </c>
      <c r="B3821" t="s">
        <v>7958</v>
      </c>
      <c r="C3821" t="s">
        <v>8631</v>
      </c>
      <c r="D3821">
        <v>1600</v>
      </c>
      <c r="E3821" t="s">
        <v>252</v>
      </c>
      <c r="F3821" t="s">
        <v>7959</v>
      </c>
      <c r="G3821" t="s">
        <v>7571</v>
      </c>
      <c r="H3821" t="s">
        <v>7960</v>
      </c>
      <c r="I3821" t="s">
        <v>14715</v>
      </c>
      <c r="J3821">
        <v>0</v>
      </c>
      <c r="M3821">
        <v>960286</v>
      </c>
      <c r="N3821">
        <v>0</v>
      </c>
      <c r="O3821" t="s">
        <v>20035</v>
      </c>
    </row>
    <row r="3822" spans="1:15" x14ac:dyDescent="0.25">
      <c r="A3822">
        <v>49239</v>
      </c>
      <c r="B3822" t="s">
        <v>12940</v>
      </c>
      <c r="C3822" t="s">
        <v>12941</v>
      </c>
      <c r="D3822">
        <v>1652</v>
      </c>
      <c r="E3822" t="s">
        <v>448</v>
      </c>
      <c r="F3822" t="s">
        <v>12942</v>
      </c>
      <c r="G3822" t="s">
        <v>7571</v>
      </c>
      <c r="H3822" t="s">
        <v>12943</v>
      </c>
      <c r="I3822" t="s">
        <v>14372</v>
      </c>
      <c r="J3822">
        <v>0</v>
      </c>
      <c r="M3822">
        <v>113886</v>
      </c>
      <c r="N3822">
        <v>113886</v>
      </c>
      <c r="O3822" t="s">
        <v>20036</v>
      </c>
    </row>
    <row r="3823" spans="1:15" x14ac:dyDescent="0.25">
      <c r="A3823">
        <v>49247</v>
      </c>
      <c r="B3823" t="s">
        <v>7961</v>
      </c>
      <c r="C3823" t="s">
        <v>8632</v>
      </c>
      <c r="D3823">
        <v>1700</v>
      </c>
      <c r="E3823" t="s">
        <v>3</v>
      </c>
      <c r="F3823" t="s">
        <v>7962</v>
      </c>
      <c r="G3823" t="s">
        <v>7571</v>
      </c>
      <c r="H3823" t="s">
        <v>7963</v>
      </c>
      <c r="I3823" t="s">
        <v>14715</v>
      </c>
      <c r="J3823">
        <v>0</v>
      </c>
      <c r="M3823">
        <v>960377</v>
      </c>
      <c r="N3823">
        <v>0</v>
      </c>
      <c r="O3823" t="s">
        <v>20037</v>
      </c>
    </row>
    <row r="3824" spans="1:15" x14ac:dyDescent="0.25">
      <c r="A3824">
        <v>49254</v>
      </c>
      <c r="B3824" t="s">
        <v>8437</v>
      </c>
      <c r="C3824" t="s">
        <v>8780</v>
      </c>
      <c r="D3824">
        <v>1730</v>
      </c>
      <c r="E3824" t="s">
        <v>954</v>
      </c>
      <c r="F3824" t="s">
        <v>8438</v>
      </c>
      <c r="G3824" t="s">
        <v>7571</v>
      </c>
      <c r="H3824" t="s">
        <v>8439</v>
      </c>
      <c r="I3824" t="s">
        <v>14715</v>
      </c>
      <c r="J3824">
        <v>0</v>
      </c>
      <c r="M3824">
        <v>960369</v>
      </c>
      <c r="N3824">
        <v>0</v>
      </c>
      <c r="O3824" t="s">
        <v>20038</v>
      </c>
    </row>
    <row r="3825" spans="1:15" x14ac:dyDescent="0.25">
      <c r="A3825">
        <v>49262</v>
      </c>
      <c r="B3825" t="s">
        <v>8387</v>
      </c>
      <c r="C3825" t="s">
        <v>8766</v>
      </c>
      <c r="D3825">
        <v>1750</v>
      </c>
      <c r="E3825" t="s">
        <v>951</v>
      </c>
      <c r="F3825" t="s">
        <v>8388</v>
      </c>
      <c r="G3825" t="s">
        <v>7571</v>
      </c>
      <c r="H3825" t="s">
        <v>8389</v>
      </c>
      <c r="I3825" t="s">
        <v>14715</v>
      </c>
      <c r="J3825">
        <v>0</v>
      </c>
      <c r="M3825">
        <v>960344</v>
      </c>
      <c r="N3825">
        <v>0</v>
      </c>
      <c r="O3825" t="s">
        <v>20039</v>
      </c>
    </row>
    <row r="3826" spans="1:15" x14ac:dyDescent="0.25">
      <c r="A3826">
        <v>49271</v>
      </c>
      <c r="B3826" t="s">
        <v>7964</v>
      </c>
      <c r="C3826" t="s">
        <v>8633</v>
      </c>
      <c r="D3826">
        <v>1755</v>
      </c>
      <c r="E3826" t="s">
        <v>2082</v>
      </c>
      <c r="F3826" t="s">
        <v>7965</v>
      </c>
      <c r="G3826" t="s">
        <v>7571</v>
      </c>
      <c r="H3826" t="s">
        <v>7966</v>
      </c>
      <c r="I3826" t="s">
        <v>14715</v>
      </c>
      <c r="J3826">
        <v>0</v>
      </c>
      <c r="M3826">
        <v>960351</v>
      </c>
      <c r="N3826">
        <v>0</v>
      </c>
      <c r="O3826" t="s">
        <v>20040</v>
      </c>
    </row>
    <row r="3827" spans="1:15" x14ac:dyDescent="0.25">
      <c r="A3827">
        <v>49288</v>
      </c>
      <c r="B3827" t="s">
        <v>7841</v>
      </c>
      <c r="C3827" t="s">
        <v>8634</v>
      </c>
      <c r="D3827">
        <v>1770</v>
      </c>
      <c r="E3827" t="s">
        <v>308</v>
      </c>
      <c r="F3827" t="s">
        <v>7967</v>
      </c>
      <c r="G3827" t="s">
        <v>7571</v>
      </c>
      <c r="H3827" t="s">
        <v>7968</v>
      </c>
      <c r="I3827" t="s">
        <v>14715</v>
      </c>
      <c r="J3827">
        <v>0</v>
      </c>
      <c r="M3827">
        <v>960401</v>
      </c>
      <c r="N3827">
        <v>0</v>
      </c>
      <c r="O3827" t="s">
        <v>20041</v>
      </c>
    </row>
    <row r="3828" spans="1:15" x14ac:dyDescent="0.25">
      <c r="A3828">
        <v>49296</v>
      </c>
      <c r="B3828" t="s">
        <v>7704</v>
      </c>
      <c r="C3828" t="s">
        <v>8781</v>
      </c>
      <c r="D3828">
        <v>1780</v>
      </c>
      <c r="E3828" t="s">
        <v>131</v>
      </c>
      <c r="F3828" t="s">
        <v>8443</v>
      </c>
      <c r="G3828" t="s">
        <v>7571</v>
      </c>
      <c r="H3828" t="s">
        <v>8444</v>
      </c>
      <c r="I3828" t="s">
        <v>14715</v>
      </c>
      <c r="J3828">
        <v>0</v>
      </c>
      <c r="M3828">
        <v>960435</v>
      </c>
      <c r="N3828">
        <v>0</v>
      </c>
      <c r="O3828" t="s">
        <v>20042</v>
      </c>
    </row>
    <row r="3829" spans="1:15" x14ac:dyDescent="0.25">
      <c r="A3829">
        <v>49304</v>
      </c>
      <c r="B3829" t="s">
        <v>7737</v>
      </c>
      <c r="C3829" t="s">
        <v>8792</v>
      </c>
      <c r="D3829">
        <v>1800</v>
      </c>
      <c r="E3829" t="s">
        <v>457</v>
      </c>
      <c r="F3829" t="s">
        <v>8469</v>
      </c>
      <c r="G3829" t="s">
        <v>7571</v>
      </c>
      <c r="H3829" t="s">
        <v>14330</v>
      </c>
      <c r="I3829" t="s">
        <v>14715</v>
      </c>
      <c r="J3829">
        <v>0</v>
      </c>
      <c r="M3829">
        <v>960427</v>
      </c>
      <c r="N3829">
        <v>0</v>
      </c>
      <c r="O3829" t="s">
        <v>20043</v>
      </c>
    </row>
    <row r="3830" spans="1:15" x14ac:dyDescent="0.25">
      <c r="A3830">
        <v>49312</v>
      </c>
      <c r="B3830" t="s">
        <v>8470</v>
      </c>
      <c r="C3830" t="s">
        <v>8793</v>
      </c>
      <c r="D3830">
        <v>1800</v>
      </c>
      <c r="E3830" t="s">
        <v>457</v>
      </c>
      <c r="F3830" t="s">
        <v>8471</v>
      </c>
      <c r="G3830" t="s">
        <v>7571</v>
      </c>
      <c r="H3830" t="s">
        <v>8472</v>
      </c>
      <c r="I3830" t="s">
        <v>14715</v>
      </c>
      <c r="J3830">
        <v>0</v>
      </c>
      <c r="M3830">
        <v>960427</v>
      </c>
      <c r="N3830">
        <v>0</v>
      </c>
      <c r="O3830" t="s">
        <v>20044</v>
      </c>
    </row>
    <row r="3831" spans="1:15" x14ac:dyDescent="0.25">
      <c r="A3831">
        <v>49321</v>
      </c>
      <c r="B3831" t="s">
        <v>12944</v>
      </c>
      <c r="C3831" t="s">
        <v>8589</v>
      </c>
      <c r="D3831">
        <v>1840</v>
      </c>
      <c r="E3831" t="s">
        <v>3377</v>
      </c>
      <c r="F3831" t="s">
        <v>7827</v>
      </c>
      <c r="G3831" t="s">
        <v>7571</v>
      </c>
      <c r="H3831" t="s">
        <v>7828</v>
      </c>
      <c r="I3831" t="s">
        <v>14715</v>
      </c>
      <c r="J3831">
        <v>0</v>
      </c>
      <c r="M3831">
        <v>961185</v>
      </c>
      <c r="N3831">
        <v>0</v>
      </c>
      <c r="O3831" t="s">
        <v>20045</v>
      </c>
    </row>
    <row r="3832" spans="1:15" x14ac:dyDescent="0.25">
      <c r="A3832">
        <v>49338</v>
      </c>
      <c r="B3832" t="s">
        <v>7704</v>
      </c>
      <c r="C3832" t="s">
        <v>8623</v>
      </c>
      <c r="D3832">
        <v>1850</v>
      </c>
      <c r="E3832" t="s">
        <v>22</v>
      </c>
      <c r="F3832" t="s">
        <v>7934</v>
      </c>
      <c r="G3832" t="s">
        <v>7571</v>
      </c>
      <c r="H3832" t="s">
        <v>7935</v>
      </c>
      <c r="I3832" t="s">
        <v>14715</v>
      </c>
      <c r="J3832">
        <v>0</v>
      </c>
      <c r="M3832">
        <v>960451</v>
      </c>
      <c r="N3832">
        <v>0</v>
      </c>
      <c r="O3832" t="s">
        <v>20046</v>
      </c>
    </row>
    <row r="3833" spans="1:15" x14ac:dyDescent="0.25">
      <c r="A3833">
        <v>49346</v>
      </c>
      <c r="B3833" t="s">
        <v>7891</v>
      </c>
      <c r="C3833" t="s">
        <v>8610</v>
      </c>
      <c r="D3833">
        <v>1860</v>
      </c>
      <c r="E3833" t="s">
        <v>2210</v>
      </c>
      <c r="F3833" t="s">
        <v>7892</v>
      </c>
      <c r="G3833" t="s">
        <v>7571</v>
      </c>
      <c r="H3833" t="s">
        <v>7893</v>
      </c>
      <c r="I3833" t="s">
        <v>14715</v>
      </c>
      <c r="J3833">
        <v>0</v>
      </c>
      <c r="M3833">
        <v>960468</v>
      </c>
      <c r="N3833">
        <v>0</v>
      </c>
      <c r="O3833" t="s">
        <v>20047</v>
      </c>
    </row>
    <row r="3834" spans="1:15" x14ac:dyDescent="0.25">
      <c r="A3834">
        <v>49353</v>
      </c>
      <c r="B3834" t="s">
        <v>8100</v>
      </c>
      <c r="C3834" t="s">
        <v>8679</v>
      </c>
      <c r="D3834">
        <v>1930</v>
      </c>
      <c r="E3834" t="s">
        <v>34</v>
      </c>
      <c r="F3834" t="s">
        <v>8101</v>
      </c>
      <c r="G3834" t="s">
        <v>7571</v>
      </c>
      <c r="H3834" t="s">
        <v>22450</v>
      </c>
      <c r="I3834" t="s">
        <v>14715</v>
      </c>
      <c r="J3834">
        <v>0</v>
      </c>
      <c r="M3834">
        <v>960501</v>
      </c>
      <c r="N3834">
        <v>0</v>
      </c>
      <c r="O3834" t="s">
        <v>20048</v>
      </c>
    </row>
    <row r="3835" spans="1:15" x14ac:dyDescent="0.25">
      <c r="A3835">
        <v>49411</v>
      </c>
      <c r="B3835" t="s">
        <v>7792</v>
      </c>
      <c r="C3835" t="s">
        <v>8585</v>
      </c>
      <c r="D3835">
        <v>2000</v>
      </c>
      <c r="E3835" t="s">
        <v>534</v>
      </c>
      <c r="F3835" t="s">
        <v>7793</v>
      </c>
      <c r="G3835" t="s">
        <v>7571</v>
      </c>
      <c r="H3835" t="s">
        <v>7794</v>
      </c>
      <c r="I3835" t="s">
        <v>14372</v>
      </c>
      <c r="J3835">
        <v>0</v>
      </c>
      <c r="M3835">
        <v>113803</v>
      </c>
      <c r="N3835">
        <v>113803</v>
      </c>
      <c r="O3835" t="s">
        <v>20049</v>
      </c>
    </row>
    <row r="3836" spans="1:15" x14ac:dyDescent="0.25">
      <c r="A3836">
        <v>49452</v>
      </c>
      <c r="B3836" t="s">
        <v>7795</v>
      </c>
      <c r="C3836" t="s">
        <v>8586</v>
      </c>
      <c r="D3836">
        <v>2018</v>
      </c>
      <c r="E3836" t="s">
        <v>534</v>
      </c>
      <c r="F3836" t="s">
        <v>7796</v>
      </c>
      <c r="G3836" t="s">
        <v>7571</v>
      </c>
      <c r="H3836" t="s">
        <v>7797</v>
      </c>
      <c r="I3836" t="s">
        <v>14372</v>
      </c>
      <c r="J3836">
        <v>0</v>
      </c>
      <c r="M3836">
        <v>113803</v>
      </c>
      <c r="N3836">
        <v>113803</v>
      </c>
      <c r="O3836" t="s">
        <v>20050</v>
      </c>
    </row>
    <row r="3837" spans="1:15" x14ac:dyDescent="0.25">
      <c r="A3837">
        <v>49478</v>
      </c>
      <c r="B3837" t="s">
        <v>8191</v>
      </c>
      <c r="C3837" t="s">
        <v>8710</v>
      </c>
      <c r="D3837">
        <v>2100</v>
      </c>
      <c r="E3837" t="s">
        <v>423</v>
      </c>
      <c r="F3837" t="s">
        <v>8192</v>
      </c>
      <c r="G3837" t="s">
        <v>7571</v>
      </c>
      <c r="H3837" t="s">
        <v>8193</v>
      </c>
      <c r="I3837" t="s">
        <v>14715</v>
      </c>
      <c r="J3837">
        <v>0</v>
      </c>
      <c r="M3837">
        <v>128728</v>
      </c>
      <c r="N3837">
        <v>0</v>
      </c>
      <c r="O3837" t="s">
        <v>20051</v>
      </c>
    </row>
    <row r="3838" spans="1:15" x14ac:dyDescent="0.25">
      <c r="A3838">
        <v>49486</v>
      </c>
      <c r="B3838" t="s">
        <v>7687</v>
      </c>
      <c r="C3838" t="s">
        <v>2534</v>
      </c>
      <c r="D3838">
        <v>2110</v>
      </c>
      <c r="E3838" t="s">
        <v>129</v>
      </c>
      <c r="F3838" t="s">
        <v>7688</v>
      </c>
      <c r="G3838" t="s">
        <v>7571</v>
      </c>
      <c r="H3838" t="s">
        <v>7689</v>
      </c>
      <c r="I3838" t="s">
        <v>14715</v>
      </c>
      <c r="J3838">
        <v>0</v>
      </c>
      <c r="M3838">
        <v>960583</v>
      </c>
      <c r="N3838">
        <v>0</v>
      </c>
      <c r="O3838" t="s">
        <v>20052</v>
      </c>
    </row>
    <row r="3839" spans="1:15" x14ac:dyDescent="0.25">
      <c r="A3839">
        <v>49494</v>
      </c>
      <c r="B3839" t="s">
        <v>8194</v>
      </c>
      <c r="C3839" t="s">
        <v>8711</v>
      </c>
      <c r="D3839">
        <v>2140</v>
      </c>
      <c r="E3839" t="s">
        <v>1037</v>
      </c>
      <c r="F3839" t="s">
        <v>8195</v>
      </c>
      <c r="G3839" t="s">
        <v>7571</v>
      </c>
      <c r="H3839" t="s">
        <v>8196</v>
      </c>
      <c r="I3839" t="s">
        <v>14715</v>
      </c>
      <c r="J3839">
        <v>0</v>
      </c>
      <c r="M3839">
        <v>128728</v>
      </c>
      <c r="N3839">
        <v>0</v>
      </c>
      <c r="O3839" t="s">
        <v>20053</v>
      </c>
    </row>
    <row r="3840" spans="1:15" x14ac:dyDescent="0.25">
      <c r="A3840">
        <v>49502</v>
      </c>
      <c r="B3840" t="s">
        <v>7653</v>
      </c>
      <c r="C3840" t="s">
        <v>8537</v>
      </c>
      <c r="D3840">
        <v>2150</v>
      </c>
      <c r="E3840" t="s">
        <v>2672</v>
      </c>
      <c r="F3840" t="s">
        <v>7654</v>
      </c>
      <c r="G3840" t="s">
        <v>7571</v>
      </c>
      <c r="H3840" t="s">
        <v>7655</v>
      </c>
      <c r="I3840" t="s">
        <v>14715</v>
      </c>
      <c r="J3840">
        <v>0</v>
      </c>
      <c r="M3840">
        <v>960666</v>
      </c>
      <c r="N3840">
        <v>0</v>
      </c>
      <c r="O3840" t="s">
        <v>20054</v>
      </c>
    </row>
    <row r="3841" spans="1:15" x14ac:dyDescent="0.25">
      <c r="A3841">
        <v>49511</v>
      </c>
      <c r="B3841" t="s">
        <v>8197</v>
      </c>
      <c r="C3841" t="s">
        <v>8712</v>
      </c>
      <c r="D3841">
        <v>2170</v>
      </c>
      <c r="E3841" t="s">
        <v>405</v>
      </c>
      <c r="F3841" t="s">
        <v>8198</v>
      </c>
      <c r="G3841" t="s">
        <v>7571</v>
      </c>
      <c r="H3841" t="s">
        <v>8199</v>
      </c>
      <c r="I3841" t="s">
        <v>14715</v>
      </c>
      <c r="J3841">
        <v>0</v>
      </c>
      <c r="M3841">
        <v>128728</v>
      </c>
      <c r="N3841">
        <v>0</v>
      </c>
      <c r="O3841" t="s">
        <v>20055</v>
      </c>
    </row>
    <row r="3842" spans="1:15" x14ac:dyDescent="0.25">
      <c r="A3842">
        <v>49528</v>
      </c>
      <c r="B3842" t="s">
        <v>8200</v>
      </c>
      <c r="C3842" t="s">
        <v>8713</v>
      </c>
      <c r="D3842">
        <v>2170</v>
      </c>
      <c r="E3842" t="s">
        <v>405</v>
      </c>
      <c r="F3842" t="s">
        <v>8201</v>
      </c>
      <c r="G3842" t="s">
        <v>7571</v>
      </c>
      <c r="H3842" t="s">
        <v>8202</v>
      </c>
      <c r="I3842" t="s">
        <v>14715</v>
      </c>
      <c r="J3842">
        <v>0</v>
      </c>
      <c r="M3842">
        <v>128728</v>
      </c>
      <c r="N3842">
        <v>0</v>
      </c>
      <c r="O3842" t="s">
        <v>20056</v>
      </c>
    </row>
    <row r="3843" spans="1:15" x14ac:dyDescent="0.25">
      <c r="A3843">
        <v>49536</v>
      </c>
      <c r="B3843" t="s">
        <v>8203</v>
      </c>
      <c r="C3843" t="s">
        <v>8714</v>
      </c>
      <c r="D3843">
        <v>2180</v>
      </c>
      <c r="E3843" t="s">
        <v>427</v>
      </c>
      <c r="F3843" t="s">
        <v>8204</v>
      </c>
      <c r="G3843" t="s">
        <v>7571</v>
      </c>
      <c r="H3843" t="s">
        <v>8205</v>
      </c>
      <c r="I3843" t="s">
        <v>14715</v>
      </c>
      <c r="J3843">
        <v>0</v>
      </c>
      <c r="M3843">
        <v>128728</v>
      </c>
      <c r="N3843">
        <v>0</v>
      </c>
      <c r="O3843" t="s">
        <v>20057</v>
      </c>
    </row>
    <row r="3844" spans="1:15" x14ac:dyDescent="0.25">
      <c r="A3844">
        <v>49544</v>
      </c>
      <c r="B3844" t="s">
        <v>8245</v>
      </c>
      <c r="C3844" t="s">
        <v>8729</v>
      </c>
      <c r="D3844">
        <v>2200</v>
      </c>
      <c r="E3844" t="s">
        <v>453</v>
      </c>
      <c r="F3844" t="s">
        <v>8246</v>
      </c>
      <c r="G3844" t="s">
        <v>7571</v>
      </c>
      <c r="H3844" t="s">
        <v>8247</v>
      </c>
      <c r="I3844" t="s">
        <v>14715</v>
      </c>
      <c r="J3844">
        <v>0</v>
      </c>
      <c r="M3844">
        <v>960856</v>
      </c>
      <c r="N3844">
        <v>0</v>
      </c>
      <c r="O3844" t="s">
        <v>20058</v>
      </c>
    </row>
    <row r="3845" spans="1:15" x14ac:dyDescent="0.25">
      <c r="A3845">
        <v>49551</v>
      </c>
      <c r="B3845" t="s">
        <v>20059</v>
      </c>
      <c r="C3845" t="s">
        <v>8730</v>
      </c>
      <c r="D3845">
        <v>2200</v>
      </c>
      <c r="E3845" t="s">
        <v>453</v>
      </c>
      <c r="F3845" t="s">
        <v>8248</v>
      </c>
      <c r="G3845" t="s">
        <v>7571</v>
      </c>
      <c r="H3845" t="s">
        <v>8249</v>
      </c>
      <c r="I3845" t="s">
        <v>14715</v>
      </c>
      <c r="J3845">
        <v>0</v>
      </c>
      <c r="M3845">
        <v>960856</v>
      </c>
      <c r="N3845">
        <v>0</v>
      </c>
      <c r="O3845" t="s">
        <v>20060</v>
      </c>
    </row>
    <row r="3846" spans="1:15" x14ac:dyDescent="0.25">
      <c r="A3846">
        <v>49569</v>
      </c>
      <c r="B3846" t="s">
        <v>7720</v>
      </c>
      <c r="C3846" t="s">
        <v>8563</v>
      </c>
      <c r="D3846">
        <v>2220</v>
      </c>
      <c r="E3846" t="s">
        <v>1201</v>
      </c>
      <c r="F3846" t="s">
        <v>7721</v>
      </c>
      <c r="G3846" t="s">
        <v>7571</v>
      </c>
      <c r="H3846" t="s">
        <v>7722</v>
      </c>
      <c r="I3846" t="s">
        <v>14715</v>
      </c>
      <c r="J3846">
        <v>0</v>
      </c>
      <c r="M3846">
        <v>961318</v>
      </c>
      <c r="N3846">
        <v>0</v>
      </c>
      <c r="O3846" t="s">
        <v>20061</v>
      </c>
    </row>
    <row r="3847" spans="1:15" x14ac:dyDescent="0.25">
      <c r="A3847">
        <v>49577</v>
      </c>
      <c r="B3847" t="s">
        <v>7704</v>
      </c>
      <c r="C3847" t="s">
        <v>8563</v>
      </c>
      <c r="D3847">
        <v>2220</v>
      </c>
      <c r="E3847" t="s">
        <v>1201</v>
      </c>
      <c r="F3847" t="s">
        <v>7723</v>
      </c>
      <c r="G3847" t="s">
        <v>7571</v>
      </c>
      <c r="H3847" t="s">
        <v>20062</v>
      </c>
      <c r="I3847" t="s">
        <v>14715</v>
      </c>
      <c r="J3847">
        <v>0</v>
      </c>
      <c r="M3847">
        <v>961318</v>
      </c>
      <c r="N3847">
        <v>0</v>
      </c>
      <c r="O3847" t="s">
        <v>20063</v>
      </c>
    </row>
    <row r="3848" spans="1:15" x14ac:dyDescent="0.25">
      <c r="A3848">
        <v>49593</v>
      </c>
      <c r="B3848" t="s">
        <v>8250</v>
      </c>
      <c r="C3848" t="s">
        <v>8731</v>
      </c>
      <c r="D3848">
        <v>2260</v>
      </c>
      <c r="E3848" t="s">
        <v>36</v>
      </c>
      <c r="F3848" t="s">
        <v>8251</v>
      </c>
      <c r="G3848" t="s">
        <v>7571</v>
      </c>
      <c r="H3848" t="s">
        <v>8252</v>
      </c>
      <c r="I3848" t="s">
        <v>14715</v>
      </c>
      <c r="J3848">
        <v>0</v>
      </c>
      <c r="M3848">
        <v>961359</v>
      </c>
      <c r="N3848">
        <v>0</v>
      </c>
      <c r="O3848" t="s">
        <v>20064</v>
      </c>
    </row>
    <row r="3849" spans="1:15" x14ac:dyDescent="0.25">
      <c r="A3849">
        <v>49601</v>
      </c>
      <c r="B3849" t="s">
        <v>7687</v>
      </c>
      <c r="C3849" t="s">
        <v>2725</v>
      </c>
      <c r="D3849">
        <v>2270</v>
      </c>
      <c r="E3849" t="s">
        <v>1053</v>
      </c>
      <c r="F3849" t="s">
        <v>7860</v>
      </c>
      <c r="G3849" t="s">
        <v>7571</v>
      </c>
      <c r="H3849" t="s">
        <v>7861</v>
      </c>
      <c r="I3849" t="s">
        <v>14715</v>
      </c>
      <c r="J3849">
        <v>0</v>
      </c>
      <c r="M3849">
        <v>960724</v>
      </c>
      <c r="N3849">
        <v>0</v>
      </c>
      <c r="O3849" t="s">
        <v>20065</v>
      </c>
    </row>
    <row r="3850" spans="1:15" x14ac:dyDescent="0.25">
      <c r="A3850">
        <v>49619</v>
      </c>
      <c r="B3850" t="s">
        <v>7739</v>
      </c>
      <c r="C3850" t="s">
        <v>8604</v>
      </c>
      <c r="D3850">
        <v>2300</v>
      </c>
      <c r="E3850" t="s">
        <v>148</v>
      </c>
      <c r="F3850" t="s">
        <v>7874</v>
      </c>
      <c r="G3850" t="s">
        <v>7571</v>
      </c>
      <c r="H3850" t="s">
        <v>7875</v>
      </c>
      <c r="I3850" t="s">
        <v>14715</v>
      </c>
      <c r="J3850">
        <v>0</v>
      </c>
      <c r="M3850">
        <v>960757</v>
      </c>
      <c r="N3850">
        <v>0</v>
      </c>
      <c r="O3850" t="s">
        <v>20066</v>
      </c>
    </row>
    <row r="3851" spans="1:15" x14ac:dyDescent="0.25">
      <c r="A3851">
        <v>49627</v>
      </c>
      <c r="B3851" t="s">
        <v>7737</v>
      </c>
      <c r="C3851" t="s">
        <v>8604</v>
      </c>
      <c r="D3851">
        <v>2300</v>
      </c>
      <c r="E3851" t="s">
        <v>148</v>
      </c>
      <c r="F3851" t="s">
        <v>7876</v>
      </c>
      <c r="G3851" t="s">
        <v>7571</v>
      </c>
      <c r="H3851" t="s">
        <v>7877</v>
      </c>
      <c r="I3851" t="s">
        <v>14715</v>
      </c>
      <c r="J3851">
        <v>0</v>
      </c>
      <c r="M3851">
        <v>960757</v>
      </c>
      <c r="N3851">
        <v>0</v>
      </c>
      <c r="O3851" t="s">
        <v>20067</v>
      </c>
    </row>
    <row r="3852" spans="1:15" x14ac:dyDescent="0.25">
      <c r="A3852">
        <v>49635</v>
      </c>
      <c r="B3852" t="s">
        <v>7930</v>
      </c>
      <c r="C3852" t="s">
        <v>8622</v>
      </c>
      <c r="D3852">
        <v>2320</v>
      </c>
      <c r="E3852" t="s">
        <v>279</v>
      </c>
      <c r="F3852" t="s">
        <v>7931</v>
      </c>
      <c r="G3852" t="s">
        <v>7571</v>
      </c>
      <c r="H3852" t="s">
        <v>7932</v>
      </c>
      <c r="I3852" t="s">
        <v>14715</v>
      </c>
      <c r="J3852">
        <v>0</v>
      </c>
      <c r="M3852">
        <v>960773</v>
      </c>
      <c r="N3852">
        <v>0</v>
      </c>
      <c r="O3852" t="s">
        <v>20068</v>
      </c>
    </row>
    <row r="3853" spans="1:15" x14ac:dyDescent="0.25">
      <c r="A3853">
        <v>49643</v>
      </c>
      <c r="B3853" t="s">
        <v>12949</v>
      </c>
      <c r="C3853" t="s">
        <v>8535</v>
      </c>
      <c r="D3853">
        <v>2370</v>
      </c>
      <c r="E3853" t="s">
        <v>2808</v>
      </c>
      <c r="F3853" t="s">
        <v>7646</v>
      </c>
      <c r="G3853" t="s">
        <v>7571</v>
      </c>
      <c r="H3853" t="s">
        <v>7647</v>
      </c>
      <c r="I3853" t="s">
        <v>14715</v>
      </c>
      <c r="J3853">
        <v>0</v>
      </c>
      <c r="M3853">
        <v>960823</v>
      </c>
      <c r="N3853">
        <v>0</v>
      </c>
      <c r="O3853" t="s">
        <v>20069</v>
      </c>
    </row>
    <row r="3854" spans="1:15" x14ac:dyDescent="0.25">
      <c r="A3854">
        <v>49651</v>
      </c>
      <c r="B3854" t="s">
        <v>7690</v>
      </c>
      <c r="C3854" t="s">
        <v>8553</v>
      </c>
      <c r="D3854">
        <v>2387</v>
      </c>
      <c r="E3854" t="s">
        <v>2788</v>
      </c>
      <c r="F3854" t="s">
        <v>7691</v>
      </c>
      <c r="G3854" t="s">
        <v>7571</v>
      </c>
      <c r="H3854" t="s">
        <v>7692</v>
      </c>
      <c r="I3854" t="s">
        <v>14715</v>
      </c>
      <c r="J3854">
        <v>0</v>
      </c>
      <c r="M3854">
        <v>122408</v>
      </c>
      <c r="N3854">
        <v>0</v>
      </c>
      <c r="O3854" t="s">
        <v>20070</v>
      </c>
    </row>
    <row r="3855" spans="1:15" x14ac:dyDescent="0.25">
      <c r="A3855">
        <v>49668</v>
      </c>
      <c r="B3855" t="s">
        <v>7762</v>
      </c>
      <c r="C3855" t="s">
        <v>8577</v>
      </c>
      <c r="D3855">
        <v>2440</v>
      </c>
      <c r="E3855" t="s">
        <v>122</v>
      </c>
      <c r="F3855" t="s">
        <v>7763</v>
      </c>
      <c r="G3855" t="s">
        <v>7571</v>
      </c>
      <c r="H3855" t="s">
        <v>7764</v>
      </c>
      <c r="I3855" t="s">
        <v>14715</v>
      </c>
      <c r="J3855">
        <v>0</v>
      </c>
      <c r="M3855">
        <v>960881</v>
      </c>
      <c r="N3855">
        <v>0</v>
      </c>
      <c r="O3855" t="s">
        <v>20071</v>
      </c>
    </row>
    <row r="3856" spans="1:15" x14ac:dyDescent="0.25">
      <c r="A3856">
        <v>49676</v>
      </c>
      <c r="B3856" t="s">
        <v>7744</v>
      </c>
      <c r="C3856" t="s">
        <v>8614</v>
      </c>
      <c r="D3856">
        <v>2400</v>
      </c>
      <c r="E3856" t="s">
        <v>388</v>
      </c>
      <c r="F3856" t="s">
        <v>7909</v>
      </c>
      <c r="G3856" t="s">
        <v>7571</v>
      </c>
      <c r="H3856" t="s">
        <v>7910</v>
      </c>
      <c r="I3856" t="s">
        <v>14715</v>
      </c>
      <c r="J3856">
        <v>0</v>
      </c>
      <c r="M3856">
        <v>960849</v>
      </c>
      <c r="N3856">
        <v>0</v>
      </c>
      <c r="O3856" t="s">
        <v>20072</v>
      </c>
    </row>
    <row r="3857" spans="1:15" x14ac:dyDescent="0.25">
      <c r="A3857">
        <v>49684</v>
      </c>
      <c r="B3857" t="s">
        <v>7714</v>
      </c>
      <c r="C3857" t="s">
        <v>8615</v>
      </c>
      <c r="D3857">
        <v>2400</v>
      </c>
      <c r="E3857" t="s">
        <v>388</v>
      </c>
      <c r="F3857" t="s">
        <v>7911</v>
      </c>
      <c r="G3857" t="s">
        <v>7571</v>
      </c>
      <c r="H3857" t="s">
        <v>7912</v>
      </c>
      <c r="I3857" t="s">
        <v>14715</v>
      </c>
      <c r="J3857">
        <v>0</v>
      </c>
      <c r="M3857">
        <v>960849</v>
      </c>
      <c r="N3857">
        <v>0</v>
      </c>
      <c r="O3857" t="s">
        <v>20073</v>
      </c>
    </row>
    <row r="3858" spans="1:15" x14ac:dyDescent="0.25">
      <c r="A3858">
        <v>49692</v>
      </c>
      <c r="B3858" t="s">
        <v>7765</v>
      </c>
      <c r="C3858" t="s">
        <v>8578</v>
      </c>
      <c r="D3858">
        <v>2440</v>
      </c>
      <c r="E3858" t="s">
        <v>122</v>
      </c>
      <c r="F3858" t="s">
        <v>7766</v>
      </c>
      <c r="G3858" t="s">
        <v>7571</v>
      </c>
      <c r="H3858" t="s">
        <v>7767</v>
      </c>
      <c r="I3858" t="s">
        <v>14715</v>
      </c>
      <c r="J3858">
        <v>0</v>
      </c>
      <c r="M3858">
        <v>960881</v>
      </c>
      <c r="N3858">
        <v>0</v>
      </c>
      <c r="O3858" t="s">
        <v>20074</v>
      </c>
    </row>
    <row r="3859" spans="1:15" x14ac:dyDescent="0.25">
      <c r="A3859">
        <v>49701</v>
      </c>
      <c r="B3859" t="s">
        <v>22451</v>
      </c>
      <c r="C3859" t="s">
        <v>8567</v>
      </c>
      <c r="D3859">
        <v>2500</v>
      </c>
      <c r="E3859" t="s">
        <v>429</v>
      </c>
      <c r="F3859" t="s">
        <v>7738</v>
      </c>
      <c r="G3859" t="s">
        <v>7571</v>
      </c>
      <c r="H3859" t="s">
        <v>22452</v>
      </c>
      <c r="I3859" t="s">
        <v>14715</v>
      </c>
      <c r="J3859">
        <v>0</v>
      </c>
      <c r="M3859">
        <v>55491</v>
      </c>
      <c r="N3859">
        <v>0</v>
      </c>
      <c r="O3859" t="s">
        <v>20075</v>
      </c>
    </row>
    <row r="3860" spans="1:15" x14ac:dyDescent="0.25">
      <c r="A3860">
        <v>49726</v>
      </c>
      <c r="B3860" t="s">
        <v>22453</v>
      </c>
      <c r="C3860" t="s">
        <v>8568</v>
      </c>
      <c r="D3860">
        <v>2500</v>
      </c>
      <c r="E3860" t="s">
        <v>429</v>
      </c>
      <c r="F3860" t="s">
        <v>7740</v>
      </c>
      <c r="G3860" t="s">
        <v>7571</v>
      </c>
      <c r="H3860" t="s">
        <v>22454</v>
      </c>
      <c r="I3860" t="s">
        <v>14715</v>
      </c>
      <c r="J3860">
        <v>0</v>
      </c>
      <c r="M3860">
        <v>55491</v>
      </c>
      <c r="N3860">
        <v>0</v>
      </c>
      <c r="O3860" t="s">
        <v>20076</v>
      </c>
    </row>
    <row r="3861" spans="1:15" x14ac:dyDescent="0.25">
      <c r="A3861">
        <v>49734</v>
      </c>
      <c r="B3861" t="s">
        <v>7656</v>
      </c>
      <c r="C3861" t="s">
        <v>8538</v>
      </c>
      <c r="D3861">
        <v>2540</v>
      </c>
      <c r="E3861" t="s">
        <v>235</v>
      </c>
      <c r="F3861" t="s">
        <v>7657</v>
      </c>
      <c r="G3861" t="s">
        <v>7571</v>
      </c>
      <c r="H3861" t="s">
        <v>7658</v>
      </c>
      <c r="I3861" t="s">
        <v>14715</v>
      </c>
      <c r="J3861">
        <v>0</v>
      </c>
      <c r="M3861">
        <v>960963</v>
      </c>
      <c r="N3861">
        <v>0</v>
      </c>
      <c r="O3861" t="s">
        <v>20077</v>
      </c>
    </row>
    <row r="3862" spans="1:15" x14ac:dyDescent="0.25">
      <c r="A3862">
        <v>49742</v>
      </c>
      <c r="B3862" t="s">
        <v>7645</v>
      </c>
      <c r="C3862" t="s">
        <v>8590</v>
      </c>
      <c r="D3862">
        <v>2550</v>
      </c>
      <c r="E3862" t="s">
        <v>1107</v>
      </c>
      <c r="F3862" t="s">
        <v>7830</v>
      </c>
      <c r="G3862" t="s">
        <v>7571</v>
      </c>
      <c r="H3862" t="s">
        <v>7831</v>
      </c>
      <c r="I3862" t="s">
        <v>14715</v>
      </c>
      <c r="J3862">
        <v>0</v>
      </c>
      <c r="M3862">
        <v>960989</v>
      </c>
      <c r="N3862">
        <v>0</v>
      </c>
      <c r="O3862" t="s">
        <v>20078</v>
      </c>
    </row>
    <row r="3863" spans="1:15" x14ac:dyDescent="0.25">
      <c r="A3863">
        <v>49759</v>
      </c>
      <c r="B3863" t="s">
        <v>7862</v>
      </c>
      <c r="C3863" t="s">
        <v>8599</v>
      </c>
      <c r="D3863">
        <v>2560</v>
      </c>
      <c r="E3863" t="s">
        <v>504</v>
      </c>
      <c r="F3863" t="s">
        <v>7863</v>
      </c>
      <c r="G3863" t="s">
        <v>7571</v>
      </c>
      <c r="H3863" t="s">
        <v>22455</v>
      </c>
      <c r="I3863" t="s">
        <v>14715</v>
      </c>
      <c r="J3863">
        <v>0</v>
      </c>
      <c r="M3863">
        <v>960716</v>
      </c>
      <c r="N3863">
        <v>0</v>
      </c>
      <c r="O3863" t="s">
        <v>20079</v>
      </c>
    </row>
    <row r="3864" spans="1:15" x14ac:dyDescent="0.25">
      <c r="A3864">
        <v>49767</v>
      </c>
      <c r="B3864" t="s">
        <v>8206</v>
      </c>
      <c r="C3864" t="s">
        <v>8715</v>
      </c>
      <c r="D3864">
        <v>2600</v>
      </c>
      <c r="E3864" t="s">
        <v>414</v>
      </c>
      <c r="F3864" t="s">
        <v>8207</v>
      </c>
      <c r="G3864" t="s">
        <v>7571</v>
      </c>
      <c r="H3864" t="s">
        <v>8208</v>
      </c>
      <c r="I3864" t="s">
        <v>14715</v>
      </c>
      <c r="J3864">
        <v>0</v>
      </c>
      <c r="M3864">
        <v>128728</v>
      </c>
      <c r="N3864">
        <v>0</v>
      </c>
      <c r="O3864" t="s">
        <v>20080</v>
      </c>
    </row>
    <row r="3865" spans="1:15" x14ac:dyDescent="0.25">
      <c r="A3865">
        <v>49775</v>
      </c>
      <c r="B3865" t="s">
        <v>8209</v>
      </c>
      <c r="C3865" t="s">
        <v>8716</v>
      </c>
      <c r="D3865">
        <v>2600</v>
      </c>
      <c r="E3865" t="s">
        <v>414</v>
      </c>
      <c r="F3865" t="s">
        <v>8210</v>
      </c>
      <c r="G3865" t="s">
        <v>7571</v>
      </c>
      <c r="H3865" t="s">
        <v>8211</v>
      </c>
      <c r="I3865" t="s">
        <v>14715</v>
      </c>
      <c r="J3865">
        <v>0</v>
      </c>
      <c r="M3865">
        <v>128728</v>
      </c>
      <c r="N3865">
        <v>0</v>
      </c>
      <c r="O3865" t="s">
        <v>20081</v>
      </c>
    </row>
    <row r="3866" spans="1:15" x14ac:dyDescent="0.25">
      <c r="A3866">
        <v>49783</v>
      </c>
      <c r="B3866" t="s">
        <v>8212</v>
      </c>
      <c r="C3866" t="s">
        <v>8717</v>
      </c>
      <c r="D3866">
        <v>2610</v>
      </c>
      <c r="E3866" t="s">
        <v>221</v>
      </c>
      <c r="F3866" t="s">
        <v>8213</v>
      </c>
      <c r="G3866" t="s">
        <v>7571</v>
      </c>
      <c r="H3866" t="s">
        <v>8214</v>
      </c>
      <c r="I3866" t="s">
        <v>14715</v>
      </c>
      <c r="J3866">
        <v>0</v>
      </c>
      <c r="M3866">
        <v>128728</v>
      </c>
      <c r="N3866">
        <v>0</v>
      </c>
      <c r="O3866" t="s">
        <v>20082</v>
      </c>
    </row>
    <row r="3867" spans="1:15" x14ac:dyDescent="0.25">
      <c r="A3867">
        <v>49791</v>
      </c>
      <c r="B3867" t="s">
        <v>8215</v>
      </c>
      <c r="C3867" t="s">
        <v>8717</v>
      </c>
      <c r="D3867">
        <v>2610</v>
      </c>
      <c r="E3867" t="s">
        <v>221</v>
      </c>
      <c r="F3867" t="s">
        <v>8213</v>
      </c>
      <c r="G3867" t="s">
        <v>7571</v>
      </c>
      <c r="H3867" t="s">
        <v>8214</v>
      </c>
      <c r="I3867" t="s">
        <v>14715</v>
      </c>
      <c r="J3867">
        <v>0</v>
      </c>
      <c r="M3867">
        <v>128728</v>
      </c>
      <c r="N3867">
        <v>0</v>
      </c>
      <c r="O3867" t="s">
        <v>20083</v>
      </c>
    </row>
    <row r="3868" spans="1:15" x14ac:dyDescent="0.25">
      <c r="A3868">
        <v>49809</v>
      </c>
      <c r="B3868" t="s">
        <v>7741</v>
      </c>
      <c r="C3868" t="s">
        <v>8569</v>
      </c>
      <c r="D3868">
        <v>2620</v>
      </c>
      <c r="E3868" t="s">
        <v>3090</v>
      </c>
      <c r="F3868" t="s">
        <v>7742</v>
      </c>
      <c r="G3868" t="s">
        <v>7571</v>
      </c>
      <c r="H3868" t="s">
        <v>7743</v>
      </c>
      <c r="I3868" t="s">
        <v>16373</v>
      </c>
      <c r="J3868">
        <v>0</v>
      </c>
      <c r="M3868">
        <v>132894</v>
      </c>
      <c r="N3868">
        <v>0</v>
      </c>
      <c r="O3868" t="s">
        <v>20084</v>
      </c>
    </row>
    <row r="3869" spans="1:15" x14ac:dyDescent="0.25">
      <c r="A3869">
        <v>49817</v>
      </c>
      <c r="B3869" t="s">
        <v>7864</v>
      </c>
      <c r="C3869" t="s">
        <v>8600</v>
      </c>
      <c r="D3869">
        <v>2640</v>
      </c>
      <c r="E3869" t="s">
        <v>1099</v>
      </c>
      <c r="F3869" t="s">
        <v>7865</v>
      </c>
      <c r="G3869" t="s">
        <v>7571</v>
      </c>
      <c r="H3869" t="s">
        <v>12950</v>
      </c>
      <c r="I3869" t="s">
        <v>14715</v>
      </c>
      <c r="J3869">
        <v>0</v>
      </c>
      <c r="M3869">
        <v>960931</v>
      </c>
      <c r="N3869">
        <v>0</v>
      </c>
      <c r="O3869" t="s">
        <v>20085</v>
      </c>
    </row>
    <row r="3870" spans="1:15" x14ac:dyDescent="0.25">
      <c r="A3870">
        <v>49825</v>
      </c>
      <c r="B3870" t="s">
        <v>7866</v>
      </c>
      <c r="C3870" t="s">
        <v>8601</v>
      </c>
      <c r="D3870">
        <v>2640</v>
      </c>
      <c r="E3870" t="s">
        <v>1099</v>
      </c>
      <c r="F3870" t="s">
        <v>7867</v>
      </c>
      <c r="G3870" t="s">
        <v>7571</v>
      </c>
      <c r="H3870" t="s">
        <v>7868</v>
      </c>
      <c r="I3870" t="s">
        <v>14715</v>
      </c>
      <c r="J3870">
        <v>0</v>
      </c>
      <c r="M3870">
        <v>960931</v>
      </c>
      <c r="N3870">
        <v>0</v>
      </c>
      <c r="O3870" t="s">
        <v>20086</v>
      </c>
    </row>
    <row r="3871" spans="1:15" x14ac:dyDescent="0.25">
      <c r="A3871">
        <v>49833</v>
      </c>
      <c r="B3871" t="s">
        <v>8216</v>
      </c>
      <c r="C3871" t="s">
        <v>8718</v>
      </c>
      <c r="D3871">
        <v>2660</v>
      </c>
      <c r="E3871" t="s">
        <v>383</v>
      </c>
      <c r="F3871" t="s">
        <v>8217</v>
      </c>
      <c r="G3871" t="s">
        <v>7571</v>
      </c>
      <c r="H3871" t="s">
        <v>8218</v>
      </c>
      <c r="I3871" t="s">
        <v>14715</v>
      </c>
      <c r="J3871">
        <v>0</v>
      </c>
      <c r="M3871">
        <v>128728</v>
      </c>
      <c r="N3871">
        <v>0</v>
      </c>
      <c r="O3871" t="s">
        <v>20087</v>
      </c>
    </row>
    <row r="3872" spans="1:15" x14ac:dyDescent="0.25">
      <c r="A3872">
        <v>49841</v>
      </c>
      <c r="B3872" t="s">
        <v>8219</v>
      </c>
      <c r="C3872" t="s">
        <v>8719</v>
      </c>
      <c r="D3872">
        <v>2660</v>
      </c>
      <c r="E3872" t="s">
        <v>383</v>
      </c>
      <c r="F3872" t="s">
        <v>8220</v>
      </c>
      <c r="G3872" t="s">
        <v>7571</v>
      </c>
      <c r="H3872" t="s">
        <v>8221</v>
      </c>
      <c r="I3872" t="s">
        <v>14715</v>
      </c>
      <c r="J3872">
        <v>0</v>
      </c>
      <c r="M3872">
        <v>128728</v>
      </c>
      <c r="N3872">
        <v>0</v>
      </c>
      <c r="O3872" t="s">
        <v>20088</v>
      </c>
    </row>
    <row r="3873" spans="1:15" x14ac:dyDescent="0.25">
      <c r="A3873">
        <v>49858</v>
      </c>
      <c r="B3873" t="s">
        <v>12951</v>
      </c>
      <c r="C3873" t="s">
        <v>12952</v>
      </c>
      <c r="D3873">
        <v>2800</v>
      </c>
      <c r="E3873" t="s">
        <v>223</v>
      </c>
      <c r="F3873" t="s">
        <v>12953</v>
      </c>
      <c r="G3873" t="s">
        <v>7571</v>
      </c>
      <c r="H3873" t="s">
        <v>12954</v>
      </c>
      <c r="I3873" t="s">
        <v>14715</v>
      </c>
      <c r="J3873">
        <v>0</v>
      </c>
      <c r="M3873">
        <v>961144</v>
      </c>
      <c r="N3873">
        <v>0</v>
      </c>
      <c r="O3873" t="s">
        <v>20089</v>
      </c>
    </row>
    <row r="3874" spans="1:15" x14ac:dyDescent="0.25">
      <c r="A3874">
        <v>49866</v>
      </c>
      <c r="B3874" t="s">
        <v>12955</v>
      </c>
      <c r="C3874" t="s">
        <v>12956</v>
      </c>
      <c r="D3874">
        <v>2800</v>
      </c>
      <c r="E3874" t="s">
        <v>223</v>
      </c>
      <c r="F3874" t="s">
        <v>12957</v>
      </c>
      <c r="G3874" t="s">
        <v>7571</v>
      </c>
      <c r="H3874" t="s">
        <v>12958</v>
      </c>
      <c r="I3874" t="s">
        <v>14372</v>
      </c>
      <c r="J3874">
        <v>0</v>
      </c>
      <c r="M3874">
        <v>113845</v>
      </c>
      <c r="N3874">
        <v>113845</v>
      </c>
      <c r="O3874" t="s">
        <v>20090</v>
      </c>
    </row>
    <row r="3875" spans="1:15" x14ac:dyDescent="0.25">
      <c r="A3875">
        <v>49874</v>
      </c>
      <c r="B3875" t="s">
        <v>7779</v>
      </c>
      <c r="C3875" t="s">
        <v>8581</v>
      </c>
      <c r="D3875">
        <v>2800</v>
      </c>
      <c r="E3875" t="s">
        <v>223</v>
      </c>
      <c r="F3875" t="s">
        <v>7780</v>
      </c>
      <c r="G3875" t="s">
        <v>7571</v>
      </c>
      <c r="H3875" t="s">
        <v>7781</v>
      </c>
      <c r="I3875" t="s">
        <v>14715</v>
      </c>
      <c r="J3875">
        <v>0</v>
      </c>
      <c r="M3875">
        <v>961144</v>
      </c>
      <c r="N3875">
        <v>0</v>
      </c>
      <c r="O3875" t="s">
        <v>20091</v>
      </c>
    </row>
    <row r="3876" spans="1:15" x14ac:dyDescent="0.25">
      <c r="A3876">
        <v>49882</v>
      </c>
      <c r="B3876" t="s">
        <v>12959</v>
      </c>
      <c r="C3876" t="s">
        <v>8678</v>
      </c>
      <c r="D3876">
        <v>2830</v>
      </c>
      <c r="E3876" t="s">
        <v>3133</v>
      </c>
      <c r="F3876" t="s">
        <v>12960</v>
      </c>
      <c r="G3876" t="s">
        <v>7571</v>
      </c>
      <c r="H3876" t="s">
        <v>12961</v>
      </c>
      <c r="I3876" t="s">
        <v>14372</v>
      </c>
      <c r="J3876">
        <v>0</v>
      </c>
      <c r="M3876">
        <v>113852</v>
      </c>
      <c r="N3876">
        <v>113852</v>
      </c>
      <c r="O3876" t="s">
        <v>20092</v>
      </c>
    </row>
    <row r="3877" spans="1:15" x14ac:dyDescent="0.25">
      <c r="A3877">
        <v>49916</v>
      </c>
      <c r="B3877" t="s">
        <v>7744</v>
      </c>
      <c r="C3877" t="s">
        <v>8570</v>
      </c>
      <c r="D3877">
        <v>2850</v>
      </c>
      <c r="E3877" t="s">
        <v>1127</v>
      </c>
      <c r="F3877" t="s">
        <v>7745</v>
      </c>
      <c r="G3877" t="s">
        <v>7571</v>
      </c>
      <c r="H3877" t="s">
        <v>7746</v>
      </c>
      <c r="I3877" t="s">
        <v>14715</v>
      </c>
      <c r="J3877">
        <v>0</v>
      </c>
      <c r="M3877">
        <v>55558</v>
      </c>
      <c r="N3877">
        <v>0</v>
      </c>
      <c r="O3877" t="s">
        <v>22456</v>
      </c>
    </row>
    <row r="3878" spans="1:15" x14ac:dyDescent="0.25">
      <c r="A3878">
        <v>49924</v>
      </c>
      <c r="B3878" t="s">
        <v>7747</v>
      </c>
      <c r="C3878" t="s">
        <v>8571</v>
      </c>
      <c r="D3878">
        <v>2880</v>
      </c>
      <c r="E3878" t="s">
        <v>238</v>
      </c>
      <c r="F3878" t="s">
        <v>7748</v>
      </c>
      <c r="G3878" t="s">
        <v>7571</v>
      </c>
      <c r="H3878" t="s">
        <v>7749</v>
      </c>
      <c r="I3878" t="s">
        <v>14715</v>
      </c>
      <c r="J3878">
        <v>0</v>
      </c>
      <c r="M3878">
        <v>55566</v>
      </c>
      <c r="N3878">
        <v>0</v>
      </c>
      <c r="O3878" t="s">
        <v>20093</v>
      </c>
    </row>
    <row r="3879" spans="1:15" x14ac:dyDescent="0.25">
      <c r="A3879">
        <v>49932</v>
      </c>
      <c r="B3879" t="s">
        <v>7693</v>
      </c>
      <c r="C3879" t="s">
        <v>8554</v>
      </c>
      <c r="D3879">
        <v>2900</v>
      </c>
      <c r="E3879" t="s">
        <v>385</v>
      </c>
      <c r="F3879" t="s">
        <v>7694</v>
      </c>
      <c r="G3879" t="s">
        <v>7571</v>
      </c>
      <c r="H3879" t="s">
        <v>7695</v>
      </c>
      <c r="I3879" t="s">
        <v>14715</v>
      </c>
      <c r="J3879">
        <v>0</v>
      </c>
      <c r="M3879">
        <v>55574</v>
      </c>
      <c r="N3879">
        <v>0</v>
      </c>
      <c r="O3879" t="s">
        <v>20094</v>
      </c>
    </row>
    <row r="3880" spans="1:15" x14ac:dyDescent="0.25">
      <c r="A3880">
        <v>49965</v>
      </c>
      <c r="B3880" t="s">
        <v>7696</v>
      </c>
      <c r="C3880" t="s">
        <v>6439</v>
      </c>
      <c r="D3880">
        <v>2910</v>
      </c>
      <c r="E3880" t="s">
        <v>407</v>
      </c>
      <c r="F3880" t="s">
        <v>7697</v>
      </c>
      <c r="G3880" t="s">
        <v>7571</v>
      </c>
      <c r="H3880" t="s">
        <v>7698</v>
      </c>
      <c r="I3880" t="s">
        <v>14715</v>
      </c>
      <c r="J3880">
        <v>0</v>
      </c>
      <c r="M3880">
        <v>960658</v>
      </c>
      <c r="N3880">
        <v>0</v>
      </c>
      <c r="O3880" t="s">
        <v>20095</v>
      </c>
    </row>
    <row r="3881" spans="1:15" x14ac:dyDescent="0.25">
      <c r="A3881">
        <v>49973</v>
      </c>
      <c r="B3881" t="s">
        <v>7699</v>
      </c>
      <c r="C3881" t="s">
        <v>8555</v>
      </c>
      <c r="D3881">
        <v>2930</v>
      </c>
      <c r="E3881" t="s">
        <v>207</v>
      </c>
      <c r="F3881" t="s">
        <v>7700</v>
      </c>
      <c r="G3881" t="s">
        <v>7571</v>
      </c>
      <c r="H3881" t="s">
        <v>7701</v>
      </c>
      <c r="I3881" t="s">
        <v>14715</v>
      </c>
      <c r="J3881">
        <v>0</v>
      </c>
      <c r="M3881">
        <v>960591</v>
      </c>
      <c r="N3881">
        <v>0</v>
      </c>
      <c r="O3881" t="s">
        <v>20096</v>
      </c>
    </row>
    <row r="3882" spans="1:15" x14ac:dyDescent="0.25">
      <c r="A3882">
        <v>49981</v>
      </c>
      <c r="B3882" t="s">
        <v>7687</v>
      </c>
      <c r="C3882" t="s">
        <v>8556</v>
      </c>
      <c r="D3882">
        <v>2930</v>
      </c>
      <c r="E3882" t="s">
        <v>207</v>
      </c>
      <c r="F3882" t="s">
        <v>7702</v>
      </c>
      <c r="G3882" t="s">
        <v>7571</v>
      </c>
      <c r="H3882" t="s">
        <v>7703</v>
      </c>
      <c r="I3882" t="s">
        <v>14715</v>
      </c>
      <c r="J3882">
        <v>0</v>
      </c>
      <c r="M3882">
        <v>960591</v>
      </c>
      <c r="N3882">
        <v>0</v>
      </c>
      <c r="O3882" t="s">
        <v>20097</v>
      </c>
    </row>
    <row r="3883" spans="1:15" x14ac:dyDescent="0.25">
      <c r="A3883">
        <v>49999</v>
      </c>
      <c r="B3883" t="s">
        <v>7704</v>
      </c>
      <c r="C3883" t="s">
        <v>8557</v>
      </c>
      <c r="D3883">
        <v>2990</v>
      </c>
      <c r="E3883" t="s">
        <v>237</v>
      </c>
      <c r="F3883" t="s">
        <v>7705</v>
      </c>
      <c r="G3883" t="s">
        <v>7571</v>
      </c>
      <c r="H3883" t="s">
        <v>7706</v>
      </c>
      <c r="I3883" t="s">
        <v>14715</v>
      </c>
      <c r="J3883">
        <v>0</v>
      </c>
      <c r="M3883">
        <v>960633</v>
      </c>
      <c r="N3883">
        <v>0</v>
      </c>
      <c r="O3883" t="s">
        <v>20098</v>
      </c>
    </row>
    <row r="3884" spans="1:15" x14ac:dyDescent="0.25">
      <c r="A3884">
        <v>50005</v>
      </c>
      <c r="B3884" t="s">
        <v>22457</v>
      </c>
      <c r="C3884" t="s">
        <v>8626</v>
      </c>
      <c r="D3884">
        <v>3000</v>
      </c>
      <c r="E3884" t="s">
        <v>512</v>
      </c>
      <c r="F3884" t="s">
        <v>7948</v>
      </c>
      <c r="G3884" t="s">
        <v>7571</v>
      </c>
      <c r="H3884" t="s">
        <v>7949</v>
      </c>
      <c r="I3884" t="s">
        <v>14715</v>
      </c>
      <c r="J3884">
        <v>0</v>
      </c>
      <c r="M3884">
        <v>961227</v>
      </c>
      <c r="N3884">
        <v>0</v>
      </c>
      <c r="O3884" t="s">
        <v>20099</v>
      </c>
    </row>
    <row r="3885" spans="1:15" x14ac:dyDescent="0.25">
      <c r="A3885">
        <v>50013</v>
      </c>
      <c r="B3885" t="s">
        <v>7950</v>
      </c>
      <c r="C3885" t="s">
        <v>8627</v>
      </c>
      <c r="D3885">
        <v>3000</v>
      </c>
      <c r="E3885" t="s">
        <v>512</v>
      </c>
      <c r="F3885" t="s">
        <v>7951</v>
      </c>
      <c r="G3885" t="s">
        <v>7571</v>
      </c>
      <c r="H3885" t="s">
        <v>7952</v>
      </c>
      <c r="I3885" t="s">
        <v>14715</v>
      </c>
      <c r="J3885">
        <v>0</v>
      </c>
      <c r="M3885">
        <v>961227</v>
      </c>
      <c r="N3885">
        <v>0</v>
      </c>
      <c r="O3885" t="s">
        <v>20100</v>
      </c>
    </row>
    <row r="3886" spans="1:15" x14ac:dyDescent="0.25">
      <c r="A3886">
        <v>50021</v>
      </c>
      <c r="B3886" t="s">
        <v>8064</v>
      </c>
      <c r="C3886" t="s">
        <v>3487</v>
      </c>
      <c r="D3886">
        <v>3053</v>
      </c>
      <c r="E3886" t="s">
        <v>3488</v>
      </c>
      <c r="F3886" t="s">
        <v>8065</v>
      </c>
      <c r="G3886" t="s">
        <v>7571</v>
      </c>
      <c r="H3886" t="s">
        <v>8066</v>
      </c>
      <c r="I3886" t="s">
        <v>14715</v>
      </c>
      <c r="J3886">
        <v>0</v>
      </c>
      <c r="M3886">
        <v>961243</v>
      </c>
      <c r="N3886">
        <v>0</v>
      </c>
      <c r="O3886" t="s">
        <v>20101</v>
      </c>
    </row>
    <row r="3887" spans="1:15" x14ac:dyDescent="0.25">
      <c r="A3887">
        <v>50039</v>
      </c>
      <c r="B3887" t="s">
        <v>8067</v>
      </c>
      <c r="C3887" t="s">
        <v>8667</v>
      </c>
      <c r="D3887">
        <v>3090</v>
      </c>
      <c r="E3887" t="s">
        <v>983</v>
      </c>
      <c r="F3887" t="s">
        <v>8068</v>
      </c>
      <c r="G3887" t="s">
        <v>7571</v>
      </c>
      <c r="H3887" t="s">
        <v>8069</v>
      </c>
      <c r="I3887" t="s">
        <v>14715</v>
      </c>
      <c r="J3887">
        <v>0</v>
      </c>
      <c r="M3887">
        <v>960492</v>
      </c>
      <c r="N3887">
        <v>0</v>
      </c>
      <c r="O3887" t="s">
        <v>20102</v>
      </c>
    </row>
    <row r="3888" spans="1:15" x14ac:dyDescent="0.25">
      <c r="A3888">
        <v>50047</v>
      </c>
      <c r="B3888" t="s">
        <v>12962</v>
      </c>
      <c r="C3888" t="s">
        <v>12963</v>
      </c>
      <c r="D3888">
        <v>3090</v>
      </c>
      <c r="E3888" t="s">
        <v>983</v>
      </c>
      <c r="F3888" t="s">
        <v>12964</v>
      </c>
      <c r="G3888" t="s">
        <v>7571</v>
      </c>
      <c r="H3888" t="s">
        <v>12965</v>
      </c>
      <c r="I3888" t="s">
        <v>14372</v>
      </c>
      <c r="J3888">
        <v>0</v>
      </c>
      <c r="M3888">
        <v>113894</v>
      </c>
      <c r="N3888">
        <v>113894</v>
      </c>
      <c r="O3888" t="s">
        <v>20103</v>
      </c>
    </row>
    <row r="3889" spans="1:15" x14ac:dyDescent="0.25">
      <c r="A3889">
        <v>50054</v>
      </c>
      <c r="B3889" t="s">
        <v>8253</v>
      </c>
      <c r="C3889" t="s">
        <v>8732</v>
      </c>
      <c r="D3889">
        <v>3202</v>
      </c>
      <c r="E3889" t="s">
        <v>1231</v>
      </c>
      <c r="F3889" t="s">
        <v>8254</v>
      </c>
      <c r="G3889" t="s">
        <v>7571</v>
      </c>
      <c r="H3889" t="s">
        <v>8255</v>
      </c>
      <c r="I3889" t="s">
        <v>14715</v>
      </c>
      <c r="J3889">
        <v>0</v>
      </c>
      <c r="M3889">
        <v>961383</v>
      </c>
      <c r="N3889">
        <v>0</v>
      </c>
      <c r="O3889" t="s">
        <v>20104</v>
      </c>
    </row>
    <row r="3890" spans="1:15" x14ac:dyDescent="0.25">
      <c r="A3890">
        <v>50062</v>
      </c>
      <c r="B3890" t="s">
        <v>8256</v>
      </c>
      <c r="C3890" t="s">
        <v>8733</v>
      </c>
      <c r="D3890">
        <v>3290</v>
      </c>
      <c r="E3890" t="s">
        <v>464</v>
      </c>
      <c r="F3890" t="s">
        <v>8257</v>
      </c>
      <c r="G3890" t="s">
        <v>7571</v>
      </c>
      <c r="H3890" t="s">
        <v>14331</v>
      </c>
      <c r="I3890" t="s">
        <v>14715</v>
      </c>
      <c r="J3890">
        <v>0</v>
      </c>
      <c r="M3890">
        <v>961417</v>
      </c>
      <c r="N3890">
        <v>0</v>
      </c>
      <c r="O3890" t="s">
        <v>20105</v>
      </c>
    </row>
    <row r="3891" spans="1:15" x14ac:dyDescent="0.25">
      <c r="A3891">
        <v>50088</v>
      </c>
      <c r="B3891" t="s">
        <v>8258</v>
      </c>
      <c r="C3891" t="s">
        <v>8734</v>
      </c>
      <c r="D3891">
        <v>3300</v>
      </c>
      <c r="E3891" t="s">
        <v>311</v>
      </c>
      <c r="F3891" t="s">
        <v>8259</v>
      </c>
      <c r="G3891" t="s">
        <v>7571</v>
      </c>
      <c r="H3891" t="s">
        <v>20106</v>
      </c>
      <c r="I3891" t="s">
        <v>14715</v>
      </c>
      <c r="J3891">
        <v>0</v>
      </c>
      <c r="M3891">
        <v>961425</v>
      </c>
      <c r="N3891">
        <v>0</v>
      </c>
      <c r="O3891" t="s">
        <v>20107</v>
      </c>
    </row>
    <row r="3892" spans="1:15" x14ac:dyDescent="0.25">
      <c r="A3892">
        <v>50112</v>
      </c>
      <c r="B3892" t="s">
        <v>7739</v>
      </c>
      <c r="C3892" t="s">
        <v>8609</v>
      </c>
      <c r="D3892">
        <v>3500</v>
      </c>
      <c r="E3892" t="s">
        <v>92</v>
      </c>
      <c r="F3892" t="s">
        <v>7885</v>
      </c>
      <c r="G3892" t="s">
        <v>7571</v>
      </c>
      <c r="H3892" t="s">
        <v>7886</v>
      </c>
      <c r="I3892" t="s">
        <v>14715</v>
      </c>
      <c r="J3892">
        <v>0</v>
      </c>
      <c r="M3892">
        <v>961524</v>
      </c>
      <c r="N3892">
        <v>0</v>
      </c>
      <c r="O3892" t="s">
        <v>22458</v>
      </c>
    </row>
    <row r="3893" spans="1:15" x14ac:dyDescent="0.25">
      <c r="A3893">
        <v>50121</v>
      </c>
      <c r="B3893" t="s">
        <v>7887</v>
      </c>
      <c r="C3893" t="s">
        <v>8609</v>
      </c>
      <c r="D3893">
        <v>3500</v>
      </c>
      <c r="E3893" t="s">
        <v>92</v>
      </c>
      <c r="F3893" t="s">
        <v>7888</v>
      </c>
      <c r="G3893" t="s">
        <v>7571</v>
      </c>
      <c r="H3893" t="s">
        <v>7889</v>
      </c>
      <c r="I3893" t="s">
        <v>14715</v>
      </c>
      <c r="J3893">
        <v>0</v>
      </c>
      <c r="M3893">
        <v>961524</v>
      </c>
      <c r="N3893">
        <v>0</v>
      </c>
      <c r="O3893" t="s">
        <v>22459</v>
      </c>
    </row>
    <row r="3894" spans="1:15" x14ac:dyDescent="0.25">
      <c r="A3894">
        <v>50138</v>
      </c>
      <c r="B3894" t="s">
        <v>7714</v>
      </c>
      <c r="C3894" t="s">
        <v>8560</v>
      </c>
      <c r="D3894">
        <v>3550</v>
      </c>
      <c r="E3894" t="s">
        <v>217</v>
      </c>
      <c r="F3894" t="s">
        <v>7715</v>
      </c>
      <c r="G3894" t="s">
        <v>7571</v>
      </c>
      <c r="H3894" t="s">
        <v>7716</v>
      </c>
      <c r="I3894" t="s">
        <v>14715</v>
      </c>
      <c r="J3894">
        <v>0</v>
      </c>
      <c r="M3894">
        <v>961541</v>
      </c>
      <c r="N3894">
        <v>0</v>
      </c>
      <c r="O3894" t="s">
        <v>20108</v>
      </c>
    </row>
    <row r="3895" spans="1:15" x14ac:dyDescent="0.25">
      <c r="A3895">
        <v>50146</v>
      </c>
      <c r="B3895" t="s">
        <v>7775</v>
      </c>
      <c r="C3895" t="s">
        <v>8580</v>
      </c>
      <c r="D3895">
        <v>3582</v>
      </c>
      <c r="E3895" t="s">
        <v>1277</v>
      </c>
      <c r="F3895" t="s">
        <v>7776</v>
      </c>
      <c r="G3895" t="s">
        <v>7571</v>
      </c>
      <c r="H3895" t="s">
        <v>7777</v>
      </c>
      <c r="I3895" t="s">
        <v>14715</v>
      </c>
      <c r="J3895">
        <v>0</v>
      </c>
      <c r="M3895">
        <v>961797</v>
      </c>
      <c r="N3895">
        <v>0</v>
      </c>
      <c r="O3895" t="s">
        <v>20109</v>
      </c>
    </row>
    <row r="3896" spans="1:15" x14ac:dyDescent="0.25">
      <c r="A3896">
        <v>50153</v>
      </c>
      <c r="B3896" t="s">
        <v>20110</v>
      </c>
      <c r="C3896" t="s">
        <v>8761</v>
      </c>
      <c r="D3896">
        <v>3600</v>
      </c>
      <c r="E3896" t="s">
        <v>96</v>
      </c>
      <c r="F3896" t="s">
        <v>8374</v>
      </c>
      <c r="G3896" t="s">
        <v>7571</v>
      </c>
      <c r="H3896" t="s">
        <v>13000</v>
      </c>
      <c r="I3896" t="s">
        <v>14715</v>
      </c>
      <c r="J3896">
        <v>0</v>
      </c>
      <c r="M3896">
        <v>55509</v>
      </c>
      <c r="N3896">
        <v>0</v>
      </c>
      <c r="O3896" t="s">
        <v>20111</v>
      </c>
    </row>
    <row r="3897" spans="1:15" x14ac:dyDescent="0.25">
      <c r="A3897">
        <v>50179</v>
      </c>
      <c r="B3897" t="s">
        <v>22460</v>
      </c>
      <c r="C3897" t="s">
        <v>8648</v>
      </c>
      <c r="D3897">
        <v>3620</v>
      </c>
      <c r="E3897" t="s">
        <v>4122</v>
      </c>
      <c r="F3897" t="s">
        <v>8001</v>
      </c>
      <c r="G3897" t="s">
        <v>7571</v>
      </c>
      <c r="H3897" t="s">
        <v>8002</v>
      </c>
      <c r="I3897" t="s">
        <v>14715</v>
      </c>
      <c r="J3897">
        <v>0</v>
      </c>
      <c r="M3897">
        <v>961681</v>
      </c>
      <c r="N3897">
        <v>0</v>
      </c>
      <c r="O3897" t="s">
        <v>20112</v>
      </c>
    </row>
    <row r="3898" spans="1:15" x14ac:dyDescent="0.25">
      <c r="A3898">
        <v>50187</v>
      </c>
      <c r="B3898" t="s">
        <v>7687</v>
      </c>
      <c r="C3898" t="s">
        <v>8649</v>
      </c>
      <c r="D3898">
        <v>3630</v>
      </c>
      <c r="E3898" t="s">
        <v>98</v>
      </c>
      <c r="F3898" t="s">
        <v>8003</v>
      </c>
      <c r="G3898" t="s">
        <v>7571</v>
      </c>
      <c r="H3898" t="s">
        <v>8004</v>
      </c>
      <c r="I3898" t="s">
        <v>14715</v>
      </c>
      <c r="J3898">
        <v>0</v>
      </c>
      <c r="M3898">
        <v>961607</v>
      </c>
      <c r="N3898">
        <v>0</v>
      </c>
      <c r="O3898" t="s">
        <v>20113</v>
      </c>
    </row>
    <row r="3899" spans="1:15" x14ac:dyDescent="0.25">
      <c r="A3899">
        <v>50195</v>
      </c>
      <c r="B3899" t="s">
        <v>8005</v>
      </c>
      <c r="C3899" t="s">
        <v>8649</v>
      </c>
      <c r="D3899">
        <v>3630</v>
      </c>
      <c r="E3899" t="s">
        <v>98</v>
      </c>
      <c r="F3899" t="s">
        <v>8006</v>
      </c>
      <c r="G3899" t="s">
        <v>7571</v>
      </c>
      <c r="H3899" t="s">
        <v>8007</v>
      </c>
      <c r="I3899" t="s">
        <v>14715</v>
      </c>
      <c r="J3899">
        <v>0</v>
      </c>
      <c r="M3899">
        <v>961607</v>
      </c>
      <c r="N3899">
        <v>0</v>
      </c>
      <c r="O3899" t="s">
        <v>20114</v>
      </c>
    </row>
    <row r="3900" spans="1:15" x14ac:dyDescent="0.25">
      <c r="A3900">
        <v>50203</v>
      </c>
      <c r="B3900" t="s">
        <v>7625</v>
      </c>
      <c r="C3900" t="s">
        <v>8650</v>
      </c>
      <c r="D3900">
        <v>3650</v>
      </c>
      <c r="E3900" t="s">
        <v>10</v>
      </c>
      <c r="F3900" t="s">
        <v>8008</v>
      </c>
      <c r="G3900" t="s">
        <v>7571</v>
      </c>
      <c r="H3900" t="s">
        <v>8009</v>
      </c>
      <c r="I3900" t="s">
        <v>14715</v>
      </c>
      <c r="J3900">
        <v>0</v>
      </c>
      <c r="M3900">
        <v>961615</v>
      </c>
      <c r="N3900">
        <v>0</v>
      </c>
      <c r="O3900" t="s">
        <v>20115</v>
      </c>
    </row>
    <row r="3901" spans="1:15" x14ac:dyDescent="0.25">
      <c r="A3901">
        <v>50211</v>
      </c>
      <c r="B3901" t="s">
        <v>8010</v>
      </c>
      <c r="C3901" t="s">
        <v>8651</v>
      </c>
      <c r="D3901">
        <v>3680</v>
      </c>
      <c r="E3901" t="s">
        <v>97</v>
      </c>
      <c r="F3901" t="s">
        <v>8011</v>
      </c>
      <c r="G3901" t="s">
        <v>7571</v>
      </c>
      <c r="H3901" t="s">
        <v>8012</v>
      </c>
      <c r="I3901" t="s">
        <v>14715</v>
      </c>
      <c r="J3901">
        <v>0</v>
      </c>
      <c r="M3901">
        <v>55533</v>
      </c>
      <c r="N3901">
        <v>0</v>
      </c>
      <c r="O3901" t="s">
        <v>20116</v>
      </c>
    </row>
    <row r="3902" spans="1:15" x14ac:dyDescent="0.25">
      <c r="A3902">
        <v>50229</v>
      </c>
      <c r="B3902" t="s">
        <v>12974</v>
      </c>
      <c r="C3902" t="s">
        <v>1330</v>
      </c>
      <c r="D3902">
        <v>3700</v>
      </c>
      <c r="E3902" t="s">
        <v>105</v>
      </c>
      <c r="F3902" t="s">
        <v>12975</v>
      </c>
      <c r="G3902" t="s">
        <v>7571</v>
      </c>
      <c r="H3902" t="s">
        <v>12976</v>
      </c>
      <c r="I3902" t="s">
        <v>14372</v>
      </c>
      <c r="J3902">
        <v>0</v>
      </c>
      <c r="M3902">
        <v>113928</v>
      </c>
      <c r="N3902">
        <v>113928</v>
      </c>
      <c r="O3902" t="s">
        <v>20117</v>
      </c>
    </row>
    <row r="3903" spans="1:15" x14ac:dyDescent="0.25">
      <c r="A3903">
        <v>50237</v>
      </c>
      <c r="B3903" t="s">
        <v>12977</v>
      </c>
      <c r="C3903" t="s">
        <v>1330</v>
      </c>
      <c r="D3903">
        <v>3700</v>
      </c>
      <c r="E3903" t="s">
        <v>105</v>
      </c>
      <c r="F3903" t="s">
        <v>12975</v>
      </c>
      <c r="G3903" t="s">
        <v>7571</v>
      </c>
      <c r="H3903" t="s">
        <v>12976</v>
      </c>
      <c r="I3903" t="s">
        <v>14372</v>
      </c>
      <c r="J3903">
        <v>0</v>
      </c>
      <c r="M3903">
        <v>113928</v>
      </c>
      <c r="N3903">
        <v>113928</v>
      </c>
      <c r="O3903" t="s">
        <v>20118</v>
      </c>
    </row>
    <row r="3904" spans="1:15" x14ac:dyDescent="0.25">
      <c r="A3904">
        <v>50245</v>
      </c>
      <c r="B3904" t="s">
        <v>8013</v>
      </c>
      <c r="C3904" t="s">
        <v>8652</v>
      </c>
      <c r="D3904">
        <v>3740</v>
      </c>
      <c r="E3904" t="s">
        <v>87</v>
      </c>
      <c r="F3904" t="s">
        <v>8014</v>
      </c>
      <c r="G3904" t="s">
        <v>7571</v>
      </c>
      <c r="H3904" t="s">
        <v>8015</v>
      </c>
      <c r="I3904" t="s">
        <v>14715</v>
      </c>
      <c r="J3904">
        <v>0</v>
      </c>
      <c r="M3904">
        <v>961672</v>
      </c>
      <c r="N3904">
        <v>0</v>
      </c>
      <c r="O3904" t="s">
        <v>20119</v>
      </c>
    </row>
    <row r="3905" spans="1:15" x14ac:dyDescent="0.25">
      <c r="A3905">
        <v>50252</v>
      </c>
      <c r="B3905" t="s">
        <v>12978</v>
      </c>
      <c r="C3905" t="s">
        <v>5349</v>
      </c>
      <c r="D3905">
        <v>3798</v>
      </c>
      <c r="E3905" t="s">
        <v>4150</v>
      </c>
      <c r="F3905" t="s">
        <v>12979</v>
      </c>
      <c r="G3905" t="s">
        <v>7571</v>
      </c>
      <c r="H3905" t="s">
        <v>12980</v>
      </c>
      <c r="I3905" t="s">
        <v>14372</v>
      </c>
      <c r="J3905">
        <v>0</v>
      </c>
      <c r="M3905">
        <v>113928</v>
      </c>
      <c r="N3905">
        <v>113928</v>
      </c>
      <c r="O3905" t="s">
        <v>20120</v>
      </c>
    </row>
    <row r="3906" spans="1:15" x14ac:dyDescent="0.25">
      <c r="A3906">
        <v>50261</v>
      </c>
      <c r="B3906" t="s">
        <v>7590</v>
      </c>
      <c r="C3906" t="s">
        <v>8517</v>
      </c>
      <c r="D3906">
        <v>3800</v>
      </c>
      <c r="E3906" t="s">
        <v>241</v>
      </c>
      <c r="F3906" t="s">
        <v>7591</v>
      </c>
      <c r="G3906" t="s">
        <v>7571</v>
      </c>
      <c r="H3906" t="s">
        <v>7592</v>
      </c>
      <c r="I3906" t="s">
        <v>14715</v>
      </c>
      <c r="J3906">
        <v>0</v>
      </c>
      <c r="M3906">
        <v>961714</v>
      </c>
      <c r="N3906">
        <v>0</v>
      </c>
      <c r="O3906" t="s">
        <v>20121</v>
      </c>
    </row>
    <row r="3907" spans="1:15" x14ac:dyDescent="0.25">
      <c r="A3907">
        <v>50278</v>
      </c>
      <c r="B3907" t="s">
        <v>7593</v>
      </c>
      <c r="C3907" t="s">
        <v>4156</v>
      </c>
      <c r="D3907">
        <v>3800</v>
      </c>
      <c r="E3907" t="s">
        <v>241</v>
      </c>
      <c r="F3907" t="s">
        <v>7594</v>
      </c>
      <c r="G3907" t="s">
        <v>7571</v>
      </c>
      <c r="H3907" t="s">
        <v>7595</v>
      </c>
      <c r="I3907" t="s">
        <v>14715</v>
      </c>
      <c r="J3907">
        <v>0</v>
      </c>
      <c r="M3907">
        <v>961714</v>
      </c>
      <c r="N3907">
        <v>0</v>
      </c>
      <c r="O3907" t="s">
        <v>20122</v>
      </c>
    </row>
    <row r="3908" spans="1:15" x14ac:dyDescent="0.25">
      <c r="A3908">
        <v>50286</v>
      </c>
      <c r="B3908" t="s">
        <v>7670</v>
      </c>
      <c r="C3908" t="s">
        <v>8546</v>
      </c>
      <c r="D3908">
        <v>3910</v>
      </c>
      <c r="E3908" t="s">
        <v>840</v>
      </c>
      <c r="F3908" t="s">
        <v>7671</v>
      </c>
      <c r="G3908" t="s">
        <v>7571</v>
      </c>
      <c r="H3908" t="s">
        <v>7672</v>
      </c>
      <c r="I3908" t="s">
        <v>14713</v>
      </c>
      <c r="J3908">
        <v>0</v>
      </c>
      <c r="M3908">
        <v>137745</v>
      </c>
      <c r="N3908">
        <v>0</v>
      </c>
      <c r="O3908" t="s">
        <v>20123</v>
      </c>
    </row>
    <row r="3909" spans="1:15" x14ac:dyDescent="0.25">
      <c r="A3909">
        <v>50294</v>
      </c>
      <c r="B3909" t="s">
        <v>7673</v>
      </c>
      <c r="C3909" t="s">
        <v>8546</v>
      </c>
      <c r="D3909">
        <v>3910</v>
      </c>
      <c r="E3909" t="s">
        <v>840</v>
      </c>
      <c r="F3909" t="s">
        <v>7671</v>
      </c>
      <c r="G3909" t="s">
        <v>7571</v>
      </c>
      <c r="H3909" t="s">
        <v>7672</v>
      </c>
      <c r="I3909" t="s">
        <v>14713</v>
      </c>
      <c r="J3909">
        <v>0</v>
      </c>
      <c r="M3909">
        <v>137745</v>
      </c>
      <c r="N3909">
        <v>0</v>
      </c>
      <c r="O3909" t="s">
        <v>20124</v>
      </c>
    </row>
    <row r="3910" spans="1:15" x14ac:dyDescent="0.25">
      <c r="A3910">
        <v>50302</v>
      </c>
      <c r="B3910" t="s">
        <v>7579</v>
      </c>
      <c r="C3910" t="s">
        <v>8514</v>
      </c>
      <c r="D3910">
        <v>3980</v>
      </c>
      <c r="E3910" t="s">
        <v>72</v>
      </c>
      <c r="F3910" t="s">
        <v>7580</v>
      </c>
      <c r="G3910" t="s">
        <v>7571</v>
      </c>
      <c r="H3910" t="s">
        <v>7581</v>
      </c>
      <c r="I3910" t="s">
        <v>14715</v>
      </c>
      <c r="J3910">
        <v>0</v>
      </c>
      <c r="M3910">
        <v>55582</v>
      </c>
      <c r="N3910">
        <v>0</v>
      </c>
      <c r="O3910" t="s">
        <v>20125</v>
      </c>
    </row>
    <row r="3911" spans="1:15" x14ac:dyDescent="0.25">
      <c r="A3911">
        <v>50328</v>
      </c>
      <c r="B3911" t="s">
        <v>7608</v>
      </c>
      <c r="C3911" t="s">
        <v>1381</v>
      </c>
      <c r="D3911">
        <v>8000</v>
      </c>
      <c r="E3911" t="s">
        <v>273</v>
      </c>
      <c r="F3911" t="s">
        <v>8229</v>
      </c>
      <c r="G3911" t="s">
        <v>7571</v>
      </c>
      <c r="H3911" t="s">
        <v>22461</v>
      </c>
      <c r="I3911" t="s">
        <v>14715</v>
      </c>
      <c r="J3911">
        <v>0</v>
      </c>
      <c r="M3911">
        <v>975292</v>
      </c>
      <c r="N3911">
        <v>0</v>
      </c>
      <c r="O3911" t="s">
        <v>20126</v>
      </c>
    </row>
    <row r="3912" spans="1:15" x14ac:dyDescent="0.25">
      <c r="A3912">
        <v>50344</v>
      </c>
      <c r="B3912" t="s">
        <v>8285</v>
      </c>
      <c r="C3912" t="s">
        <v>8738</v>
      </c>
      <c r="D3912">
        <v>8300</v>
      </c>
      <c r="E3912" t="s">
        <v>1421</v>
      </c>
      <c r="F3912" t="s">
        <v>8286</v>
      </c>
      <c r="G3912" t="s">
        <v>7571</v>
      </c>
      <c r="H3912" t="s">
        <v>8287</v>
      </c>
      <c r="I3912" t="s">
        <v>14715</v>
      </c>
      <c r="J3912">
        <v>0</v>
      </c>
      <c r="M3912">
        <v>975441</v>
      </c>
      <c r="N3912">
        <v>0</v>
      </c>
      <c r="O3912" t="s">
        <v>20127</v>
      </c>
    </row>
    <row r="3913" spans="1:15" x14ac:dyDescent="0.25">
      <c r="A3913">
        <v>50351</v>
      </c>
      <c r="B3913" t="s">
        <v>7599</v>
      </c>
      <c r="C3913" t="s">
        <v>8518</v>
      </c>
      <c r="D3913">
        <v>8370</v>
      </c>
      <c r="E3913" t="s">
        <v>297</v>
      </c>
      <c r="F3913" t="s">
        <v>7600</v>
      </c>
      <c r="G3913" t="s">
        <v>7571</v>
      </c>
      <c r="H3913" t="s">
        <v>7601</v>
      </c>
      <c r="I3913" t="s">
        <v>14715</v>
      </c>
      <c r="J3913">
        <v>0</v>
      </c>
      <c r="M3913">
        <v>55591</v>
      </c>
      <c r="N3913">
        <v>0</v>
      </c>
      <c r="O3913" t="s">
        <v>20128</v>
      </c>
    </row>
    <row r="3914" spans="1:15" x14ac:dyDescent="0.25">
      <c r="A3914">
        <v>50369</v>
      </c>
      <c r="B3914" t="s">
        <v>7602</v>
      </c>
      <c r="C3914" t="s">
        <v>8519</v>
      </c>
      <c r="D3914">
        <v>8400</v>
      </c>
      <c r="E3914" t="s">
        <v>155</v>
      </c>
      <c r="F3914" t="s">
        <v>7603</v>
      </c>
      <c r="G3914" t="s">
        <v>7571</v>
      </c>
      <c r="H3914" t="s">
        <v>7604</v>
      </c>
      <c r="I3914" t="s">
        <v>14715</v>
      </c>
      <c r="J3914">
        <v>0</v>
      </c>
      <c r="M3914">
        <v>975466</v>
      </c>
      <c r="N3914">
        <v>0</v>
      </c>
      <c r="O3914" t="s">
        <v>20129</v>
      </c>
    </row>
    <row r="3915" spans="1:15" x14ac:dyDescent="0.25">
      <c r="A3915">
        <v>50377</v>
      </c>
      <c r="B3915" t="s">
        <v>7605</v>
      </c>
      <c r="C3915" t="s">
        <v>8520</v>
      </c>
      <c r="D3915">
        <v>8400</v>
      </c>
      <c r="E3915" t="s">
        <v>155</v>
      </c>
      <c r="F3915" t="s">
        <v>7606</v>
      </c>
      <c r="G3915" t="s">
        <v>7571</v>
      </c>
      <c r="H3915" t="s">
        <v>7607</v>
      </c>
      <c r="I3915" t="s">
        <v>14715</v>
      </c>
      <c r="J3915">
        <v>0</v>
      </c>
      <c r="M3915">
        <v>975466</v>
      </c>
      <c r="N3915">
        <v>0</v>
      </c>
      <c r="O3915" t="s">
        <v>22462</v>
      </c>
    </row>
    <row r="3916" spans="1:15" x14ac:dyDescent="0.25">
      <c r="A3916">
        <v>50385</v>
      </c>
      <c r="B3916" t="s">
        <v>7608</v>
      </c>
      <c r="C3916" t="s">
        <v>8521</v>
      </c>
      <c r="D3916">
        <v>8500</v>
      </c>
      <c r="E3916" t="s">
        <v>276</v>
      </c>
      <c r="F3916" t="s">
        <v>7609</v>
      </c>
      <c r="G3916" t="s">
        <v>7571</v>
      </c>
      <c r="H3916" t="s">
        <v>7610</v>
      </c>
      <c r="I3916" t="s">
        <v>14715</v>
      </c>
      <c r="J3916">
        <v>0</v>
      </c>
      <c r="M3916">
        <v>975541</v>
      </c>
      <c r="N3916">
        <v>0</v>
      </c>
      <c r="O3916" t="s">
        <v>20130</v>
      </c>
    </row>
    <row r="3917" spans="1:15" x14ac:dyDescent="0.25">
      <c r="A3917">
        <v>50393</v>
      </c>
      <c r="B3917" t="s">
        <v>7611</v>
      </c>
      <c r="C3917" t="s">
        <v>8522</v>
      </c>
      <c r="D3917">
        <v>8500</v>
      </c>
      <c r="E3917" t="s">
        <v>276</v>
      </c>
      <c r="F3917" t="s">
        <v>7612</v>
      </c>
      <c r="G3917" t="s">
        <v>7571</v>
      </c>
      <c r="H3917" t="s">
        <v>7613</v>
      </c>
      <c r="I3917" t="s">
        <v>14715</v>
      </c>
      <c r="J3917">
        <v>0</v>
      </c>
      <c r="M3917">
        <v>975541</v>
      </c>
      <c r="N3917">
        <v>0</v>
      </c>
      <c r="O3917" t="s">
        <v>20131</v>
      </c>
    </row>
    <row r="3918" spans="1:15" x14ac:dyDescent="0.25">
      <c r="A3918">
        <v>50401</v>
      </c>
      <c r="B3918" t="s">
        <v>8405</v>
      </c>
      <c r="C3918" t="s">
        <v>8772</v>
      </c>
      <c r="D3918">
        <v>8530</v>
      </c>
      <c r="E3918" t="s">
        <v>166</v>
      </c>
      <c r="F3918" t="s">
        <v>8406</v>
      </c>
      <c r="G3918" t="s">
        <v>7571</v>
      </c>
      <c r="H3918" t="s">
        <v>8407</v>
      </c>
      <c r="I3918" t="s">
        <v>14715</v>
      </c>
      <c r="J3918">
        <v>0</v>
      </c>
      <c r="M3918">
        <v>975649</v>
      </c>
      <c r="N3918">
        <v>0</v>
      </c>
      <c r="O3918" t="s">
        <v>20132</v>
      </c>
    </row>
    <row r="3919" spans="1:15" x14ac:dyDescent="0.25">
      <c r="A3919">
        <v>50419</v>
      </c>
      <c r="B3919" t="s">
        <v>7737</v>
      </c>
      <c r="C3919" t="s">
        <v>8773</v>
      </c>
      <c r="D3919">
        <v>8530</v>
      </c>
      <c r="E3919" t="s">
        <v>166</v>
      </c>
      <c r="F3919" t="s">
        <v>8408</v>
      </c>
      <c r="G3919" t="s">
        <v>7571</v>
      </c>
      <c r="H3919" t="s">
        <v>8409</v>
      </c>
      <c r="I3919" t="s">
        <v>14715</v>
      </c>
      <c r="J3919">
        <v>0</v>
      </c>
      <c r="M3919">
        <v>975649</v>
      </c>
      <c r="N3919">
        <v>0</v>
      </c>
      <c r="O3919" t="s">
        <v>20133</v>
      </c>
    </row>
    <row r="3920" spans="1:15" x14ac:dyDescent="0.25">
      <c r="A3920">
        <v>50427</v>
      </c>
      <c r="B3920" t="s">
        <v>7614</v>
      </c>
      <c r="C3920" t="s">
        <v>8523</v>
      </c>
      <c r="D3920">
        <v>8600</v>
      </c>
      <c r="E3920" t="s">
        <v>843</v>
      </c>
      <c r="F3920" t="s">
        <v>7615</v>
      </c>
      <c r="G3920" t="s">
        <v>7571</v>
      </c>
      <c r="H3920" t="s">
        <v>7616</v>
      </c>
      <c r="I3920" t="s">
        <v>14715</v>
      </c>
      <c r="J3920">
        <v>0</v>
      </c>
      <c r="M3920">
        <v>975375</v>
      </c>
      <c r="N3920">
        <v>0</v>
      </c>
      <c r="O3920" t="s">
        <v>20134</v>
      </c>
    </row>
    <row r="3921" spans="1:15" x14ac:dyDescent="0.25">
      <c r="A3921">
        <v>50435</v>
      </c>
      <c r="B3921" t="s">
        <v>7617</v>
      </c>
      <c r="C3921" t="s">
        <v>8524</v>
      </c>
      <c r="D3921">
        <v>8630</v>
      </c>
      <c r="E3921" t="s">
        <v>114</v>
      </c>
      <c r="F3921" t="s">
        <v>7618</v>
      </c>
      <c r="G3921" t="s">
        <v>7571</v>
      </c>
      <c r="H3921" t="s">
        <v>7619</v>
      </c>
      <c r="I3921" t="s">
        <v>14715</v>
      </c>
      <c r="J3921">
        <v>0</v>
      </c>
      <c r="M3921">
        <v>975532</v>
      </c>
      <c r="N3921">
        <v>0</v>
      </c>
      <c r="O3921" t="s">
        <v>20135</v>
      </c>
    </row>
    <row r="3922" spans="1:15" x14ac:dyDescent="0.25">
      <c r="A3922">
        <v>50443</v>
      </c>
      <c r="B3922" t="s">
        <v>7620</v>
      </c>
      <c r="C3922" t="s">
        <v>8525</v>
      </c>
      <c r="D3922">
        <v>8670</v>
      </c>
      <c r="E3922" t="s">
        <v>210</v>
      </c>
      <c r="F3922" t="s">
        <v>7621</v>
      </c>
      <c r="G3922" t="s">
        <v>7571</v>
      </c>
      <c r="H3922" t="s">
        <v>7622</v>
      </c>
      <c r="I3922" t="s">
        <v>14715</v>
      </c>
      <c r="J3922">
        <v>0</v>
      </c>
      <c r="M3922">
        <v>975516</v>
      </c>
      <c r="N3922">
        <v>0</v>
      </c>
      <c r="O3922" t="s">
        <v>20136</v>
      </c>
    </row>
    <row r="3923" spans="1:15" x14ac:dyDescent="0.25">
      <c r="A3923">
        <v>50451</v>
      </c>
      <c r="B3923" t="s">
        <v>7599</v>
      </c>
      <c r="C3923" t="s">
        <v>8526</v>
      </c>
      <c r="D3923">
        <v>8700</v>
      </c>
      <c r="E3923" t="s">
        <v>1513</v>
      </c>
      <c r="F3923" t="s">
        <v>7623</v>
      </c>
      <c r="G3923" t="s">
        <v>7571</v>
      </c>
      <c r="H3923" t="s">
        <v>7624</v>
      </c>
      <c r="I3923" t="s">
        <v>14715</v>
      </c>
      <c r="J3923">
        <v>0</v>
      </c>
      <c r="M3923">
        <v>975722</v>
      </c>
      <c r="N3923">
        <v>0</v>
      </c>
      <c r="O3923" t="s">
        <v>20137</v>
      </c>
    </row>
    <row r="3924" spans="1:15" x14ac:dyDescent="0.25">
      <c r="A3924">
        <v>50468</v>
      </c>
      <c r="B3924" t="s">
        <v>7625</v>
      </c>
      <c r="C3924" t="s">
        <v>8527</v>
      </c>
      <c r="D3924">
        <v>8700</v>
      </c>
      <c r="E3924" t="s">
        <v>1513</v>
      </c>
      <c r="F3924" t="s">
        <v>7626</v>
      </c>
      <c r="G3924" t="s">
        <v>7571</v>
      </c>
      <c r="H3924" t="s">
        <v>7627</v>
      </c>
      <c r="I3924" t="s">
        <v>14715</v>
      </c>
      <c r="J3924">
        <v>0</v>
      </c>
      <c r="M3924">
        <v>975722</v>
      </c>
      <c r="N3924">
        <v>0</v>
      </c>
      <c r="O3924" t="s">
        <v>20138</v>
      </c>
    </row>
    <row r="3925" spans="1:15" x14ac:dyDescent="0.25">
      <c r="A3925">
        <v>50484</v>
      </c>
      <c r="B3925" t="s">
        <v>7856</v>
      </c>
      <c r="C3925" t="s">
        <v>8598</v>
      </c>
      <c r="D3925">
        <v>8790</v>
      </c>
      <c r="E3925" t="s">
        <v>268</v>
      </c>
      <c r="F3925" t="s">
        <v>7857</v>
      </c>
      <c r="G3925" t="s">
        <v>7571</v>
      </c>
      <c r="H3925" t="s">
        <v>7858</v>
      </c>
      <c r="I3925" t="s">
        <v>14715</v>
      </c>
      <c r="J3925">
        <v>0</v>
      </c>
      <c r="M3925">
        <v>975672</v>
      </c>
      <c r="N3925">
        <v>0</v>
      </c>
      <c r="O3925" t="s">
        <v>20139</v>
      </c>
    </row>
    <row r="3926" spans="1:15" x14ac:dyDescent="0.25">
      <c r="A3926">
        <v>50492</v>
      </c>
      <c r="B3926" t="s">
        <v>7739</v>
      </c>
      <c r="C3926" t="s">
        <v>8691</v>
      </c>
      <c r="D3926">
        <v>8800</v>
      </c>
      <c r="E3926" t="s">
        <v>266</v>
      </c>
      <c r="F3926" t="s">
        <v>8132</v>
      </c>
      <c r="G3926" t="s">
        <v>7571</v>
      </c>
      <c r="H3926" t="s">
        <v>8133</v>
      </c>
      <c r="I3926" t="s">
        <v>14715</v>
      </c>
      <c r="J3926">
        <v>0</v>
      </c>
      <c r="M3926">
        <v>975681</v>
      </c>
      <c r="N3926">
        <v>0</v>
      </c>
      <c r="O3926" t="s">
        <v>20140</v>
      </c>
    </row>
    <row r="3927" spans="1:15" x14ac:dyDescent="0.25">
      <c r="A3927">
        <v>50501</v>
      </c>
      <c r="B3927" t="s">
        <v>8134</v>
      </c>
      <c r="C3927" t="s">
        <v>8692</v>
      </c>
      <c r="D3927">
        <v>8800</v>
      </c>
      <c r="E3927" t="s">
        <v>266</v>
      </c>
      <c r="F3927" t="s">
        <v>8135</v>
      </c>
      <c r="G3927" t="s">
        <v>7571</v>
      </c>
      <c r="H3927" t="s">
        <v>8136</v>
      </c>
      <c r="I3927" t="s">
        <v>14715</v>
      </c>
      <c r="J3927">
        <v>0</v>
      </c>
      <c r="M3927">
        <v>975681</v>
      </c>
      <c r="N3927">
        <v>0</v>
      </c>
      <c r="O3927" t="s">
        <v>20141</v>
      </c>
    </row>
    <row r="3928" spans="1:15" x14ac:dyDescent="0.25">
      <c r="A3928">
        <v>50518</v>
      </c>
      <c r="B3928" t="s">
        <v>7628</v>
      </c>
      <c r="C3928" t="s">
        <v>8528</v>
      </c>
      <c r="D3928">
        <v>8870</v>
      </c>
      <c r="E3928" t="s">
        <v>160</v>
      </c>
      <c r="F3928" t="s">
        <v>7629</v>
      </c>
      <c r="G3928" t="s">
        <v>7571</v>
      </c>
      <c r="H3928" t="s">
        <v>7630</v>
      </c>
      <c r="I3928" t="s">
        <v>14715</v>
      </c>
      <c r="J3928">
        <v>0</v>
      </c>
      <c r="M3928">
        <v>975623</v>
      </c>
      <c r="N3928">
        <v>0</v>
      </c>
      <c r="O3928" t="s">
        <v>20142</v>
      </c>
    </row>
    <row r="3929" spans="1:15" x14ac:dyDescent="0.25">
      <c r="A3929">
        <v>50526</v>
      </c>
      <c r="B3929" t="s">
        <v>7631</v>
      </c>
      <c r="C3929" t="s">
        <v>8529</v>
      </c>
      <c r="D3929">
        <v>8900</v>
      </c>
      <c r="E3929" t="s">
        <v>320</v>
      </c>
      <c r="F3929" t="s">
        <v>7632</v>
      </c>
      <c r="G3929" t="s">
        <v>7571</v>
      </c>
      <c r="H3929" t="s">
        <v>7633</v>
      </c>
      <c r="I3929" t="s">
        <v>14715</v>
      </c>
      <c r="J3929">
        <v>0</v>
      </c>
      <c r="M3929">
        <v>975748</v>
      </c>
      <c r="N3929">
        <v>0</v>
      </c>
      <c r="O3929" t="s">
        <v>20143</v>
      </c>
    </row>
    <row r="3930" spans="1:15" x14ac:dyDescent="0.25">
      <c r="A3930">
        <v>50534</v>
      </c>
      <c r="B3930" t="s">
        <v>7634</v>
      </c>
      <c r="C3930" t="s">
        <v>8530</v>
      </c>
      <c r="D3930">
        <v>8900</v>
      </c>
      <c r="E3930" t="s">
        <v>320</v>
      </c>
      <c r="F3930" t="s">
        <v>7632</v>
      </c>
      <c r="G3930" t="s">
        <v>7571</v>
      </c>
      <c r="H3930" t="s">
        <v>7635</v>
      </c>
      <c r="I3930" t="s">
        <v>14715</v>
      </c>
      <c r="J3930">
        <v>0</v>
      </c>
      <c r="M3930">
        <v>975748</v>
      </c>
      <c r="N3930">
        <v>0</v>
      </c>
      <c r="O3930" t="s">
        <v>20144</v>
      </c>
    </row>
    <row r="3931" spans="1:15" x14ac:dyDescent="0.25">
      <c r="A3931">
        <v>50542</v>
      </c>
      <c r="B3931" t="s">
        <v>7636</v>
      </c>
      <c r="C3931" t="s">
        <v>8531</v>
      </c>
      <c r="D3931">
        <v>8930</v>
      </c>
      <c r="E3931" t="s">
        <v>4725</v>
      </c>
      <c r="F3931" t="s">
        <v>7637</v>
      </c>
      <c r="G3931" t="s">
        <v>7571</v>
      </c>
      <c r="H3931" t="s">
        <v>12981</v>
      </c>
      <c r="I3931" t="s">
        <v>14715</v>
      </c>
      <c r="J3931">
        <v>0</v>
      </c>
      <c r="M3931">
        <v>975581</v>
      </c>
      <c r="N3931">
        <v>0</v>
      </c>
      <c r="O3931" t="s">
        <v>20145</v>
      </c>
    </row>
    <row r="3932" spans="1:15" x14ac:dyDescent="0.25">
      <c r="A3932">
        <v>50559</v>
      </c>
      <c r="B3932" t="s">
        <v>7638</v>
      </c>
      <c r="C3932" t="s">
        <v>8532</v>
      </c>
      <c r="D3932">
        <v>8930</v>
      </c>
      <c r="E3932" t="s">
        <v>4725</v>
      </c>
      <c r="F3932" t="s">
        <v>7639</v>
      </c>
      <c r="G3932" t="s">
        <v>7571</v>
      </c>
      <c r="H3932" t="s">
        <v>7640</v>
      </c>
      <c r="I3932" t="s">
        <v>14715</v>
      </c>
      <c r="J3932">
        <v>0</v>
      </c>
      <c r="M3932">
        <v>975581</v>
      </c>
      <c r="N3932">
        <v>0</v>
      </c>
      <c r="O3932" t="s">
        <v>20146</v>
      </c>
    </row>
    <row r="3933" spans="1:15" x14ac:dyDescent="0.25">
      <c r="A3933">
        <v>50575</v>
      </c>
      <c r="B3933" t="s">
        <v>7599</v>
      </c>
      <c r="C3933" t="s">
        <v>8675</v>
      </c>
      <c r="D3933">
        <v>8970</v>
      </c>
      <c r="E3933" t="s">
        <v>278</v>
      </c>
      <c r="F3933" t="s">
        <v>8086</v>
      </c>
      <c r="G3933" t="s">
        <v>7571</v>
      </c>
      <c r="H3933" t="s">
        <v>8087</v>
      </c>
      <c r="I3933" t="s">
        <v>14715</v>
      </c>
      <c r="J3933">
        <v>0</v>
      </c>
      <c r="M3933">
        <v>55616</v>
      </c>
      <c r="N3933">
        <v>0</v>
      </c>
      <c r="O3933" t="s">
        <v>20147</v>
      </c>
    </row>
    <row r="3934" spans="1:15" x14ac:dyDescent="0.25">
      <c r="A3934">
        <v>50583</v>
      </c>
      <c r="B3934" t="s">
        <v>8088</v>
      </c>
      <c r="C3934" t="s">
        <v>8675</v>
      </c>
      <c r="D3934">
        <v>8970</v>
      </c>
      <c r="E3934" t="s">
        <v>278</v>
      </c>
      <c r="F3934" t="s">
        <v>8086</v>
      </c>
      <c r="G3934" t="s">
        <v>7571</v>
      </c>
      <c r="H3934" t="s">
        <v>8087</v>
      </c>
      <c r="I3934" t="s">
        <v>14715</v>
      </c>
      <c r="J3934">
        <v>0</v>
      </c>
      <c r="M3934">
        <v>55616</v>
      </c>
      <c r="N3934">
        <v>0</v>
      </c>
      <c r="O3934" t="s">
        <v>20147</v>
      </c>
    </row>
    <row r="3935" spans="1:15" x14ac:dyDescent="0.25">
      <c r="A3935">
        <v>50625</v>
      </c>
      <c r="B3935" t="s">
        <v>7752</v>
      </c>
      <c r="C3935" t="s">
        <v>8573</v>
      </c>
      <c r="D3935">
        <v>9000</v>
      </c>
      <c r="E3935" t="s">
        <v>299</v>
      </c>
      <c r="F3935" t="s">
        <v>7753</v>
      </c>
      <c r="G3935" t="s">
        <v>7571</v>
      </c>
      <c r="H3935" t="s">
        <v>7754</v>
      </c>
      <c r="I3935" t="s">
        <v>14372</v>
      </c>
      <c r="J3935">
        <v>0</v>
      </c>
      <c r="M3935">
        <v>114017</v>
      </c>
      <c r="N3935">
        <v>114017</v>
      </c>
      <c r="O3935" t="s">
        <v>20148</v>
      </c>
    </row>
    <row r="3936" spans="1:15" x14ac:dyDescent="0.25">
      <c r="A3936">
        <v>50666</v>
      </c>
      <c r="B3936" t="s">
        <v>8149</v>
      </c>
      <c r="C3936" t="s">
        <v>8694</v>
      </c>
      <c r="D3936">
        <v>9000</v>
      </c>
      <c r="E3936" t="s">
        <v>299</v>
      </c>
      <c r="F3936" t="s">
        <v>8150</v>
      </c>
      <c r="G3936" t="s">
        <v>7571</v>
      </c>
      <c r="H3936" t="s">
        <v>8151</v>
      </c>
      <c r="I3936" t="s">
        <v>14713</v>
      </c>
      <c r="J3936">
        <v>0</v>
      </c>
      <c r="M3936">
        <v>60913</v>
      </c>
      <c r="N3936">
        <v>0</v>
      </c>
      <c r="O3936" t="s">
        <v>20149</v>
      </c>
    </row>
    <row r="3937" spans="1:15" x14ac:dyDescent="0.25">
      <c r="A3937">
        <v>50674</v>
      </c>
      <c r="B3937" t="s">
        <v>7916</v>
      </c>
      <c r="C3937" t="s">
        <v>8616</v>
      </c>
      <c r="D3937">
        <v>9050</v>
      </c>
      <c r="E3937" t="s">
        <v>1579</v>
      </c>
      <c r="F3937" t="s">
        <v>7917</v>
      </c>
      <c r="G3937" t="s">
        <v>7571</v>
      </c>
      <c r="H3937" t="s">
        <v>7918</v>
      </c>
      <c r="I3937" t="s">
        <v>14715</v>
      </c>
      <c r="J3937">
        <v>0</v>
      </c>
      <c r="M3937">
        <v>975789</v>
      </c>
      <c r="N3937">
        <v>0</v>
      </c>
      <c r="O3937" t="s">
        <v>20150</v>
      </c>
    </row>
    <row r="3938" spans="1:15" x14ac:dyDescent="0.25">
      <c r="A3938">
        <v>50682</v>
      </c>
      <c r="B3938" t="s">
        <v>7919</v>
      </c>
      <c r="C3938" t="s">
        <v>8617</v>
      </c>
      <c r="D3938">
        <v>9000</v>
      </c>
      <c r="E3938" t="s">
        <v>299</v>
      </c>
      <c r="F3938" t="s">
        <v>7920</v>
      </c>
      <c r="G3938" t="s">
        <v>7571</v>
      </c>
      <c r="H3938" t="s">
        <v>22463</v>
      </c>
      <c r="I3938" t="s">
        <v>14715</v>
      </c>
      <c r="J3938">
        <v>0</v>
      </c>
      <c r="M3938">
        <v>975789</v>
      </c>
      <c r="N3938">
        <v>0</v>
      </c>
      <c r="O3938" t="s">
        <v>20151</v>
      </c>
    </row>
    <row r="3939" spans="1:15" x14ac:dyDescent="0.25">
      <c r="A3939">
        <v>50691</v>
      </c>
      <c r="B3939" t="s">
        <v>7739</v>
      </c>
      <c r="C3939" t="s">
        <v>8669</v>
      </c>
      <c r="D3939">
        <v>9100</v>
      </c>
      <c r="E3939" t="s">
        <v>326</v>
      </c>
      <c r="F3939" t="s">
        <v>8073</v>
      </c>
      <c r="G3939" t="s">
        <v>7571</v>
      </c>
      <c r="H3939" t="s">
        <v>8074</v>
      </c>
      <c r="I3939" t="s">
        <v>14715</v>
      </c>
      <c r="J3939">
        <v>0</v>
      </c>
      <c r="M3939">
        <v>961102</v>
      </c>
      <c r="N3939">
        <v>0</v>
      </c>
      <c r="O3939" t="s">
        <v>20152</v>
      </c>
    </row>
    <row r="3940" spans="1:15" x14ac:dyDescent="0.25">
      <c r="A3940">
        <v>50708</v>
      </c>
      <c r="B3940" t="s">
        <v>7737</v>
      </c>
      <c r="C3940" t="s">
        <v>8670</v>
      </c>
      <c r="D3940">
        <v>9100</v>
      </c>
      <c r="E3940" t="s">
        <v>326</v>
      </c>
      <c r="F3940" t="s">
        <v>8075</v>
      </c>
      <c r="G3940" t="s">
        <v>7571</v>
      </c>
      <c r="H3940" t="s">
        <v>8076</v>
      </c>
      <c r="I3940" t="s">
        <v>14715</v>
      </c>
      <c r="J3940">
        <v>0</v>
      </c>
      <c r="M3940">
        <v>961102</v>
      </c>
      <c r="N3940">
        <v>0</v>
      </c>
      <c r="O3940" t="s">
        <v>20153</v>
      </c>
    </row>
    <row r="3941" spans="1:15" x14ac:dyDescent="0.25">
      <c r="A3941">
        <v>50716</v>
      </c>
      <c r="B3941" t="s">
        <v>7759</v>
      </c>
      <c r="C3941" t="s">
        <v>8579</v>
      </c>
      <c r="D3941">
        <v>9120</v>
      </c>
      <c r="E3941" t="s">
        <v>1151</v>
      </c>
      <c r="F3941" t="s">
        <v>7768</v>
      </c>
      <c r="G3941" t="s">
        <v>7571</v>
      </c>
      <c r="H3941" t="s">
        <v>7769</v>
      </c>
      <c r="I3941" t="s">
        <v>14715</v>
      </c>
      <c r="J3941">
        <v>0</v>
      </c>
      <c r="M3941">
        <v>961111</v>
      </c>
      <c r="N3941">
        <v>0</v>
      </c>
      <c r="O3941" t="s">
        <v>20154</v>
      </c>
    </row>
    <row r="3942" spans="1:15" x14ac:dyDescent="0.25">
      <c r="A3942">
        <v>50724</v>
      </c>
      <c r="B3942" t="s">
        <v>7835</v>
      </c>
      <c r="C3942" t="s">
        <v>2681</v>
      </c>
      <c r="D3942">
        <v>9140</v>
      </c>
      <c r="E3942" t="s">
        <v>374</v>
      </c>
      <c r="F3942" t="s">
        <v>7836</v>
      </c>
      <c r="G3942" t="s">
        <v>7571</v>
      </c>
      <c r="H3942" t="s">
        <v>7837</v>
      </c>
      <c r="I3942" t="s">
        <v>14715</v>
      </c>
      <c r="J3942">
        <v>0</v>
      </c>
      <c r="M3942">
        <v>55624</v>
      </c>
      <c r="N3942">
        <v>0</v>
      </c>
      <c r="O3942" t="s">
        <v>20155</v>
      </c>
    </row>
    <row r="3943" spans="1:15" x14ac:dyDescent="0.25">
      <c r="A3943">
        <v>50732</v>
      </c>
      <c r="B3943" t="s">
        <v>7953</v>
      </c>
      <c r="C3943" t="s">
        <v>8628</v>
      </c>
      <c r="D3943">
        <v>9160</v>
      </c>
      <c r="E3943" t="s">
        <v>140</v>
      </c>
      <c r="F3943" t="s">
        <v>7954</v>
      </c>
      <c r="G3943" t="s">
        <v>7571</v>
      </c>
      <c r="H3943" t="s">
        <v>7955</v>
      </c>
      <c r="I3943" t="s">
        <v>14715</v>
      </c>
      <c r="J3943">
        <v>0</v>
      </c>
      <c r="M3943">
        <v>975839</v>
      </c>
      <c r="N3943">
        <v>0</v>
      </c>
      <c r="O3943" t="s">
        <v>20156</v>
      </c>
    </row>
    <row r="3944" spans="1:15" x14ac:dyDescent="0.25">
      <c r="A3944">
        <v>50757</v>
      </c>
      <c r="B3944" t="s">
        <v>7737</v>
      </c>
      <c r="C3944" t="s">
        <v>8591</v>
      </c>
      <c r="D3944">
        <v>9200</v>
      </c>
      <c r="E3944" t="s">
        <v>637</v>
      </c>
      <c r="F3944" t="s">
        <v>7838</v>
      </c>
      <c r="G3944" t="s">
        <v>7571</v>
      </c>
      <c r="H3944" t="s">
        <v>22464</v>
      </c>
      <c r="I3944" t="s">
        <v>14715</v>
      </c>
      <c r="J3944">
        <v>0</v>
      </c>
      <c r="M3944">
        <v>975987</v>
      </c>
      <c r="N3944">
        <v>0</v>
      </c>
      <c r="O3944" t="s">
        <v>20157</v>
      </c>
    </row>
    <row r="3945" spans="1:15" x14ac:dyDescent="0.25">
      <c r="A3945">
        <v>50765</v>
      </c>
      <c r="B3945" t="s">
        <v>7839</v>
      </c>
      <c r="C3945" t="s">
        <v>8592</v>
      </c>
      <c r="D3945">
        <v>9220</v>
      </c>
      <c r="E3945" t="s">
        <v>362</v>
      </c>
      <c r="F3945" t="s">
        <v>7840</v>
      </c>
      <c r="G3945" t="s">
        <v>7571</v>
      </c>
      <c r="H3945" t="s">
        <v>20159</v>
      </c>
      <c r="I3945" t="s">
        <v>14715</v>
      </c>
      <c r="J3945">
        <v>0</v>
      </c>
      <c r="M3945">
        <v>975871</v>
      </c>
      <c r="N3945">
        <v>0</v>
      </c>
      <c r="O3945" t="s">
        <v>20158</v>
      </c>
    </row>
    <row r="3946" spans="1:15" x14ac:dyDescent="0.25">
      <c r="A3946">
        <v>50773</v>
      </c>
      <c r="B3946" t="s">
        <v>7841</v>
      </c>
      <c r="C3946" t="s">
        <v>8592</v>
      </c>
      <c r="D3946">
        <v>9220</v>
      </c>
      <c r="E3946" t="s">
        <v>362</v>
      </c>
      <c r="F3946" t="s">
        <v>7840</v>
      </c>
      <c r="G3946" t="s">
        <v>7571</v>
      </c>
      <c r="H3946" t="s">
        <v>20159</v>
      </c>
      <c r="I3946" t="s">
        <v>14715</v>
      </c>
      <c r="J3946">
        <v>0</v>
      </c>
      <c r="M3946">
        <v>975871</v>
      </c>
      <c r="N3946">
        <v>0</v>
      </c>
      <c r="O3946" t="s">
        <v>20160</v>
      </c>
    </row>
    <row r="3947" spans="1:15" x14ac:dyDescent="0.25">
      <c r="A3947">
        <v>50781</v>
      </c>
      <c r="B3947" t="s">
        <v>8395</v>
      </c>
      <c r="C3947" t="s">
        <v>8769</v>
      </c>
      <c r="D3947">
        <v>9230</v>
      </c>
      <c r="E3947" t="s">
        <v>344</v>
      </c>
      <c r="F3947" t="s">
        <v>8396</v>
      </c>
      <c r="G3947" t="s">
        <v>7571</v>
      </c>
      <c r="H3947" t="s">
        <v>12992</v>
      </c>
      <c r="I3947" t="s">
        <v>14715</v>
      </c>
      <c r="J3947">
        <v>0</v>
      </c>
      <c r="M3947">
        <v>975896</v>
      </c>
      <c r="N3947">
        <v>0</v>
      </c>
      <c r="O3947" t="s">
        <v>20161</v>
      </c>
    </row>
    <row r="3948" spans="1:15" x14ac:dyDescent="0.25">
      <c r="A3948">
        <v>50799</v>
      </c>
      <c r="B3948" t="s">
        <v>8397</v>
      </c>
      <c r="C3948" t="s">
        <v>6760</v>
      </c>
      <c r="D3948">
        <v>9230</v>
      </c>
      <c r="E3948" t="s">
        <v>344</v>
      </c>
      <c r="F3948" t="s">
        <v>8398</v>
      </c>
      <c r="G3948" t="s">
        <v>7571</v>
      </c>
      <c r="H3948" t="s">
        <v>12992</v>
      </c>
      <c r="I3948" t="s">
        <v>14715</v>
      </c>
      <c r="J3948">
        <v>0</v>
      </c>
      <c r="M3948">
        <v>975896</v>
      </c>
      <c r="N3948">
        <v>0</v>
      </c>
      <c r="O3948" t="s">
        <v>20161</v>
      </c>
    </row>
    <row r="3949" spans="1:15" x14ac:dyDescent="0.25">
      <c r="A3949">
        <v>50807</v>
      </c>
      <c r="B3949" t="s">
        <v>7714</v>
      </c>
      <c r="C3949" t="s">
        <v>8593</v>
      </c>
      <c r="D3949">
        <v>9250</v>
      </c>
      <c r="E3949" t="s">
        <v>1568</v>
      </c>
      <c r="F3949" t="s">
        <v>7842</v>
      </c>
      <c r="G3949" t="s">
        <v>7571</v>
      </c>
      <c r="H3949" t="s">
        <v>7843</v>
      </c>
      <c r="I3949" t="s">
        <v>14715</v>
      </c>
      <c r="J3949">
        <v>0</v>
      </c>
      <c r="M3949">
        <v>975888</v>
      </c>
      <c r="N3949">
        <v>0</v>
      </c>
      <c r="O3949" t="s">
        <v>20162</v>
      </c>
    </row>
    <row r="3950" spans="1:15" x14ac:dyDescent="0.25">
      <c r="A3950">
        <v>50815</v>
      </c>
      <c r="B3950" t="s">
        <v>7844</v>
      </c>
      <c r="C3950" t="s">
        <v>8594</v>
      </c>
      <c r="D3950">
        <v>9255</v>
      </c>
      <c r="E3950" t="s">
        <v>1612</v>
      </c>
      <c r="F3950" t="s">
        <v>7845</v>
      </c>
      <c r="G3950" t="s">
        <v>7571</v>
      </c>
      <c r="H3950" t="s">
        <v>7846</v>
      </c>
      <c r="I3950" t="s">
        <v>14715</v>
      </c>
      <c r="J3950">
        <v>0</v>
      </c>
      <c r="M3950">
        <v>975995</v>
      </c>
      <c r="N3950">
        <v>0</v>
      </c>
      <c r="O3950" t="s">
        <v>20163</v>
      </c>
    </row>
    <row r="3951" spans="1:15" x14ac:dyDescent="0.25">
      <c r="A3951">
        <v>50823</v>
      </c>
      <c r="B3951" t="s">
        <v>7704</v>
      </c>
      <c r="C3951" t="s">
        <v>8595</v>
      </c>
      <c r="D3951">
        <v>9280</v>
      </c>
      <c r="E3951" t="s">
        <v>369</v>
      </c>
      <c r="F3951" t="s">
        <v>12993</v>
      </c>
      <c r="G3951" t="s">
        <v>7571</v>
      </c>
      <c r="H3951" t="s">
        <v>7847</v>
      </c>
      <c r="I3951" t="s">
        <v>14715</v>
      </c>
      <c r="J3951">
        <v>0</v>
      </c>
      <c r="M3951">
        <v>976001</v>
      </c>
      <c r="N3951">
        <v>0</v>
      </c>
      <c r="O3951" t="s">
        <v>20164</v>
      </c>
    </row>
    <row r="3952" spans="1:15" x14ac:dyDescent="0.25">
      <c r="A3952">
        <v>50831</v>
      </c>
      <c r="B3952" t="s">
        <v>7939</v>
      </c>
      <c r="C3952" t="s">
        <v>8624</v>
      </c>
      <c r="D3952">
        <v>9300</v>
      </c>
      <c r="E3952" t="s">
        <v>639</v>
      </c>
      <c r="F3952" t="s">
        <v>7940</v>
      </c>
      <c r="G3952" t="s">
        <v>7571</v>
      </c>
      <c r="H3952" t="s">
        <v>7941</v>
      </c>
      <c r="I3952" t="s">
        <v>14715</v>
      </c>
      <c r="J3952">
        <v>0</v>
      </c>
      <c r="M3952">
        <v>975979</v>
      </c>
      <c r="N3952">
        <v>0</v>
      </c>
      <c r="O3952" t="s">
        <v>20165</v>
      </c>
    </row>
    <row r="3953" spans="1:15" x14ac:dyDescent="0.25">
      <c r="A3953">
        <v>50849</v>
      </c>
      <c r="B3953" t="s">
        <v>12994</v>
      </c>
      <c r="C3953" t="s">
        <v>8739</v>
      </c>
      <c r="D3953">
        <v>9340</v>
      </c>
      <c r="E3953" t="s">
        <v>350</v>
      </c>
      <c r="F3953" t="s">
        <v>8288</v>
      </c>
      <c r="G3953" t="s">
        <v>7571</v>
      </c>
      <c r="H3953" t="s">
        <v>20660</v>
      </c>
      <c r="I3953" t="s">
        <v>14715</v>
      </c>
      <c r="J3953">
        <v>0</v>
      </c>
      <c r="M3953">
        <v>55632</v>
      </c>
      <c r="N3953">
        <v>0</v>
      </c>
      <c r="O3953" t="s">
        <v>20166</v>
      </c>
    </row>
    <row r="3954" spans="1:15" x14ac:dyDescent="0.25">
      <c r="A3954">
        <v>50856</v>
      </c>
      <c r="B3954" t="s">
        <v>7765</v>
      </c>
      <c r="C3954" t="s">
        <v>8727</v>
      </c>
      <c r="D3954">
        <v>9400</v>
      </c>
      <c r="E3954" t="s">
        <v>1623</v>
      </c>
      <c r="F3954" t="s">
        <v>12995</v>
      </c>
      <c r="G3954" t="s">
        <v>7571</v>
      </c>
      <c r="H3954" t="s">
        <v>8237</v>
      </c>
      <c r="I3954" t="s">
        <v>14715</v>
      </c>
      <c r="J3954">
        <v>0</v>
      </c>
      <c r="M3954">
        <v>976019</v>
      </c>
      <c r="N3954">
        <v>0</v>
      </c>
      <c r="O3954" t="s">
        <v>20167</v>
      </c>
    </row>
    <row r="3955" spans="1:15" x14ac:dyDescent="0.25">
      <c r="A3955">
        <v>50864</v>
      </c>
      <c r="B3955" t="s">
        <v>8289</v>
      </c>
      <c r="C3955" t="s">
        <v>8740</v>
      </c>
      <c r="D3955">
        <v>9500</v>
      </c>
      <c r="E3955" t="s">
        <v>229</v>
      </c>
      <c r="F3955" t="s">
        <v>8290</v>
      </c>
      <c r="G3955" t="s">
        <v>7571</v>
      </c>
      <c r="H3955" t="s">
        <v>8291</v>
      </c>
      <c r="I3955" t="s">
        <v>14715</v>
      </c>
      <c r="J3955">
        <v>0</v>
      </c>
      <c r="M3955">
        <v>976051</v>
      </c>
      <c r="N3955">
        <v>0</v>
      </c>
      <c r="O3955" t="s">
        <v>20168</v>
      </c>
    </row>
    <row r="3956" spans="1:15" x14ac:dyDescent="0.25">
      <c r="A3956">
        <v>50872</v>
      </c>
      <c r="B3956" t="s">
        <v>8292</v>
      </c>
      <c r="C3956" t="s">
        <v>8741</v>
      </c>
      <c r="D3956">
        <v>9600</v>
      </c>
      <c r="E3956" t="s">
        <v>341</v>
      </c>
      <c r="F3956" t="s">
        <v>8293</v>
      </c>
      <c r="G3956" t="s">
        <v>7571</v>
      </c>
      <c r="H3956" t="s">
        <v>8294</v>
      </c>
      <c r="I3956" t="s">
        <v>14715</v>
      </c>
      <c r="J3956">
        <v>0</v>
      </c>
      <c r="M3956">
        <v>55541</v>
      </c>
      <c r="N3956">
        <v>0</v>
      </c>
      <c r="O3956" t="s">
        <v>20169</v>
      </c>
    </row>
    <row r="3957" spans="1:15" x14ac:dyDescent="0.25">
      <c r="A3957">
        <v>50881</v>
      </c>
      <c r="B3957" t="s">
        <v>7737</v>
      </c>
      <c r="C3957" t="s">
        <v>8742</v>
      </c>
      <c r="D3957">
        <v>9620</v>
      </c>
      <c r="E3957" t="s">
        <v>289</v>
      </c>
      <c r="F3957" t="s">
        <v>8295</v>
      </c>
      <c r="G3957" t="s">
        <v>7571</v>
      </c>
      <c r="H3957" t="s">
        <v>8296</v>
      </c>
      <c r="I3957" t="s">
        <v>14715</v>
      </c>
      <c r="J3957">
        <v>0</v>
      </c>
      <c r="M3957">
        <v>976101</v>
      </c>
      <c r="N3957">
        <v>0</v>
      </c>
      <c r="O3957" t="s">
        <v>20170</v>
      </c>
    </row>
    <row r="3958" spans="1:15" x14ac:dyDescent="0.25">
      <c r="A3958">
        <v>50898</v>
      </c>
      <c r="B3958" t="s">
        <v>7957</v>
      </c>
      <c r="C3958" t="s">
        <v>8743</v>
      </c>
      <c r="D3958">
        <v>9620</v>
      </c>
      <c r="E3958" t="s">
        <v>289</v>
      </c>
      <c r="F3958" t="s">
        <v>8297</v>
      </c>
      <c r="G3958" t="s">
        <v>7571</v>
      </c>
      <c r="H3958" t="s">
        <v>8298</v>
      </c>
      <c r="I3958" t="s">
        <v>14715</v>
      </c>
      <c r="J3958">
        <v>0</v>
      </c>
      <c r="M3958">
        <v>976101</v>
      </c>
      <c r="N3958">
        <v>0</v>
      </c>
      <c r="O3958" t="s">
        <v>20171</v>
      </c>
    </row>
    <row r="3959" spans="1:15" x14ac:dyDescent="0.25">
      <c r="A3959">
        <v>50906</v>
      </c>
      <c r="B3959" t="s">
        <v>8299</v>
      </c>
      <c r="C3959" t="s">
        <v>8744</v>
      </c>
      <c r="D3959">
        <v>9700</v>
      </c>
      <c r="E3959" t="s">
        <v>335</v>
      </c>
      <c r="F3959" t="s">
        <v>20172</v>
      </c>
      <c r="G3959" t="s">
        <v>7571</v>
      </c>
      <c r="H3959" t="s">
        <v>22465</v>
      </c>
      <c r="I3959" t="s">
        <v>14715</v>
      </c>
      <c r="J3959">
        <v>0</v>
      </c>
      <c r="M3959">
        <v>55517</v>
      </c>
      <c r="N3959">
        <v>0</v>
      </c>
      <c r="O3959" t="s">
        <v>22466</v>
      </c>
    </row>
    <row r="3960" spans="1:15" x14ac:dyDescent="0.25">
      <c r="A3960">
        <v>50914</v>
      </c>
      <c r="B3960" t="s">
        <v>7739</v>
      </c>
      <c r="C3960" t="s">
        <v>8745</v>
      </c>
      <c r="D3960">
        <v>9800</v>
      </c>
      <c r="E3960" t="s">
        <v>41</v>
      </c>
      <c r="F3960" t="s">
        <v>8300</v>
      </c>
      <c r="G3960" t="s">
        <v>7571</v>
      </c>
      <c r="H3960" t="s">
        <v>8301</v>
      </c>
      <c r="I3960" t="s">
        <v>14715</v>
      </c>
      <c r="J3960">
        <v>0</v>
      </c>
      <c r="M3960">
        <v>137703</v>
      </c>
      <c r="N3960">
        <v>0</v>
      </c>
      <c r="O3960" t="s">
        <v>20173</v>
      </c>
    </row>
    <row r="3961" spans="1:15" x14ac:dyDescent="0.25">
      <c r="A3961">
        <v>50922</v>
      </c>
      <c r="B3961" t="s">
        <v>8302</v>
      </c>
      <c r="C3961" t="s">
        <v>8746</v>
      </c>
      <c r="D3961">
        <v>9800</v>
      </c>
      <c r="E3961" t="s">
        <v>41</v>
      </c>
      <c r="F3961" t="s">
        <v>8303</v>
      </c>
      <c r="G3961" t="s">
        <v>7571</v>
      </c>
      <c r="H3961" t="s">
        <v>8304</v>
      </c>
      <c r="I3961" t="s">
        <v>14715</v>
      </c>
      <c r="J3961">
        <v>0</v>
      </c>
      <c r="M3961">
        <v>137703</v>
      </c>
      <c r="N3961">
        <v>0</v>
      </c>
      <c r="O3961" t="s">
        <v>20174</v>
      </c>
    </row>
    <row r="3962" spans="1:15" x14ac:dyDescent="0.25">
      <c r="A3962">
        <v>50931</v>
      </c>
      <c r="B3962" t="s">
        <v>7586</v>
      </c>
      <c r="C3962" t="s">
        <v>20175</v>
      </c>
      <c r="D3962">
        <v>9880</v>
      </c>
      <c r="E3962" t="s">
        <v>376</v>
      </c>
      <c r="F3962" t="s">
        <v>7587</v>
      </c>
      <c r="G3962" t="s">
        <v>7571</v>
      </c>
      <c r="H3962" t="s">
        <v>7588</v>
      </c>
      <c r="I3962" t="s">
        <v>14715</v>
      </c>
      <c r="J3962">
        <v>0</v>
      </c>
      <c r="M3962">
        <v>137711</v>
      </c>
      <c r="N3962">
        <v>0</v>
      </c>
      <c r="O3962" t="s">
        <v>20176</v>
      </c>
    </row>
    <row r="3963" spans="1:15" x14ac:dyDescent="0.25">
      <c r="A3963">
        <v>50948</v>
      </c>
      <c r="B3963" t="s">
        <v>7755</v>
      </c>
      <c r="C3963" t="s">
        <v>8574</v>
      </c>
      <c r="D3963">
        <v>9900</v>
      </c>
      <c r="E3963" t="s">
        <v>343</v>
      </c>
      <c r="F3963" t="s">
        <v>7756</v>
      </c>
      <c r="G3963" t="s">
        <v>7571</v>
      </c>
      <c r="H3963" t="s">
        <v>7757</v>
      </c>
      <c r="I3963" t="s">
        <v>14715</v>
      </c>
      <c r="J3963">
        <v>0</v>
      </c>
      <c r="M3963">
        <v>976258</v>
      </c>
      <c r="N3963">
        <v>0</v>
      </c>
      <c r="O3963" t="s">
        <v>20177</v>
      </c>
    </row>
    <row r="3964" spans="1:15" x14ac:dyDescent="0.25">
      <c r="A3964">
        <v>50955</v>
      </c>
      <c r="B3964" t="s">
        <v>7758</v>
      </c>
      <c r="C3964" t="s">
        <v>8574</v>
      </c>
      <c r="D3964">
        <v>9900</v>
      </c>
      <c r="E3964" t="s">
        <v>343</v>
      </c>
      <c r="F3964" t="s">
        <v>7756</v>
      </c>
      <c r="G3964" t="s">
        <v>7571</v>
      </c>
      <c r="H3964" t="s">
        <v>7757</v>
      </c>
      <c r="I3964" t="s">
        <v>14715</v>
      </c>
      <c r="J3964">
        <v>0</v>
      </c>
      <c r="M3964">
        <v>976258</v>
      </c>
      <c r="N3964">
        <v>0</v>
      </c>
      <c r="O3964" t="s">
        <v>20178</v>
      </c>
    </row>
    <row r="3965" spans="1:15" x14ac:dyDescent="0.25">
      <c r="A3965">
        <v>50963</v>
      </c>
      <c r="B3965" t="s">
        <v>7759</v>
      </c>
      <c r="C3965" t="s">
        <v>8575</v>
      </c>
      <c r="D3965">
        <v>9990</v>
      </c>
      <c r="E3965" t="s">
        <v>257</v>
      </c>
      <c r="F3965" t="s">
        <v>7760</v>
      </c>
      <c r="G3965" t="s">
        <v>7571</v>
      </c>
      <c r="H3965" t="s">
        <v>7761</v>
      </c>
      <c r="I3965" t="s">
        <v>14715</v>
      </c>
      <c r="J3965">
        <v>0</v>
      </c>
      <c r="M3965">
        <v>976291</v>
      </c>
      <c r="N3965">
        <v>0</v>
      </c>
      <c r="O3965" t="s">
        <v>20179</v>
      </c>
    </row>
    <row r="3966" spans="1:15" x14ac:dyDescent="0.25">
      <c r="A3966">
        <v>50989</v>
      </c>
      <c r="B3966" t="s">
        <v>7782</v>
      </c>
      <c r="C3966" t="s">
        <v>8582</v>
      </c>
      <c r="D3966">
        <v>2800</v>
      </c>
      <c r="E3966" t="s">
        <v>223</v>
      </c>
      <c r="F3966" t="s">
        <v>7783</v>
      </c>
      <c r="G3966" t="s">
        <v>7571</v>
      </c>
      <c r="H3966" t="s">
        <v>7784</v>
      </c>
      <c r="I3966" t="s">
        <v>14715</v>
      </c>
      <c r="J3966">
        <v>0</v>
      </c>
      <c r="M3966">
        <v>961144</v>
      </c>
      <c r="N3966">
        <v>0</v>
      </c>
      <c r="O3966" t="s">
        <v>20180</v>
      </c>
    </row>
    <row r="3967" spans="1:15" x14ac:dyDescent="0.25">
      <c r="A3967">
        <v>51011</v>
      </c>
      <c r="B3967" t="s">
        <v>8375</v>
      </c>
      <c r="C3967" t="s">
        <v>8762</v>
      </c>
      <c r="D3967">
        <v>3600</v>
      </c>
      <c r="E3967" t="s">
        <v>96</v>
      </c>
      <c r="F3967" t="s">
        <v>8376</v>
      </c>
      <c r="G3967" t="s">
        <v>7571</v>
      </c>
      <c r="H3967" t="s">
        <v>13000</v>
      </c>
      <c r="I3967" t="s">
        <v>14715</v>
      </c>
      <c r="J3967">
        <v>0</v>
      </c>
      <c r="M3967">
        <v>55509</v>
      </c>
      <c r="N3967">
        <v>0</v>
      </c>
      <c r="O3967" t="s">
        <v>22467</v>
      </c>
    </row>
    <row r="3968" spans="1:15" x14ac:dyDescent="0.25">
      <c r="A3968">
        <v>51037</v>
      </c>
      <c r="B3968" t="s">
        <v>8233</v>
      </c>
      <c r="C3968" t="s">
        <v>8725</v>
      </c>
      <c r="D3968">
        <v>8000</v>
      </c>
      <c r="E3968" t="s">
        <v>273</v>
      </c>
      <c r="F3968" t="s">
        <v>8234</v>
      </c>
      <c r="G3968" t="s">
        <v>7571</v>
      </c>
      <c r="H3968" t="s">
        <v>8235</v>
      </c>
      <c r="I3968" t="s">
        <v>14715</v>
      </c>
      <c r="J3968">
        <v>0</v>
      </c>
      <c r="M3968">
        <v>975292</v>
      </c>
      <c r="N3968">
        <v>0</v>
      </c>
      <c r="O3968" t="s">
        <v>20181</v>
      </c>
    </row>
    <row r="3969" spans="1:15" x14ac:dyDescent="0.25">
      <c r="A3969">
        <v>51045</v>
      </c>
      <c r="B3969" t="s">
        <v>7864</v>
      </c>
      <c r="C3969" t="s">
        <v>8618</v>
      </c>
      <c r="D3969">
        <v>9000</v>
      </c>
      <c r="E3969" t="s">
        <v>299</v>
      </c>
      <c r="F3969" t="s">
        <v>7921</v>
      </c>
      <c r="G3969" t="s">
        <v>7571</v>
      </c>
      <c r="H3969" t="s">
        <v>7922</v>
      </c>
      <c r="I3969" t="s">
        <v>14715</v>
      </c>
      <c r="J3969">
        <v>0</v>
      </c>
      <c r="M3969">
        <v>975789</v>
      </c>
      <c r="N3969">
        <v>0</v>
      </c>
      <c r="O3969" t="s">
        <v>22468</v>
      </c>
    </row>
    <row r="3970" spans="1:15" x14ac:dyDescent="0.25">
      <c r="A3970">
        <v>51078</v>
      </c>
      <c r="B3970" t="s">
        <v>7611</v>
      </c>
      <c r="C3970" t="s">
        <v>8596</v>
      </c>
      <c r="D3970">
        <v>9200</v>
      </c>
      <c r="E3970" t="s">
        <v>637</v>
      </c>
      <c r="F3970" t="s">
        <v>7848</v>
      </c>
      <c r="G3970" t="s">
        <v>7571</v>
      </c>
      <c r="H3970" t="s">
        <v>7849</v>
      </c>
      <c r="I3970" t="s">
        <v>14715</v>
      </c>
      <c r="J3970">
        <v>0</v>
      </c>
      <c r="M3970">
        <v>975987</v>
      </c>
      <c r="N3970">
        <v>0</v>
      </c>
      <c r="O3970" t="s">
        <v>20182</v>
      </c>
    </row>
    <row r="3971" spans="1:15" x14ac:dyDescent="0.25">
      <c r="A3971">
        <v>51094</v>
      </c>
      <c r="B3971" t="s">
        <v>7945</v>
      </c>
      <c r="C3971" t="s">
        <v>8625</v>
      </c>
      <c r="D3971">
        <v>9300</v>
      </c>
      <c r="E3971" t="s">
        <v>639</v>
      </c>
      <c r="F3971" t="s">
        <v>7943</v>
      </c>
      <c r="G3971" t="s">
        <v>7571</v>
      </c>
      <c r="H3971" t="s">
        <v>13001</v>
      </c>
      <c r="I3971" t="s">
        <v>14715</v>
      </c>
      <c r="J3971">
        <v>0</v>
      </c>
      <c r="M3971">
        <v>975979</v>
      </c>
      <c r="N3971">
        <v>0</v>
      </c>
      <c r="O3971" t="s">
        <v>20183</v>
      </c>
    </row>
    <row r="3972" spans="1:15" x14ac:dyDescent="0.25">
      <c r="A3972">
        <v>51111</v>
      </c>
      <c r="B3972" t="s">
        <v>8305</v>
      </c>
      <c r="C3972" t="s">
        <v>8747</v>
      </c>
      <c r="D3972">
        <v>9700</v>
      </c>
      <c r="E3972" t="s">
        <v>335</v>
      </c>
      <c r="F3972" t="s">
        <v>8306</v>
      </c>
      <c r="G3972" t="s">
        <v>7571</v>
      </c>
      <c r="H3972" t="s">
        <v>8307</v>
      </c>
      <c r="I3972" t="s">
        <v>14715</v>
      </c>
      <c r="J3972">
        <v>0</v>
      </c>
      <c r="M3972">
        <v>55517</v>
      </c>
      <c r="N3972">
        <v>0</v>
      </c>
      <c r="O3972" t="s">
        <v>20184</v>
      </c>
    </row>
    <row r="3973" spans="1:15" x14ac:dyDescent="0.25">
      <c r="A3973">
        <v>112946</v>
      </c>
      <c r="B3973" t="s">
        <v>8346</v>
      </c>
      <c r="C3973" t="s">
        <v>2470</v>
      </c>
      <c r="D3973">
        <v>2950</v>
      </c>
      <c r="E3973" t="s">
        <v>392</v>
      </c>
      <c r="F3973" t="s">
        <v>8347</v>
      </c>
      <c r="G3973" t="s">
        <v>7571</v>
      </c>
      <c r="H3973" t="s">
        <v>8348</v>
      </c>
      <c r="I3973" t="s">
        <v>14713</v>
      </c>
      <c r="J3973">
        <v>0</v>
      </c>
      <c r="M3973">
        <v>103465</v>
      </c>
      <c r="N3973">
        <v>0</v>
      </c>
      <c r="O3973" t="s">
        <v>20185</v>
      </c>
    </row>
    <row r="3974" spans="1:15" x14ac:dyDescent="0.25">
      <c r="A3974">
        <v>128165</v>
      </c>
      <c r="B3974" t="s">
        <v>7641</v>
      </c>
      <c r="C3974" t="s">
        <v>8533</v>
      </c>
      <c r="D3974">
        <v>8820</v>
      </c>
      <c r="E3974" t="s">
        <v>258</v>
      </c>
      <c r="F3974" t="s">
        <v>7642</v>
      </c>
      <c r="G3974" t="s">
        <v>7571</v>
      </c>
      <c r="H3974" t="s">
        <v>7643</v>
      </c>
      <c r="I3974" t="s">
        <v>14715</v>
      </c>
      <c r="J3974">
        <v>0</v>
      </c>
      <c r="M3974">
        <v>128157</v>
      </c>
      <c r="N3974">
        <v>0</v>
      </c>
      <c r="O3974" t="s">
        <v>20186</v>
      </c>
    </row>
    <row r="3975" spans="1:15" x14ac:dyDescent="0.25">
      <c r="A3975">
        <v>128694</v>
      </c>
      <c r="B3975" t="s">
        <v>13718</v>
      </c>
      <c r="C3975" t="s">
        <v>8758</v>
      </c>
      <c r="D3975">
        <v>8550</v>
      </c>
      <c r="E3975" t="s">
        <v>153</v>
      </c>
      <c r="F3975" t="s">
        <v>8362</v>
      </c>
      <c r="G3975" t="s">
        <v>7571</v>
      </c>
      <c r="H3975" t="s">
        <v>8363</v>
      </c>
      <c r="I3975" t="s">
        <v>14715</v>
      </c>
      <c r="J3975">
        <v>0</v>
      </c>
      <c r="M3975">
        <v>975557</v>
      </c>
      <c r="N3975">
        <v>0</v>
      </c>
      <c r="O3975" t="s">
        <v>20187</v>
      </c>
    </row>
    <row r="3976" spans="1:15" x14ac:dyDescent="0.25">
      <c r="A3976">
        <v>138149</v>
      </c>
      <c r="B3976" t="s">
        <v>13814</v>
      </c>
      <c r="C3976" t="s">
        <v>8629</v>
      </c>
      <c r="D3976">
        <v>1500</v>
      </c>
      <c r="E3976" t="s">
        <v>445</v>
      </c>
      <c r="F3976" t="s">
        <v>20188</v>
      </c>
      <c r="G3976" t="s">
        <v>7571</v>
      </c>
      <c r="H3976" t="s">
        <v>20189</v>
      </c>
      <c r="I3976" t="s">
        <v>14715</v>
      </c>
      <c r="J3976">
        <v>0</v>
      </c>
      <c r="M3976">
        <v>960245</v>
      </c>
      <c r="N3976">
        <v>0</v>
      </c>
      <c r="O3976" t="s">
        <v>20190</v>
      </c>
    </row>
    <row r="3977" spans="1:15" x14ac:dyDescent="0.25">
      <c r="A3977">
        <v>28431</v>
      </c>
      <c r="B3977" t="s">
        <v>14332</v>
      </c>
      <c r="C3977" t="s">
        <v>8541</v>
      </c>
      <c r="D3977">
        <v>2000</v>
      </c>
      <c r="E3977" t="s">
        <v>534</v>
      </c>
      <c r="F3977" t="s">
        <v>7662</v>
      </c>
      <c r="G3977" t="s">
        <v>7571</v>
      </c>
      <c r="H3977" t="s">
        <v>7663</v>
      </c>
      <c r="I3977" t="s">
        <v>14713</v>
      </c>
      <c r="J3977">
        <v>0</v>
      </c>
      <c r="M3977">
        <v>974171</v>
      </c>
      <c r="N3977">
        <v>0</v>
      </c>
      <c r="O3977" t="s">
        <v>20191</v>
      </c>
    </row>
    <row r="3978" spans="1:15" x14ac:dyDescent="0.25">
      <c r="A3978">
        <v>28531</v>
      </c>
      <c r="B3978" t="s">
        <v>8187</v>
      </c>
      <c r="C3978" t="s">
        <v>8708</v>
      </c>
      <c r="D3978">
        <v>2600</v>
      </c>
      <c r="E3978" t="s">
        <v>414</v>
      </c>
      <c r="F3978" t="s">
        <v>22469</v>
      </c>
      <c r="G3978" t="s">
        <v>7571</v>
      </c>
      <c r="H3978" t="s">
        <v>8188</v>
      </c>
      <c r="I3978" t="s">
        <v>14715</v>
      </c>
      <c r="J3978">
        <v>0</v>
      </c>
      <c r="M3978">
        <v>128728</v>
      </c>
      <c r="N3978">
        <v>0</v>
      </c>
      <c r="O3978" t="s">
        <v>20192</v>
      </c>
    </row>
    <row r="3979" spans="1:15" x14ac:dyDescent="0.25">
      <c r="A3979">
        <v>29124</v>
      </c>
      <c r="B3979" t="s">
        <v>8189</v>
      </c>
      <c r="C3979" t="s">
        <v>8709</v>
      </c>
      <c r="D3979">
        <v>2000</v>
      </c>
      <c r="E3979" t="s">
        <v>534</v>
      </c>
      <c r="F3979" t="s">
        <v>22469</v>
      </c>
      <c r="G3979" t="s">
        <v>7571</v>
      </c>
      <c r="H3979" t="s">
        <v>8188</v>
      </c>
      <c r="I3979" t="s">
        <v>14715</v>
      </c>
      <c r="J3979">
        <v>0</v>
      </c>
      <c r="M3979">
        <v>128728</v>
      </c>
      <c r="N3979">
        <v>0</v>
      </c>
      <c r="O3979" t="s">
        <v>20193</v>
      </c>
    </row>
    <row r="3980" spans="1:15" x14ac:dyDescent="0.25">
      <c r="A3980">
        <v>29389</v>
      </c>
      <c r="B3980" t="s">
        <v>8190</v>
      </c>
      <c r="C3980" t="s">
        <v>8708</v>
      </c>
      <c r="D3980">
        <v>2600</v>
      </c>
      <c r="E3980" t="s">
        <v>414</v>
      </c>
      <c r="F3980" t="s">
        <v>22469</v>
      </c>
      <c r="G3980" t="s">
        <v>7571</v>
      </c>
      <c r="H3980" t="s">
        <v>8188</v>
      </c>
      <c r="I3980" t="s">
        <v>14715</v>
      </c>
      <c r="J3980">
        <v>0</v>
      </c>
      <c r="M3980">
        <v>128728</v>
      </c>
      <c r="N3980">
        <v>0</v>
      </c>
      <c r="O3980" t="s">
        <v>20194</v>
      </c>
    </row>
    <row r="3981" spans="1:15" x14ac:dyDescent="0.25">
      <c r="A3981">
        <v>30271</v>
      </c>
      <c r="B3981" t="s">
        <v>8328</v>
      </c>
      <c r="C3981" t="s">
        <v>8704</v>
      </c>
      <c r="D3981">
        <v>2440</v>
      </c>
      <c r="E3981" t="s">
        <v>122</v>
      </c>
      <c r="F3981" t="s">
        <v>8183</v>
      </c>
      <c r="G3981" t="s">
        <v>7571</v>
      </c>
      <c r="H3981" t="s">
        <v>7571</v>
      </c>
      <c r="I3981" t="s">
        <v>14713</v>
      </c>
      <c r="J3981">
        <v>0</v>
      </c>
      <c r="M3981">
        <v>61473</v>
      </c>
      <c r="N3981">
        <v>0</v>
      </c>
      <c r="O3981" t="s">
        <v>20195</v>
      </c>
    </row>
    <row r="3982" spans="1:15" x14ac:dyDescent="0.25">
      <c r="A3982">
        <v>31104</v>
      </c>
      <c r="B3982" t="s">
        <v>14333</v>
      </c>
      <c r="C3982" t="s">
        <v>8542</v>
      </c>
      <c r="D3982">
        <v>2640</v>
      </c>
      <c r="E3982" t="s">
        <v>1099</v>
      </c>
      <c r="F3982" t="s">
        <v>7664</v>
      </c>
      <c r="G3982" t="s">
        <v>7571</v>
      </c>
      <c r="H3982" t="s">
        <v>7665</v>
      </c>
      <c r="I3982" t="s">
        <v>14713</v>
      </c>
      <c r="J3982">
        <v>0</v>
      </c>
      <c r="M3982">
        <v>974171</v>
      </c>
      <c r="N3982">
        <v>0</v>
      </c>
      <c r="O3982" t="s">
        <v>20196</v>
      </c>
    </row>
    <row r="3983" spans="1:15" x14ac:dyDescent="0.25">
      <c r="A3983">
        <v>32383</v>
      </c>
      <c r="B3983" t="s">
        <v>7575</v>
      </c>
      <c r="C3983" t="s">
        <v>8513</v>
      </c>
      <c r="D3983">
        <v>1050</v>
      </c>
      <c r="E3983" t="s">
        <v>902</v>
      </c>
      <c r="F3983" t="s">
        <v>7576</v>
      </c>
      <c r="G3983" t="s">
        <v>7571</v>
      </c>
      <c r="H3983" t="s">
        <v>7577</v>
      </c>
      <c r="I3983" t="s">
        <v>14713</v>
      </c>
      <c r="J3983">
        <v>0</v>
      </c>
      <c r="M3983">
        <v>104356</v>
      </c>
      <c r="N3983">
        <v>0</v>
      </c>
      <c r="O3983" t="s">
        <v>20197</v>
      </c>
    </row>
    <row r="3984" spans="1:15" x14ac:dyDescent="0.25">
      <c r="A3984">
        <v>32491</v>
      </c>
      <c r="B3984" t="s">
        <v>8041</v>
      </c>
      <c r="C3984" t="s">
        <v>1912</v>
      </c>
      <c r="D3984">
        <v>1083</v>
      </c>
      <c r="E3984" t="s">
        <v>47</v>
      </c>
      <c r="F3984" t="s">
        <v>8042</v>
      </c>
      <c r="G3984" t="s">
        <v>7571</v>
      </c>
      <c r="H3984" t="s">
        <v>8043</v>
      </c>
      <c r="I3984" t="s">
        <v>14713</v>
      </c>
      <c r="J3984">
        <v>0</v>
      </c>
      <c r="M3984">
        <v>117952</v>
      </c>
      <c r="N3984">
        <v>0</v>
      </c>
      <c r="O3984" t="s">
        <v>20198</v>
      </c>
    </row>
    <row r="3985" spans="1:15" x14ac:dyDescent="0.25">
      <c r="A3985">
        <v>32888</v>
      </c>
      <c r="B3985" t="s">
        <v>11572</v>
      </c>
      <c r="C3985" t="s">
        <v>11573</v>
      </c>
      <c r="D3985">
        <v>3000</v>
      </c>
      <c r="E3985" t="s">
        <v>512</v>
      </c>
      <c r="F3985" t="s">
        <v>11574</v>
      </c>
      <c r="G3985" t="s">
        <v>7571</v>
      </c>
      <c r="H3985" t="s">
        <v>7571</v>
      </c>
      <c r="I3985" t="s">
        <v>14713</v>
      </c>
      <c r="J3985">
        <v>0</v>
      </c>
      <c r="M3985">
        <v>974287</v>
      </c>
      <c r="N3985">
        <v>0</v>
      </c>
      <c r="O3985" t="s">
        <v>20199</v>
      </c>
    </row>
    <row r="3986" spans="1:15" x14ac:dyDescent="0.25">
      <c r="A3986">
        <v>34066</v>
      </c>
      <c r="B3986" t="s">
        <v>8226</v>
      </c>
      <c r="C3986" t="s">
        <v>8724</v>
      </c>
      <c r="D3986">
        <v>8000</v>
      </c>
      <c r="E3986" t="s">
        <v>273</v>
      </c>
      <c r="F3986" t="s">
        <v>8227</v>
      </c>
      <c r="G3986" t="s">
        <v>7571</v>
      </c>
      <c r="H3986" t="s">
        <v>8228</v>
      </c>
      <c r="I3986" t="s">
        <v>14715</v>
      </c>
      <c r="J3986">
        <v>0</v>
      </c>
      <c r="M3986">
        <v>975292</v>
      </c>
      <c r="N3986">
        <v>0</v>
      </c>
      <c r="O3986" t="s">
        <v>20200</v>
      </c>
    </row>
    <row r="3987" spans="1:15" x14ac:dyDescent="0.25">
      <c r="A3987">
        <v>38166</v>
      </c>
      <c r="B3987" t="s">
        <v>14334</v>
      </c>
      <c r="C3987" t="s">
        <v>8544</v>
      </c>
      <c r="D3987">
        <v>9100</v>
      </c>
      <c r="E3987" t="s">
        <v>326</v>
      </c>
      <c r="F3987" t="s">
        <v>7666</v>
      </c>
      <c r="G3987" t="s">
        <v>7571</v>
      </c>
      <c r="H3987" t="s">
        <v>7667</v>
      </c>
      <c r="I3987" t="s">
        <v>14713</v>
      </c>
      <c r="J3987">
        <v>0</v>
      </c>
      <c r="M3987">
        <v>974171</v>
      </c>
      <c r="N3987">
        <v>0</v>
      </c>
      <c r="O3987" t="s">
        <v>20201</v>
      </c>
    </row>
    <row r="3988" spans="1:15" x14ac:dyDescent="0.25">
      <c r="A3988">
        <v>39222</v>
      </c>
      <c r="B3988" t="s">
        <v>7998</v>
      </c>
      <c r="C3988" t="s">
        <v>8647</v>
      </c>
      <c r="D3988">
        <v>3500</v>
      </c>
      <c r="E3988" t="s">
        <v>92</v>
      </c>
      <c r="F3988" t="s">
        <v>7999</v>
      </c>
      <c r="G3988" t="s">
        <v>7571</v>
      </c>
      <c r="H3988" t="s">
        <v>8000</v>
      </c>
      <c r="I3988" t="s">
        <v>14715</v>
      </c>
      <c r="J3988">
        <v>0</v>
      </c>
      <c r="M3988">
        <v>960096</v>
      </c>
      <c r="N3988">
        <v>0</v>
      </c>
      <c r="O3988" t="s">
        <v>20202</v>
      </c>
    </row>
    <row r="3989" spans="1:15" x14ac:dyDescent="0.25">
      <c r="A3989">
        <v>39371</v>
      </c>
      <c r="B3989" t="s">
        <v>7712</v>
      </c>
      <c r="C3989" t="s">
        <v>8559</v>
      </c>
      <c r="D3989">
        <v>3550</v>
      </c>
      <c r="E3989" t="s">
        <v>217</v>
      </c>
      <c r="F3989" t="s">
        <v>7713</v>
      </c>
      <c r="G3989" t="s">
        <v>7571</v>
      </c>
      <c r="H3989" t="s">
        <v>7571</v>
      </c>
      <c r="I3989" t="s">
        <v>14715</v>
      </c>
      <c r="J3989">
        <v>0</v>
      </c>
      <c r="M3989">
        <v>961541</v>
      </c>
      <c r="N3989">
        <v>0</v>
      </c>
      <c r="O3989" t="s">
        <v>20203</v>
      </c>
    </row>
    <row r="3990" spans="1:15" x14ac:dyDescent="0.25">
      <c r="A3990">
        <v>41129</v>
      </c>
      <c r="B3990" t="s">
        <v>12426</v>
      </c>
      <c r="C3990" t="s">
        <v>12427</v>
      </c>
      <c r="D3990">
        <v>2300</v>
      </c>
      <c r="E3990" t="s">
        <v>148</v>
      </c>
      <c r="F3990" t="s">
        <v>12428</v>
      </c>
      <c r="G3990" t="s">
        <v>7571</v>
      </c>
      <c r="H3990" t="s">
        <v>12429</v>
      </c>
      <c r="I3990" t="s">
        <v>14372</v>
      </c>
      <c r="J3990">
        <v>0</v>
      </c>
      <c r="M3990">
        <v>113861</v>
      </c>
      <c r="N3990">
        <v>113861</v>
      </c>
      <c r="O3990" t="s">
        <v>20204</v>
      </c>
    </row>
    <row r="3991" spans="1:15" x14ac:dyDescent="0.25">
      <c r="A3991">
        <v>41285</v>
      </c>
      <c r="B3991" t="s">
        <v>12447</v>
      </c>
      <c r="C3991" t="s">
        <v>12448</v>
      </c>
      <c r="D3991">
        <v>1070</v>
      </c>
      <c r="E3991" t="s">
        <v>133</v>
      </c>
      <c r="F3991" t="s">
        <v>12449</v>
      </c>
      <c r="G3991" t="s">
        <v>7571</v>
      </c>
      <c r="H3991" t="s">
        <v>12450</v>
      </c>
      <c r="I3991" t="s">
        <v>14372</v>
      </c>
      <c r="J3991">
        <v>0</v>
      </c>
      <c r="M3991">
        <v>113878</v>
      </c>
      <c r="N3991">
        <v>113878</v>
      </c>
      <c r="O3991" t="s">
        <v>20205</v>
      </c>
    </row>
    <row r="3992" spans="1:15" x14ac:dyDescent="0.25">
      <c r="A3992">
        <v>46474</v>
      </c>
      <c r="B3992" t="s">
        <v>7789</v>
      </c>
      <c r="C3992" t="s">
        <v>8584</v>
      </c>
      <c r="D3992">
        <v>2660</v>
      </c>
      <c r="E3992" t="s">
        <v>383</v>
      </c>
      <c r="F3992" t="s">
        <v>7790</v>
      </c>
      <c r="G3992" t="s">
        <v>7571</v>
      </c>
      <c r="H3992" t="s">
        <v>7791</v>
      </c>
      <c r="I3992" t="s">
        <v>14372</v>
      </c>
      <c r="J3992">
        <v>0</v>
      </c>
      <c r="M3992">
        <v>113803</v>
      </c>
      <c r="N3992">
        <v>113803</v>
      </c>
      <c r="O3992" t="s">
        <v>20206</v>
      </c>
    </row>
    <row r="3993" spans="1:15" x14ac:dyDescent="0.25">
      <c r="A3993">
        <v>48462</v>
      </c>
      <c r="B3993" t="s">
        <v>12887</v>
      </c>
      <c r="C3993" t="s">
        <v>12888</v>
      </c>
      <c r="D3993">
        <v>9160</v>
      </c>
      <c r="E3993" t="s">
        <v>140</v>
      </c>
      <c r="F3993" t="s">
        <v>12889</v>
      </c>
      <c r="G3993" t="s">
        <v>7571</v>
      </c>
      <c r="H3993" t="s">
        <v>12890</v>
      </c>
      <c r="I3993" t="s">
        <v>14372</v>
      </c>
      <c r="J3993">
        <v>0</v>
      </c>
      <c r="M3993">
        <v>113977</v>
      </c>
      <c r="N3993">
        <v>113977</v>
      </c>
      <c r="O3993" t="s">
        <v>20207</v>
      </c>
    </row>
    <row r="3994" spans="1:15" x14ac:dyDescent="0.25">
      <c r="A3994">
        <v>48488</v>
      </c>
      <c r="B3994" t="s">
        <v>12891</v>
      </c>
      <c r="C3994" t="s">
        <v>12892</v>
      </c>
      <c r="D3994">
        <v>8660</v>
      </c>
      <c r="E3994" t="s">
        <v>1451</v>
      </c>
      <c r="F3994" t="s">
        <v>12893</v>
      </c>
      <c r="G3994" t="s">
        <v>7571</v>
      </c>
      <c r="H3994" t="s">
        <v>12894</v>
      </c>
      <c r="I3994" t="s">
        <v>14372</v>
      </c>
      <c r="J3994">
        <v>0</v>
      </c>
      <c r="M3994">
        <v>114066</v>
      </c>
      <c r="N3994">
        <v>114066</v>
      </c>
      <c r="O3994" t="s">
        <v>20208</v>
      </c>
    </row>
    <row r="3995" spans="1:15" x14ac:dyDescent="0.25">
      <c r="A3995">
        <v>48512</v>
      </c>
      <c r="B3995" t="s">
        <v>8158</v>
      </c>
      <c r="C3995" t="s">
        <v>8696</v>
      </c>
      <c r="D3995">
        <v>8000</v>
      </c>
      <c r="E3995" t="s">
        <v>273</v>
      </c>
      <c r="F3995" t="s">
        <v>8159</v>
      </c>
      <c r="G3995" t="s">
        <v>7571</v>
      </c>
      <c r="H3995" t="s">
        <v>8160</v>
      </c>
      <c r="I3995" t="s">
        <v>14713</v>
      </c>
      <c r="J3995">
        <v>0</v>
      </c>
      <c r="M3995">
        <v>971226</v>
      </c>
      <c r="N3995">
        <v>0</v>
      </c>
      <c r="O3995" t="s">
        <v>20209</v>
      </c>
    </row>
    <row r="3996" spans="1:15" x14ac:dyDescent="0.25">
      <c r="A3996">
        <v>48736</v>
      </c>
      <c r="B3996" t="s">
        <v>7824</v>
      </c>
      <c r="C3996" t="s">
        <v>8588</v>
      </c>
      <c r="D3996">
        <v>8500</v>
      </c>
      <c r="E3996" t="s">
        <v>276</v>
      </c>
      <c r="F3996" t="s">
        <v>20210</v>
      </c>
      <c r="G3996" t="s">
        <v>7571</v>
      </c>
      <c r="H3996" t="s">
        <v>7571</v>
      </c>
      <c r="I3996" t="s">
        <v>14713</v>
      </c>
      <c r="J3996">
        <v>0</v>
      </c>
      <c r="M3996">
        <v>132357</v>
      </c>
      <c r="N3996">
        <v>0</v>
      </c>
      <c r="O3996" t="s">
        <v>20211</v>
      </c>
    </row>
    <row r="3997" spans="1:15" x14ac:dyDescent="0.25">
      <c r="A3997">
        <v>112516</v>
      </c>
      <c r="B3997" t="s">
        <v>8091</v>
      </c>
      <c r="C3997" t="s">
        <v>8677</v>
      </c>
      <c r="D3997">
        <v>9000</v>
      </c>
      <c r="E3997" t="s">
        <v>299</v>
      </c>
      <c r="F3997" t="s">
        <v>8092</v>
      </c>
      <c r="G3997" t="s">
        <v>7571</v>
      </c>
      <c r="H3997" t="s">
        <v>8093</v>
      </c>
      <c r="I3997" t="s">
        <v>14372</v>
      </c>
      <c r="J3997">
        <v>0</v>
      </c>
      <c r="M3997">
        <v>114017</v>
      </c>
      <c r="N3997">
        <v>114017</v>
      </c>
      <c r="O3997" t="s">
        <v>20212</v>
      </c>
    </row>
    <row r="3998" spans="1:15" x14ac:dyDescent="0.25">
      <c r="A3998">
        <v>112581</v>
      </c>
      <c r="B3998" t="s">
        <v>13186</v>
      </c>
      <c r="C3998" t="s">
        <v>1303</v>
      </c>
      <c r="D3998">
        <v>3600</v>
      </c>
      <c r="E3998" t="s">
        <v>96</v>
      </c>
      <c r="F3998" t="s">
        <v>13187</v>
      </c>
      <c r="G3998" t="s">
        <v>7571</v>
      </c>
      <c r="H3998" t="s">
        <v>13188</v>
      </c>
      <c r="I3998" t="s">
        <v>14372</v>
      </c>
      <c r="J3998">
        <v>0</v>
      </c>
      <c r="M3998">
        <v>113936</v>
      </c>
      <c r="N3998">
        <v>113936</v>
      </c>
      <c r="O3998" t="s">
        <v>20213</v>
      </c>
    </row>
    <row r="3999" spans="1:15" x14ac:dyDescent="0.25">
      <c r="A3999">
        <v>113712</v>
      </c>
      <c r="B3999" t="s">
        <v>14335</v>
      </c>
      <c r="C3999" t="s">
        <v>12641</v>
      </c>
      <c r="D3999">
        <v>9300</v>
      </c>
      <c r="E3999" t="s">
        <v>639</v>
      </c>
      <c r="F3999" t="s">
        <v>13195</v>
      </c>
      <c r="G3999" t="s">
        <v>7571</v>
      </c>
      <c r="H3999" t="s">
        <v>13196</v>
      </c>
      <c r="I3999" t="s">
        <v>14372</v>
      </c>
      <c r="J3999">
        <v>0</v>
      </c>
      <c r="M3999">
        <v>113985</v>
      </c>
      <c r="N3999">
        <v>113985</v>
      </c>
      <c r="O3999" t="s">
        <v>20214</v>
      </c>
    </row>
    <row r="4000" spans="1:15" x14ac:dyDescent="0.25">
      <c r="A4000">
        <v>117721</v>
      </c>
      <c r="B4000" t="s">
        <v>7869</v>
      </c>
      <c r="C4000" t="s">
        <v>8602</v>
      </c>
      <c r="D4000">
        <v>2018</v>
      </c>
      <c r="E4000" t="s">
        <v>534</v>
      </c>
      <c r="F4000" t="s">
        <v>22470</v>
      </c>
      <c r="G4000" t="s">
        <v>7571</v>
      </c>
      <c r="H4000" t="s">
        <v>7571</v>
      </c>
      <c r="I4000" t="s">
        <v>14715</v>
      </c>
      <c r="J4000">
        <v>0</v>
      </c>
      <c r="M4000">
        <v>130401</v>
      </c>
      <c r="N4000">
        <v>0</v>
      </c>
      <c r="O4000" t="s">
        <v>20215</v>
      </c>
    </row>
    <row r="4001" spans="1:15" x14ac:dyDescent="0.25">
      <c r="A4001">
        <v>123992</v>
      </c>
      <c r="B4001" t="s">
        <v>8490</v>
      </c>
      <c r="C4001" t="s">
        <v>8797</v>
      </c>
      <c r="D4001">
        <v>9030</v>
      </c>
      <c r="E4001" t="s">
        <v>1704</v>
      </c>
      <c r="F4001" t="s">
        <v>8491</v>
      </c>
      <c r="G4001" t="s">
        <v>7571</v>
      </c>
      <c r="H4001" t="s">
        <v>8492</v>
      </c>
      <c r="I4001" t="s">
        <v>14713</v>
      </c>
      <c r="J4001">
        <v>0</v>
      </c>
      <c r="M4001">
        <v>105593</v>
      </c>
      <c r="N4001">
        <v>0</v>
      </c>
      <c r="O4001" t="s">
        <v>20216</v>
      </c>
    </row>
    <row r="4002" spans="1:15" x14ac:dyDescent="0.25">
      <c r="A4002">
        <v>128521</v>
      </c>
      <c r="B4002" t="s">
        <v>13703</v>
      </c>
      <c r="C4002" t="s">
        <v>13704</v>
      </c>
      <c r="D4002">
        <v>2800</v>
      </c>
      <c r="E4002" t="s">
        <v>223</v>
      </c>
      <c r="F4002" t="s">
        <v>13705</v>
      </c>
      <c r="G4002" t="s">
        <v>7571</v>
      </c>
      <c r="H4002" t="s">
        <v>13706</v>
      </c>
      <c r="I4002" t="s">
        <v>14372</v>
      </c>
      <c r="J4002">
        <v>0</v>
      </c>
      <c r="M4002">
        <v>113845</v>
      </c>
      <c r="N4002">
        <v>113845</v>
      </c>
      <c r="O4002" t="s">
        <v>20217</v>
      </c>
    </row>
    <row r="4003" spans="1:15" x14ac:dyDescent="0.25">
      <c r="A4003">
        <v>130765</v>
      </c>
      <c r="B4003" t="s">
        <v>8016</v>
      </c>
      <c r="C4003" t="s">
        <v>8654</v>
      </c>
      <c r="D4003">
        <v>3630</v>
      </c>
      <c r="E4003" t="s">
        <v>98</v>
      </c>
      <c r="F4003" t="s">
        <v>22471</v>
      </c>
      <c r="G4003" t="s">
        <v>7571</v>
      </c>
      <c r="H4003" t="s">
        <v>8017</v>
      </c>
      <c r="I4003" t="s">
        <v>14715</v>
      </c>
      <c r="J4003">
        <v>0</v>
      </c>
      <c r="M4003">
        <v>960096</v>
      </c>
      <c r="N4003">
        <v>0</v>
      </c>
      <c r="O4003" t="s">
        <v>20218</v>
      </c>
    </row>
    <row r="4004" spans="1:15" x14ac:dyDescent="0.25">
      <c r="A4004">
        <v>130864</v>
      </c>
      <c r="B4004" t="s">
        <v>7735</v>
      </c>
      <c r="C4004" t="s">
        <v>8566</v>
      </c>
      <c r="D4004">
        <v>3001</v>
      </c>
      <c r="E4004" t="s">
        <v>434</v>
      </c>
      <c r="F4004" t="s">
        <v>22472</v>
      </c>
      <c r="G4004" t="s">
        <v>7571</v>
      </c>
      <c r="H4004" t="s">
        <v>7571</v>
      </c>
      <c r="I4004" t="s">
        <v>14372</v>
      </c>
      <c r="J4004">
        <v>0</v>
      </c>
      <c r="M4004">
        <v>113902</v>
      </c>
      <c r="N4004">
        <v>113902</v>
      </c>
      <c r="O4004" t="s">
        <v>20219</v>
      </c>
    </row>
    <row r="4005" spans="1:15" x14ac:dyDescent="0.25">
      <c r="A4005">
        <v>131318</v>
      </c>
      <c r="B4005" t="s">
        <v>7924</v>
      </c>
      <c r="C4005" t="s">
        <v>8619</v>
      </c>
      <c r="D4005">
        <v>9000</v>
      </c>
      <c r="E4005" t="s">
        <v>299</v>
      </c>
      <c r="F4005" t="s">
        <v>7925</v>
      </c>
      <c r="G4005" t="s">
        <v>7571</v>
      </c>
      <c r="H4005" t="s">
        <v>7571</v>
      </c>
      <c r="I4005" t="s">
        <v>14715</v>
      </c>
      <c r="J4005">
        <v>0</v>
      </c>
      <c r="M4005">
        <v>975789</v>
      </c>
      <c r="N4005">
        <v>0</v>
      </c>
      <c r="O4005" t="s">
        <v>20220</v>
      </c>
    </row>
    <row r="4006" spans="1:15" x14ac:dyDescent="0.25">
      <c r="A4006">
        <v>131482</v>
      </c>
      <c r="B4006" t="s">
        <v>14336</v>
      </c>
      <c r="C4006" t="s">
        <v>8549</v>
      </c>
      <c r="D4006">
        <v>9400</v>
      </c>
      <c r="E4006" t="s">
        <v>1623</v>
      </c>
      <c r="F4006" t="s">
        <v>7678</v>
      </c>
      <c r="G4006" t="s">
        <v>7571</v>
      </c>
      <c r="H4006" t="s">
        <v>7571</v>
      </c>
      <c r="I4006" t="s">
        <v>14715</v>
      </c>
      <c r="J4006">
        <v>0</v>
      </c>
      <c r="M4006">
        <v>960088</v>
      </c>
      <c r="N4006">
        <v>0</v>
      </c>
      <c r="O4006" t="s">
        <v>20221</v>
      </c>
    </row>
    <row r="4007" spans="1:15" x14ac:dyDescent="0.25">
      <c r="A4007">
        <v>131871</v>
      </c>
      <c r="B4007" t="s">
        <v>8509</v>
      </c>
      <c r="C4007" t="s">
        <v>13769</v>
      </c>
      <c r="D4007">
        <v>3630</v>
      </c>
      <c r="E4007" t="s">
        <v>98</v>
      </c>
      <c r="F4007" t="s">
        <v>8510</v>
      </c>
      <c r="G4007" t="s">
        <v>7571</v>
      </c>
      <c r="H4007" t="s">
        <v>7571</v>
      </c>
      <c r="I4007" t="s">
        <v>14713</v>
      </c>
      <c r="J4007">
        <v>0</v>
      </c>
      <c r="M4007">
        <v>974345</v>
      </c>
      <c r="N4007">
        <v>0</v>
      </c>
      <c r="O4007" t="s">
        <v>20222</v>
      </c>
    </row>
    <row r="4008" spans="1:15" x14ac:dyDescent="0.25">
      <c r="A4008">
        <v>131888</v>
      </c>
      <c r="B4008" t="s">
        <v>14337</v>
      </c>
      <c r="C4008" t="s">
        <v>12010</v>
      </c>
      <c r="D4008">
        <v>9000</v>
      </c>
      <c r="E4008" t="s">
        <v>299</v>
      </c>
      <c r="F4008" t="s">
        <v>7571</v>
      </c>
      <c r="G4008" t="s">
        <v>7571</v>
      </c>
      <c r="H4008" t="s">
        <v>7571</v>
      </c>
      <c r="I4008" t="s">
        <v>14715</v>
      </c>
      <c r="J4008">
        <v>0</v>
      </c>
      <c r="M4008">
        <v>960088</v>
      </c>
      <c r="N4008">
        <v>0</v>
      </c>
      <c r="O4008" t="s">
        <v>20223</v>
      </c>
    </row>
    <row r="4009" spans="1:15" x14ac:dyDescent="0.25">
      <c r="A4009">
        <v>132001</v>
      </c>
      <c r="B4009" t="s">
        <v>13770</v>
      </c>
      <c r="C4009" t="s">
        <v>13645</v>
      </c>
      <c r="D4009">
        <v>8800</v>
      </c>
      <c r="E4009" t="s">
        <v>266</v>
      </c>
      <c r="F4009" t="s">
        <v>13771</v>
      </c>
      <c r="G4009" t="s">
        <v>7571</v>
      </c>
      <c r="H4009" t="s">
        <v>7571</v>
      </c>
      <c r="I4009" t="s">
        <v>14713</v>
      </c>
      <c r="J4009">
        <v>0</v>
      </c>
      <c r="M4009">
        <v>971671</v>
      </c>
      <c r="N4009">
        <v>0</v>
      </c>
      <c r="O4009" t="s">
        <v>20224</v>
      </c>
    </row>
    <row r="4010" spans="1:15" x14ac:dyDescent="0.25">
      <c r="A4010">
        <v>132134</v>
      </c>
      <c r="B4010" t="s">
        <v>13772</v>
      </c>
      <c r="C4010" t="s">
        <v>13773</v>
      </c>
      <c r="D4010">
        <v>2000</v>
      </c>
      <c r="E4010" t="s">
        <v>534</v>
      </c>
      <c r="F4010" t="s">
        <v>13774</v>
      </c>
      <c r="G4010" t="s">
        <v>7571</v>
      </c>
      <c r="H4010" t="s">
        <v>7571</v>
      </c>
      <c r="I4010" t="s">
        <v>14713</v>
      </c>
      <c r="J4010">
        <v>0</v>
      </c>
      <c r="M4010">
        <v>132126</v>
      </c>
      <c r="N4010">
        <v>0</v>
      </c>
      <c r="O4010" t="s">
        <v>20225</v>
      </c>
    </row>
    <row r="4011" spans="1:15" x14ac:dyDescent="0.25">
      <c r="A4011">
        <v>137828</v>
      </c>
      <c r="B4011" t="s">
        <v>13813</v>
      </c>
      <c r="C4011" t="s">
        <v>8620</v>
      </c>
      <c r="D4011">
        <v>8800</v>
      </c>
      <c r="E4011" t="s">
        <v>266</v>
      </c>
      <c r="F4011" t="s">
        <v>22473</v>
      </c>
      <c r="G4011" t="s">
        <v>7571</v>
      </c>
      <c r="H4011" t="s">
        <v>7571</v>
      </c>
      <c r="I4011" t="s">
        <v>14372</v>
      </c>
      <c r="J4011">
        <v>0</v>
      </c>
      <c r="M4011">
        <v>114082</v>
      </c>
      <c r="N4011">
        <v>114082</v>
      </c>
      <c r="O4011" t="s">
        <v>20226</v>
      </c>
    </row>
    <row r="4012" spans="1:15" x14ac:dyDescent="0.25">
      <c r="A4012">
        <v>114215</v>
      </c>
      <c r="B4012" t="s">
        <v>20244</v>
      </c>
      <c r="C4012" t="s">
        <v>20245</v>
      </c>
      <c r="D4012">
        <v>2060</v>
      </c>
      <c r="E4012" t="s">
        <v>534</v>
      </c>
      <c r="F4012" t="s">
        <v>20246</v>
      </c>
      <c r="G4012" t="s">
        <v>7571</v>
      </c>
      <c r="H4012" t="s">
        <v>20247</v>
      </c>
      <c r="I4012" t="s">
        <v>14715</v>
      </c>
      <c r="M4012">
        <v>128728</v>
      </c>
    </row>
    <row r="4013" spans="1:15" x14ac:dyDescent="0.25">
      <c r="A4013">
        <v>114231</v>
      </c>
      <c r="B4013" t="s">
        <v>20248</v>
      </c>
      <c r="C4013" t="s">
        <v>20249</v>
      </c>
      <c r="D4013">
        <v>9000</v>
      </c>
      <c r="E4013" t="s">
        <v>299</v>
      </c>
      <c r="F4013" t="s">
        <v>20250</v>
      </c>
      <c r="G4013" t="s">
        <v>7571</v>
      </c>
      <c r="H4013" t="s">
        <v>20251</v>
      </c>
      <c r="I4013" t="s">
        <v>14715</v>
      </c>
      <c r="M4013">
        <v>975789</v>
      </c>
    </row>
    <row r="4014" spans="1:15" x14ac:dyDescent="0.25">
      <c r="A4014">
        <v>114249</v>
      </c>
      <c r="B4014" t="s">
        <v>20252</v>
      </c>
      <c r="C4014" t="s">
        <v>20253</v>
      </c>
      <c r="D4014">
        <v>1082</v>
      </c>
      <c r="E4014" t="s">
        <v>916</v>
      </c>
      <c r="F4014" t="s">
        <v>20254</v>
      </c>
      <c r="G4014" t="s">
        <v>7571</v>
      </c>
      <c r="H4014" t="s">
        <v>20255</v>
      </c>
      <c r="I4014" t="s">
        <v>16373</v>
      </c>
      <c r="M4014">
        <v>103218</v>
      </c>
    </row>
    <row r="4015" spans="1:15" x14ac:dyDescent="0.25">
      <c r="A4015">
        <v>114256</v>
      </c>
      <c r="B4015" t="s">
        <v>20256</v>
      </c>
      <c r="C4015" t="s">
        <v>20257</v>
      </c>
      <c r="D4015">
        <v>2018</v>
      </c>
      <c r="E4015" t="s">
        <v>534</v>
      </c>
      <c r="F4015" t="s">
        <v>20258</v>
      </c>
      <c r="G4015" t="s">
        <v>20259</v>
      </c>
      <c r="H4015" t="s">
        <v>20260</v>
      </c>
      <c r="I4015" t="s">
        <v>14715</v>
      </c>
      <c r="M4015">
        <v>960054</v>
      </c>
    </row>
    <row r="4016" spans="1:15" x14ac:dyDescent="0.25">
      <c r="A4016">
        <v>114264</v>
      </c>
      <c r="B4016" t="s">
        <v>20261</v>
      </c>
      <c r="C4016" t="s">
        <v>20262</v>
      </c>
      <c r="D4016">
        <v>3500</v>
      </c>
      <c r="E4016" t="s">
        <v>92</v>
      </c>
      <c r="F4016" t="s">
        <v>20263</v>
      </c>
      <c r="G4016" t="s">
        <v>20264</v>
      </c>
      <c r="H4016" t="s">
        <v>20265</v>
      </c>
      <c r="I4016" t="s">
        <v>14715</v>
      </c>
      <c r="M4016">
        <v>960096</v>
      </c>
    </row>
    <row r="4017" spans="1:13" x14ac:dyDescent="0.25">
      <c r="A4017">
        <v>114272</v>
      </c>
      <c r="B4017" t="s">
        <v>20266</v>
      </c>
      <c r="C4017" t="s">
        <v>20267</v>
      </c>
      <c r="D4017">
        <v>2100</v>
      </c>
      <c r="E4017" t="s">
        <v>423</v>
      </c>
      <c r="F4017" t="s">
        <v>20268</v>
      </c>
      <c r="G4017" t="s">
        <v>20269</v>
      </c>
      <c r="H4017" t="s">
        <v>20270</v>
      </c>
      <c r="I4017" t="s">
        <v>14372</v>
      </c>
      <c r="M4017">
        <v>960104</v>
      </c>
    </row>
    <row r="4018" spans="1:13" x14ac:dyDescent="0.25">
      <c r="A4018">
        <v>114306</v>
      </c>
      <c r="B4018" t="s">
        <v>20271</v>
      </c>
      <c r="C4018" t="s">
        <v>20272</v>
      </c>
      <c r="D4018">
        <v>2800</v>
      </c>
      <c r="E4018" t="s">
        <v>223</v>
      </c>
      <c r="F4018" t="s">
        <v>20273</v>
      </c>
      <c r="G4018" t="s">
        <v>7571</v>
      </c>
      <c r="H4018" t="s">
        <v>20274</v>
      </c>
      <c r="I4018" t="s">
        <v>14372</v>
      </c>
      <c r="M4018">
        <v>960104</v>
      </c>
    </row>
    <row r="4019" spans="1:13" x14ac:dyDescent="0.25">
      <c r="A4019">
        <v>114314</v>
      </c>
      <c r="B4019" t="s">
        <v>20275</v>
      </c>
      <c r="C4019" t="s">
        <v>20276</v>
      </c>
      <c r="D4019">
        <v>2850</v>
      </c>
      <c r="E4019" t="s">
        <v>1127</v>
      </c>
      <c r="F4019" t="s">
        <v>20277</v>
      </c>
      <c r="G4019" t="s">
        <v>7571</v>
      </c>
      <c r="H4019" t="s">
        <v>20278</v>
      </c>
      <c r="I4019" t="s">
        <v>14372</v>
      </c>
      <c r="M4019">
        <v>960104</v>
      </c>
    </row>
    <row r="4020" spans="1:13" x14ac:dyDescent="0.25">
      <c r="A4020">
        <v>114322</v>
      </c>
      <c r="B4020" t="s">
        <v>20279</v>
      </c>
      <c r="C4020" t="s">
        <v>20280</v>
      </c>
      <c r="D4020">
        <v>2300</v>
      </c>
      <c r="E4020" t="s">
        <v>148</v>
      </c>
      <c r="F4020" t="s">
        <v>20281</v>
      </c>
      <c r="G4020" t="s">
        <v>7571</v>
      </c>
      <c r="H4020" t="s">
        <v>20282</v>
      </c>
      <c r="I4020" t="s">
        <v>14372</v>
      </c>
      <c r="M4020">
        <v>960104</v>
      </c>
    </row>
    <row r="4021" spans="1:13" x14ac:dyDescent="0.25">
      <c r="A4021">
        <v>114331</v>
      </c>
      <c r="B4021" t="s">
        <v>20283</v>
      </c>
      <c r="C4021" t="s">
        <v>20253</v>
      </c>
      <c r="D4021">
        <v>1082</v>
      </c>
      <c r="E4021" t="s">
        <v>916</v>
      </c>
      <c r="F4021" t="s">
        <v>20284</v>
      </c>
      <c r="G4021" t="s">
        <v>7571</v>
      </c>
      <c r="H4021" t="s">
        <v>20285</v>
      </c>
      <c r="I4021" t="s">
        <v>14372</v>
      </c>
      <c r="M4021">
        <v>960104</v>
      </c>
    </row>
    <row r="4022" spans="1:13" x14ac:dyDescent="0.25">
      <c r="A4022">
        <v>114348</v>
      </c>
      <c r="B4022" t="s">
        <v>20286</v>
      </c>
      <c r="C4022" t="s">
        <v>20287</v>
      </c>
      <c r="D4022">
        <v>1500</v>
      </c>
      <c r="E4022" t="s">
        <v>445</v>
      </c>
      <c r="F4022" t="s">
        <v>20288</v>
      </c>
      <c r="G4022" t="s">
        <v>7571</v>
      </c>
      <c r="H4022" t="s">
        <v>20289</v>
      </c>
      <c r="I4022" t="s">
        <v>14372</v>
      </c>
      <c r="M4022">
        <v>960104</v>
      </c>
    </row>
    <row r="4023" spans="1:13" x14ac:dyDescent="0.25">
      <c r="A4023">
        <v>114355</v>
      </c>
      <c r="B4023" t="s">
        <v>20290</v>
      </c>
      <c r="C4023" t="s">
        <v>22474</v>
      </c>
      <c r="D4023">
        <v>1800</v>
      </c>
      <c r="E4023" t="s">
        <v>457</v>
      </c>
      <c r="F4023" t="s">
        <v>20291</v>
      </c>
      <c r="G4023" t="s">
        <v>20292</v>
      </c>
      <c r="H4023" t="s">
        <v>20293</v>
      </c>
      <c r="I4023" t="s">
        <v>14372</v>
      </c>
      <c r="M4023">
        <v>960104</v>
      </c>
    </row>
    <row r="4024" spans="1:13" x14ac:dyDescent="0.25">
      <c r="A4024">
        <v>114363</v>
      </c>
      <c r="B4024" t="s">
        <v>20294</v>
      </c>
      <c r="C4024" t="s">
        <v>20295</v>
      </c>
      <c r="D4024">
        <v>3300</v>
      </c>
      <c r="E4024" t="s">
        <v>311</v>
      </c>
      <c r="F4024" t="s">
        <v>20296</v>
      </c>
      <c r="G4024" t="s">
        <v>7571</v>
      </c>
      <c r="H4024" t="s">
        <v>20297</v>
      </c>
      <c r="I4024" t="s">
        <v>14372</v>
      </c>
      <c r="M4024">
        <v>960104</v>
      </c>
    </row>
    <row r="4025" spans="1:13" x14ac:dyDescent="0.25">
      <c r="A4025">
        <v>114371</v>
      </c>
      <c r="B4025" t="s">
        <v>20298</v>
      </c>
      <c r="C4025" t="s">
        <v>20299</v>
      </c>
      <c r="D4025">
        <v>3700</v>
      </c>
      <c r="E4025" t="s">
        <v>105</v>
      </c>
      <c r="F4025" t="s">
        <v>20300</v>
      </c>
      <c r="G4025" t="s">
        <v>7571</v>
      </c>
      <c r="H4025" t="s">
        <v>20301</v>
      </c>
      <c r="I4025" t="s">
        <v>14372</v>
      </c>
      <c r="M4025">
        <v>960104</v>
      </c>
    </row>
    <row r="4026" spans="1:13" x14ac:dyDescent="0.25">
      <c r="A4026">
        <v>114397</v>
      </c>
      <c r="B4026" t="s">
        <v>20302</v>
      </c>
      <c r="C4026" t="s">
        <v>20303</v>
      </c>
      <c r="D4026">
        <v>3582</v>
      </c>
      <c r="E4026" t="s">
        <v>1277</v>
      </c>
      <c r="F4026" t="s">
        <v>20304</v>
      </c>
      <c r="G4026" t="s">
        <v>20305</v>
      </c>
      <c r="H4026" t="s">
        <v>20306</v>
      </c>
      <c r="I4026" t="s">
        <v>14372</v>
      </c>
      <c r="M4026">
        <v>960104</v>
      </c>
    </row>
    <row r="4027" spans="1:13" x14ac:dyDescent="0.25">
      <c r="A4027">
        <v>114405</v>
      </c>
      <c r="B4027" t="s">
        <v>20307</v>
      </c>
      <c r="C4027" t="s">
        <v>20308</v>
      </c>
      <c r="D4027">
        <v>3500</v>
      </c>
      <c r="E4027" t="s">
        <v>92</v>
      </c>
      <c r="F4027" t="s">
        <v>20309</v>
      </c>
      <c r="G4027" t="s">
        <v>20310</v>
      </c>
      <c r="H4027" t="s">
        <v>20311</v>
      </c>
      <c r="I4027" t="s">
        <v>14372</v>
      </c>
      <c r="M4027">
        <v>960104</v>
      </c>
    </row>
    <row r="4028" spans="1:13" x14ac:dyDescent="0.25">
      <c r="A4028">
        <v>114413</v>
      </c>
      <c r="B4028" t="s">
        <v>20312</v>
      </c>
      <c r="C4028" t="s">
        <v>20313</v>
      </c>
      <c r="D4028">
        <v>9100</v>
      </c>
      <c r="E4028" t="s">
        <v>326</v>
      </c>
      <c r="F4028" t="s">
        <v>20314</v>
      </c>
      <c r="G4028" t="s">
        <v>7571</v>
      </c>
      <c r="H4028" t="s">
        <v>20315</v>
      </c>
      <c r="I4028" t="s">
        <v>14372</v>
      </c>
      <c r="M4028">
        <v>960104</v>
      </c>
    </row>
    <row r="4029" spans="1:13" x14ac:dyDescent="0.25">
      <c r="A4029">
        <v>114439</v>
      </c>
      <c r="B4029" t="s">
        <v>20316</v>
      </c>
      <c r="C4029" t="s">
        <v>20317</v>
      </c>
      <c r="D4029">
        <v>9300</v>
      </c>
      <c r="E4029" t="s">
        <v>639</v>
      </c>
      <c r="F4029" t="s">
        <v>20318</v>
      </c>
      <c r="G4029" t="s">
        <v>7571</v>
      </c>
      <c r="H4029" t="s">
        <v>20319</v>
      </c>
      <c r="I4029" t="s">
        <v>14372</v>
      </c>
      <c r="M4029">
        <v>960104</v>
      </c>
    </row>
    <row r="4030" spans="1:13" x14ac:dyDescent="0.25">
      <c r="A4030">
        <v>114447</v>
      </c>
      <c r="B4030" t="s">
        <v>20320</v>
      </c>
      <c r="C4030" t="s">
        <v>20321</v>
      </c>
      <c r="D4030">
        <v>9700</v>
      </c>
      <c r="E4030" t="s">
        <v>335</v>
      </c>
      <c r="F4030" t="s">
        <v>20322</v>
      </c>
      <c r="G4030" t="s">
        <v>7571</v>
      </c>
      <c r="H4030" t="s">
        <v>20323</v>
      </c>
      <c r="I4030" t="s">
        <v>14372</v>
      </c>
      <c r="M4030">
        <v>960104</v>
      </c>
    </row>
    <row r="4031" spans="1:13" x14ac:dyDescent="0.25">
      <c r="A4031">
        <v>114454</v>
      </c>
      <c r="B4031" t="s">
        <v>20324</v>
      </c>
      <c r="C4031" t="s">
        <v>20325</v>
      </c>
      <c r="D4031">
        <v>9000</v>
      </c>
      <c r="E4031" t="s">
        <v>299</v>
      </c>
      <c r="F4031" t="s">
        <v>20326</v>
      </c>
      <c r="G4031" t="s">
        <v>7571</v>
      </c>
      <c r="H4031" t="s">
        <v>20327</v>
      </c>
      <c r="I4031" t="s">
        <v>14372</v>
      </c>
      <c r="M4031">
        <v>960104</v>
      </c>
    </row>
    <row r="4032" spans="1:13" x14ac:dyDescent="0.25">
      <c r="A4032">
        <v>114462</v>
      </c>
      <c r="B4032" t="s">
        <v>20328</v>
      </c>
      <c r="C4032" t="s">
        <v>20329</v>
      </c>
      <c r="D4032">
        <v>9900</v>
      </c>
      <c r="E4032" t="s">
        <v>343</v>
      </c>
      <c r="F4032" t="s">
        <v>20330</v>
      </c>
      <c r="G4032" t="s">
        <v>7571</v>
      </c>
      <c r="H4032" t="s">
        <v>20331</v>
      </c>
      <c r="I4032" t="s">
        <v>14372</v>
      </c>
      <c r="M4032">
        <v>960104</v>
      </c>
    </row>
    <row r="4033" spans="1:13" x14ac:dyDescent="0.25">
      <c r="A4033">
        <v>114471</v>
      </c>
      <c r="B4033" t="s">
        <v>20332</v>
      </c>
      <c r="C4033" t="s">
        <v>20333</v>
      </c>
      <c r="D4033">
        <v>8000</v>
      </c>
      <c r="E4033" t="s">
        <v>273</v>
      </c>
      <c r="F4033" t="s">
        <v>20334</v>
      </c>
      <c r="G4033" t="s">
        <v>7571</v>
      </c>
      <c r="H4033" t="s">
        <v>20335</v>
      </c>
      <c r="I4033" t="s">
        <v>14372</v>
      </c>
      <c r="M4033">
        <v>960104</v>
      </c>
    </row>
    <row r="4034" spans="1:13" x14ac:dyDescent="0.25">
      <c r="A4034">
        <v>114488</v>
      </c>
      <c r="B4034" t="s">
        <v>20336</v>
      </c>
      <c r="C4034" t="s">
        <v>20337</v>
      </c>
      <c r="D4034">
        <v>8500</v>
      </c>
      <c r="E4034" t="s">
        <v>276</v>
      </c>
      <c r="F4034" t="s">
        <v>20338</v>
      </c>
      <c r="G4034" t="s">
        <v>7571</v>
      </c>
      <c r="H4034" t="s">
        <v>20339</v>
      </c>
      <c r="I4034" t="s">
        <v>14372</v>
      </c>
      <c r="M4034">
        <v>960104</v>
      </c>
    </row>
    <row r="4035" spans="1:13" x14ac:dyDescent="0.25">
      <c r="A4035">
        <v>114496</v>
      </c>
      <c r="B4035" t="s">
        <v>20340</v>
      </c>
      <c r="C4035" t="s">
        <v>20341</v>
      </c>
      <c r="D4035">
        <v>8400</v>
      </c>
      <c r="E4035" t="s">
        <v>155</v>
      </c>
      <c r="F4035" t="s">
        <v>20342</v>
      </c>
      <c r="G4035" t="s">
        <v>7571</v>
      </c>
      <c r="H4035" t="s">
        <v>20343</v>
      </c>
      <c r="I4035" t="s">
        <v>14372</v>
      </c>
      <c r="M4035">
        <v>960104</v>
      </c>
    </row>
    <row r="4036" spans="1:13" x14ac:dyDescent="0.25">
      <c r="A4036">
        <v>114512</v>
      </c>
      <c r="B4036" t="s">
        <v>20344</v>
      </c>
      <c r="C4036" t="s">
        <v>20345</v>
      </c>
      <c r="D4036">
        <v>1080</v>
      </c>
      <c r="E4036" t="s">
        <v>146</v>
      </c>
      <c r="F4036" t="s">
        <v>20346</v>
      </c>
      <c r="G4036" t="s">
        <v>7571</v>
      </c>
      <c r="H4036" t="s">
        <v>20347</v>
      </c>
      <c r="I4036" t="s">
        <v>14713</v>
      </c>
      <c r="M4036">
        <v>106476</v>
      </c>
    </row>
    <row r="4037" spans="1:13" x14ac:dyDescent="0.25">
      <c r="A4037">
        <v>114538</v>
      </c>
      <c r="B4037" t="s">
        <v>20348</v>
      </c>
      <c r="C4037" t="s">
        <v>20349</v>
      </c>
      <c r="D4037">
        <v>9400</v>
      </c>
      <c r="E4037" t="s">
        <v>1623</v>
      </c>
      <c r="F4037" t="s">
        <v>20350</v>
      </c>
      <c r="G4037" t="s">
        <v>7571</v>
      </c>
      <c r="H4037" t="s">
        <v>20351</v>
      </c>
      <c r="I4037" t="s">
        <v>14713</v>
      </c>
      <c r="M4037">
        <v>118182</v>
      </c>
    </row>
    <row r="4038" spans="1:13" x14ac:dyDescent="0.25">
      <c r="A4038">
        <v>114546</v>
      </c>
      <c r="B4038" t="s">
        <v>20352</v>
      </c>
      <c r="C4038" t="s">
        <v>20353</v>
      </c>
      <c r="D4038">
        <v>9300</v>
      </c>
      <c r="E4038" t="s">
        <v>639</v>
      </c>
      <c r="F4038" t="s">
        <v>20354</v>
      </c>
      <c r="G4038" t="s">
        <v>7571</v>
      </c>
      <c r="H4038" t="s">
        <v>20355</v>
      </c>
      <c r="I4038" t="s">
        <v>14713</v>
      </c>
      <c r="M4038">
        <v>138172</v>
      </c>
    </row>
    <row r="4039" spans="1:13" x14ac:dyDescent="0.25">
      <c r="A4039">
        <v>114728</v>
      </c>
      <c r="B4039" t="s">
        <v>20356</v>
      </c>
      <c r="C4039" t="s">
        <v>20357</v>
      </c>
      <c r="D4039">
        <v>8790</v>
      </c>
      <c r="E4039" t="s">
        <v>268</v>
      </c>
      <c r="F4039" t="s">
        <v>20358</v>
      </c>
      <c r="G4039" t="s">
        <v>7571</v>
      </c>
      <c r="H4039" t="s">
        <v>20359</v>
      </c>
      <c r="I4039" t="s">
        <v>14713</v>
      </c>
      <c r="M4039">
        <v>106377</v>
      </c>
    </row>
    <row r="4040" spans="1:13" x14ac:dyDescent="0.25">
      <c r="A4040">
        <v>114744</v>
      </c>
      <c r="B4040" t="s">
        <v>20360</v>
      </c>
      <c r="C4040" t="s">
        <v>20361</v>
      </c>
      <c r="D4040">
        <v>8500</v>
      </c>
      <c r="E4040" t="s">
        <v>276</v>
      </c>
      <c r="F4040" t="s">
        <v>20362</v>
      </c>
      <c r="G4040" t="s">
        <v>7571</v>
      </c>
      <c r="H4040" t="s">
        <v>20363</v>
      </c>
      <c r="I4040" t="s">
        <v>14713</v>
      </c>
      <c r="M4040">
        <v>106377</v>
      </c>
    </row>
    <row r="4041" spans="1:13" x14ac:dyDescent="0.25">
      <c r="A4041">
        <v>114769</v>
      </c>
      <c r="B4041" t="s">
        <v>20364</v>
      </c>
      <c r="C4041" t="s">
        <v>20365</v>
      </c>
      <c r="D4041">
        <v>2290</v>
      </c>
      <c r="E4041" t="s">
        <v>394</v>
      </c>
      <c r="F4041" t="s">
        <v>20366</v>
      </c>
      <c r="G4041" t="s">
        <v>7571</v>
      </c>
      <c r="H4041" t="s">
        <v>20367</v>
      </c>
      <c r="I4041" t="s">
        <v>14713</v>
      </c>
      <c r="M4041">
        <v>114637</v>
      </c>
    </row>
    <row r="4042" spans="1:13" x14ac:dyDescent="0.25">
      <c r="A4042">
        <v>114777</v>
      </c>
      <c r="B4042" t="s">
        <v>20368</v>
      </c>
      <c r="C4042" t="s">
        <v>20859</v>
      </c>
      <c r="D4042">
        <v>2800</v>
      </c>
      <c r="E4042" t="s">
        <v>223</v>
      </c>
      <c r="F4042" t="s">
        <v>20369</v>
      </c>
      <c r="G4042" t="s">
        <v>7571</v>
      </c>
      <c r="H4042" t="s">
        <v>20370</v>
      </c>
      <c r="I4042" t="s">
        <v>14713</v>
      </c>
      <c r="M4042">
        <v>106261</v>
      </c>
    </row>
    <row r="4043" spans="1:13" x14ac:dyDescent="0.25">
      <c r="A4043">
        <v>114785</v>
      </c>
      <c r="B4043" t="s">
        <v>20371</v>
      </c>
      <c r="C4043" t="s">
        <v>20372</v>
      </c>
      <c r="D4043">
        <v>2930</v>
      </c>
      <c r="E4043" t="s">
        <v>207</v>
      </c>
      <c r="F4043" t="s">
        <v>20373</v>
      </c>
      <c r="G4043" t="s">
        <v>7571</v>
      </c>
      <c r="H4043" t="s">
        <v>20374</v>
      </c>
      <c r="I4043" t="s">
        <v>14713</v>
      </c>
      <c r="M4043">
        <v>114652</v>
      </c>
    </row>
    <row r="4044" spans="1:13" x14ac:dyDescent="0.25">
      <c r="A4044">
        <v>114801</v>
      </c>
      <c r="B4044" t="s">
        <v>20375</v>
      </c>
      <c r="C4044" t="s">
        <v>22475</v>
      </c>
      <c r="D4044">
        <v>1730</v>
      </c>
      <c r="E4044" t="s">
        <v>954</v>
      </c>
      <c r="F4044" t="s">
        <v>20376</v>
      </c>
      <c r="G4044" t="s">
        <v>7571</v>
      </c>
      <c r="H4044" t="s">
        <v>22476</v>
      </c>
      <c r="I4044" t="s">
        <v>14713</v>
      </c>
      <c r="M4044">
        <v>114629</v>
      </c>
    </row>
    <row r="4045" spans="1:13" x14ac:dyDescent="0.25">
      <c r="A4045">
        <v>114827</v>
      </c>
      <c r="B4045" t="s">
        <v>20378</v>
      </c>
      <c r="C4045" t="s">
        <v>20379</v>
      </c>
      <c r="D4045">
        <v>1500</v>
      </c>
      <c r="E4045" t="s">
        <v>445</v>
      </c>
      <c r="F4045" t="s">
        <v>20380</v>
      </c>
      <c r="G4045" t="s">
        <v>20381</v>
      </c>
      <c r="H4045" t="s">
        <v>20382</v>
      </c>
      <c r="I4045" t="s">
        <v>14713</v>
      </c>
      <c r="M4045">
        <v>106518</v>
      </c>
    </row>
    <row r="4046" spans="1:13" x14ac:dyDescent="0.25">
      <c r="A4046">
        <v>114835</v>
      </c>
      <c r="B4046" t="s">
        <v>20383</v>
      </c>
      <c r="C4046" t="s">
        <v>20384</v>
      </c>
      <c r="D4046">
        <v>3600</v>
      </c>
      <c r="E4046" t="s">
        <v>96</v>
      </c>
      <c r="F4046" t="s">
        <v>20385</v>
      </c>
      <c r="G4046" t="s">
        <v>7571</v>
      </c>
      <c r="H4046" t="s">
        <v>20386</v>
      </c>
      <c r="I4046" t="s">
        <v>14713</v>
      </c>
      <c r="M4046">
        <v>106294</v>
      </c>
    </row>
    <row r="4047" spans="1:13" x14ac:dyDescent="0.25">
      <c r="A4047">
        <v>114843</v>
      </c>
      <c r="B4047" t="s">
        <v>20387</v>
      </c>
      <c r="C4047" t="s">
        <v>20388</v>
      </c>
      <c r="D4047">
        <v>3500</v>
      </c>
      <c r="E4047" t="s">
        <v>92</v>
      </c>
      <c r="F4047" t="s">
        <v>20389</v>
      </c>
      <c r="G4047" t="s">
        <v>20390</v>
      </c>
      <c r="H4047" t="s">
        <v>20391</v>
      </c>
      <c r="I4047" t="s">
        <v>14713</v>
      </c>
      <c r="M4047">
        <v>106294</v>
      </c>
    </row>
    <row r="4048" spans="1:13" x14ac:dyDescent="0.25">
      <c r="A4048">
        <v>114851</v>
      </c>
      <c r="B4048" t="s">
        <v>20392</v>
      </c>
      <c r="C4048" t="s">
        <v>20393</v>
      </c>
      <c r="D4048">
        <v>3630</v>
      </c>
      <c r="E4048" t="s">
        <v>98</v>
      </c>
      <c r="F4048" t="s">
        <v>20394</v>
      </c>
      <c r="G4048" t="s">
        <v>20395</v>
      </c>
      <c r="H4048" t="s">
        <v>20396</v>
      </c>
      <c r="I4048" t="s">
        <v>14713</v>
      </c>
      <c r="M4048">
        <v>106294</v>
      </c>
    </row>
    <row r="4049" spans="1:13" x14ac:dyDescent="0.25">
      <c r="A4049">
        <v>114876</v>
      </c>
      <c r="B4049" t="s">
        <v>20397</v>
      </c>
      <c r="C4049" t="s">
        <v>20398</v>
      </c>
      <c r="D4049">
        <v>3530</v>
      </c>
      <c r="E4049" t="s">
        <v>106</v>
      </c>
      <c r="F4049" t="s">
        <v>20399</v>
      </c>
      <c r="G4049" t="s">
        <v>20400</v>
      </c>
      <c r="H4049" t="s">
        <v>20401</v>
      </c>
      <c r="I4049" t="s">
        <v>14713</v>
      </c>
      <c r="M4049">
        <v>106294</v>
      </c>
    </row>
    <row r="4050" spans="1:13" x14ac:dyDescent="0.25">
      <c r="A4050">
        <v>114884</v>
      </c>
      <c r="B4050" t="s">
        <v>20402</v>
      </c>
      <c r="C4050" t="s">
        <v>22477</v>
      </c>
      <c r="D4050">
        <v>3910</v>
      </c>
      <c r="E4050" t="s">
        <v>840</v>
      </c>
      <c r="F4050" t="s">
        <v>20403</v>
      </c>
      <c r="G4050" t="s">
        <v>20404</v>
      </c>
      <c r="H4050" t="s">
        <v>20405</v>
      </c>
      <c r="I4050" t="s">
        <v>14713</v>
      </c>
      <c r="M4050">
        <v>106294</v>
      </c>
    </row>
    <row r="4051" spans="1:13" x14ac:dyDescent="0.25">
      <c r="A4051">
        <v>114892</v>
      </c>
      <c r="B4051" t="s">
        <v>20406</v>
      </c>
      <c r="C4051" t="s">
        <v>22478</v>
      </c>
      <c r="D4051">
        <v>3960</v>
      </c>
      <c r="E4051" t="s">
        <v>614</v>
      </c>
      <c r="F4051" t="s">
        <v>20407</v>
      </c>
      <c r="G4051" t="s">
        <v>7571</v>
      </c>
      <c r="H4051" t="s">
        <v>20408</v>
      </c>
      <c r="I4051" t="s">
        <v>14713</v>
      </c>
      <c r="M4051">
        <v>106294</v>
      </c>
    </row>
    <row r="4052" spans="1:13" x14ac:dyDescent="0.25">
      <c r="A4052">
        <v>114901</v>
      </c>
      <c r="B4052" t="s">
        <v>20409</v>
      </c>
      <c r="C4052" t="s">
        <v>20410</v>
      </c>
      <c r="D4052">
        <v>3580</v>
      </c>
      <c r="E4052" t="s">
        <v>99</v>
      </c>
      <c r="F4052" t="s">
        <v>20411</v>
      </c>
      <c r="G4052" t="s">
        <v>20412</v>
      </c>
      <c r="H4052" t="s">
        <v>20413</v>
      </c>
      <c r="I4052" t="s">
        <v>14713</v>
      </c>
      <c r="M4052">
        <v>106294</v>
      </c>
    </row>
    <row r="4053" spans="1:13" x14ac:dyDescent="0.25">
      <c r="A4053">
        <v>114918</v>
      </c>
      <c r="B4053" t="s">
        <v>20414</v>
      </c>
      <c r="C4053" t="s">
        <v>20415</v>
      </c>
      <c r="D4053">
        <v>3700</v>
      </c>
      <c r="E4053" t="s">
        <v>105</v>
      </c>
      <c r="F4053" t="s">
        <v>20416</v>
      </c>
      <c r="G4053" t="s">
        <v>20417</v>
      </c>
      <c r="H4053" t="s">
        <v>20418</v>
      </c>
      <c r="I4053" t="s">
        <v>14713</v>
      </c>
      <c r="M4053">
        <v>106294</v>
      </c>
    </row>
    <row r="4054" spans="1:13" x14ac:dyDescent="0.25">
      <c r="A4054">
        <v>114942</v>
      </c>
      <c r="B4054" t="s">
        <v>20419</v>
      </c>
      <c r="C4054" t="s">
        <v>20420</v>
      </c>
      <c r="D4054">
        <v>2100</v>
      </c>
      <c r="E4054" t="s">
        <v>423</v>
      </c>
      <c r="F4054" t="s">
        <v>20421</v>
      </c>
      <c r="G4054" t="s">
        <v>20422</v>
      </c>
      <c r="H4054" t="s">
        <v>20423</v>
      </c>
      <c r="I4054" t="s">
        <v>14713</v>
      </c>
      <c r="M4054">
        <v>114579</v>
      </c>
    </row>
    <row r="4055" spans="1:13" x14ac:dyDescent="0.25">
      <c r="A4055">
        <v>114959</v>
      </c>
      <c r="B4055" t="s">
        <v>20424</v>
      </c>
      <c r="C4055" t="s">
        <v>20425</v>
      </c>
      <c r="D4055">
        <v>8930</v>
      </c>
      <c r="E4055" t="s">
        <v>4725</v>
      </c>
      <c r="F4055" t="s">
        <v>20426</v>
      </c>
      <c r="G4055" t="s">
        <v>7571</v>
      </c>
      <c r="H4055" t="s">
        <v>20427</v>
      </c>
      <c r="I4055" t="s">
        <v>14713</v>
      </c>
      <c r="M4055">
        <v>106377</v>
      </c>
    </row>
    <row r="4056" spans="1:13" x14ac:dyDescent="0.25">
      <c r="A4056">
        <v>114975</v>
      </c>
      <c r="B4056" t="s">
        <v>20428</v>
      </c>
      <c r="C4056" t="s">
        <v>20429</v>
      </c>
      <c r="D4056">
        <v>2200</v>
      </c>
      <c r="E4056" t="s">
        <v>453</v>
      </c>
      <c r="F4056" t="s">
        <v>20430</v>
      </c>
      <c r="G4056" t="s">
        <v>20431</v>
      </c>
      <c r="H4056" t="s">
        <v>20432</v>
      </c>
      <c r="I4056" t="s">
        <v>14713</v>
      </c>
      <c r="M4056">
        <v>106583</v>
      </c>
    </row>
    <row r="4057" spans="1:13" x14ac:dyDescent="0.25">
      <c r="A4057">
        <v>114983</v>
      </c>
      <c r="B4057" t="s">
        <v>20433</v>
      </c>
      <c r="C4057" t="s">
        <v>20434</v>
      </c>
      <c r="D4057">
        <v>2640</v>
      </c>
      <c r="E4057" t="s">
        <v>1099</v>
      </c>
      <c r="F4057" t="s">
        <v>20435</v>
      </c>
      <c r="G4057" t="s">
        <v>7571</v>
      </c>
      <c r="H4057" t="s">
        <v>20436</v>
      </c>
      <c r="I4057" t="s">
        <v>14713</v>
      </c>
      <c r="M4057">
        <v>114637</v>
      </c>
    </row>
    <row r="4058" spans="1:13" x14ac:dyDescent="0.25">
      <c r="A4058">
        <v>114991</v>
      </c>
      <c r="B4058" t="s">
        <v>20437</v>
      </c>
      <c r="C4058" t="s">
        <v>20438</v>
      </c>
      <c r="D4058">
        <v>3000</v>
      </c>
      <c r="E4058" t="s">
        <v>512</v>
      </c>
      <c r="F4058" t="s">
        <v>20439</v>
      </c>
      <c r="G4058" t="s">
        <v>7571</v>
      </c>
      <c r="H4058" t="s">
        <v>20440</v>
      </c>
      <c r="I4058" t="s">
        <v>14713</v>
      </c>
      <c r="M4058">
        <v>106691</v>
      </c>
    </row>
    <row r="4059" spans="1:13" x14ac:dyDescent="0.25">
      <c r="A4059">
        <v>115014</v>
      </c>
      <c r="B4059" t="s">
        <v>20441</v>
      </c>
      <c r="C4059" t="s">
        <v>20442</v>
      </c>
      <c r="D4059">
        <v>9040</v>
      </c>
      <c r="E4059" t="s">
        <v>337</v>
      </c>
      <c r="F4059" t="s">
        <v>20443</v>
      </c>
      <c r="G4059" t="s">
        <v>7571</v>
      </c>
      <c r="H4059" t="s">
        <v>20444</v>
      </c>
      <c r="I4059" t="s">
        <v>14713</v>
      </c>
      <c r="M4059">
        <v>106419</v>
      </c>
    </row>
    <row r="4060" spans="1:13" x14ac:dyDescent="0.25">
      <c r="A4060">
        <v>115022</v>
      </c>
      <c r="B4060" t="s">
        <v>20445</v>
      </c>
      <c r="C4060" t="s">
        <v>20446</v>
      </c>
      <c r="D4060">
        <v>9100</v>
      </c>
      <c r="E4060" t="s">
        <v>326</v>
      </c>
      <c r="F4060" t="s">
        <v>20447</v>
      </c>
      <c r="G4060" t="s">
        <v>7571</v>
      </c>
      <c r="H4060" t="s">
        <v>20448</v>
      </c>
      <c r="I4060" t="s">
        <v>14713</v>
      </c>
      <c r="M4060">
        <v>114587</v>
      </c>
    </row>
    <row r="4061" spans="1:13" x14ac:dyDescent="0.25">
      <c r="A4061">
        <v>115031</v>
      </c>
      <c r="B4061" t="s">
        <v>20449</v>
      </c>
      <c r="C4061" t="s">
        <v>20450</v>
      </c>
      <c r="D4061">
        <v>9230</v>
      </c>
      <c r="E4061" t="s">
        <v>344</v>
      </c>
      <c r="F4061" t="s">
        <v>20451</v>
      </c>
      <c r="G4061" t="s">
        <v>20452</v>
      </c>
      <c r="H4061" t="s">
        <v>20453</v>
      </c>
      <c r="I4061" t="s">
        <v>14713</v>
      </c>
      <c r="M4061">
        <v>114587</v>
      </c>
    </row>
    <row r="4062" spans="1:13" x14ac:dyDescent="0.25">
      <c r="A4062">
        <v>115048</v>
      </c>
      <c r="B4062" t="s">
        <v>20454</v>
      </c>
      <c r="C4062" t="s">
        <v>20455</v>
      </c>
      <c r="D4062">
        <v>9700</v>
      </c>
      <c r="E4062" t="s">
        <v>335</v>
      </c>
      <c r="F4062" t="s">
        <v>20456</v>
      </c>
      <c r="G4062" t="s">
        <v>7571</v>
      </c>
      <c r="H4062" t="s">
        <v>20457</v>
      </c>
      <c r="I4062" t="s">
        <v>14713</v>
      </c>
      <c r="M4062">
        <v>138172</v>
      </c>
    </row>
    <row r="4063" spans="1:13" x14ac:dyDescent="0.25">
      <c r="A4063">
        <v>115055</v>
      </c>
      <c r="B4063" t="s">
        <v>20458</v>
      </c>
      <c r="C4063" t="s">
        <v>1633</v>
      </c>
      <c r="D4063">
        <v>9800</v>
      </c>
      <c r="E4063" t="s">
        <v>41</v>
      </c>
      <c r="F4063" t="s">
        <v>20459</v>
      </c>
      <c r="G4063" t="s">
        <v>7571</v>
      </c>
      <c r="H4063" t="s">
        <v>20460</v>
      </c>
      <c r="I4063" t="s">
        <v>14713</v>
      </c>
      <c r="M4063">
        <v>138172</v>
      </c>
    </row>
    <row r="4064" spans="1:13" x14ac:dyDescent="0.25">
      <c r="A4064">
        <v>115063</v>
      </c>
      <c r="B4064" t="s">
        <v>20461</v>
      </c>
      <c r="C4064" t="s">
        <v>20462</v>
      </c>
      <c r="D4064">
        <v>9900</v>
      </c>
      <c r="E4064" t="s">
        <v>343</v>
      </c>
      <c r="F4064" t="s">
        <v>20463</v>
      </c>
      <c r="G4064" t="s">
        <v>7571</v>
      </c>
      <c r="H4064" t="s">
        <v>20464</v>
      </c>
      <c r="I4064" t="s">
        <v>14713</v>
      </c>
      <c r="M4064">
        <v>138172</v>
      </c>
    </row>
    <row r="4065" spans="1:15" x14ac:dyDescent="0.25">
      <c r="A4065">
        <v>115121</v>
      </c>
      <c r="B4065" t="s">
        <v>20465</v>
      </c>
      <c r="C4065" t="s">
        <v>20466</v>
      </c>
      <c r="D4065">
        <v>8820</v>
      </c>
      <c r="E4065" t="s">
        <v>258</v>
      </c>
      <c r="F4065" t="s">
        <v>22479</v>
      </c>
      <c r="G4065" t="s">
        <v>7571</v>
      </c>
      <c r="H4065" t="s">
        <v>20467</v>
      </c>
      <c r="I4065" t="s">
        <v>14713</v>
      </c>
      <c r="M4065">
        <v>114595</v>
      </c>
    </row>
    <row r="4066" spans="1:15" x14ac:dyDescent="0.25">
      <c r="A4066">
        <v>137836</v>
      </c>
      <c r="B4066" t="s">
        <v>20468</v>
      </c>
      <c r="C4066" t="s">
        <v>20469</v>
      </c>
      <c r="D4066">
        <v>8900</v>
      </c>
      <c r="E4066" t="s">
        <v>320</v>
      </c>
      <c r="F4066" t="s">
        <v>20470</v>
      </c>
      <c r="G4066" t="s">
        <v>7571</v>
      </c>
      <c r="H4066" t="s">
        <v>20471</v>
      </c>
      <c r="I4066" t="s">
        <v>14713</v>
      </c>
      <c r="M4066">
        <v>114595</v>
      </c>
    </row>
    <row r="4067" spans="1:15" x14ac:dyDescent="0.25">
      <c r="A4067">
        <v>137844</v>
      </c>
      <c r="B4067" t="s">
        <v>20472</v>
      </c>
      <c r="C4067" t="s">
        <v>20473</v>
      </c>
      <c r="D4067">
        <v>8000</v>
      </c>
      <c r="E4067" t="s">
        <v>273</v>
      </c>
      <c r="F4067" t="s">
        <v>20474</v>
      </c>
      <c r="G4067" t="s">
        <v>7571</v>
      </c>
      <c r="H4067" t="s">
        <v>20475</v>
      </c>
      <c r="I4067" t="s">
        <v>14713</v>
      </c>
      <c r="M4067">
        <v>106369</v>
      </c>
    </row>
    <row r="4068" spans="1:15" x14ac:dyDescent="0.25">
      <c r="A4068">
        <v>137851</v>
      </c>
      <c r="B4068" t="s">
        <v>20476</v>
      </c>
      <c r="C4068" t="s">
        <v>20477</v>
      </c>
      <c r="D4068">
        <v>8800</v>
      </c>
      <c r="E4068" t="s">
        <v>266</v>
      </c>
      <c r="F4068" t="s">
        <v>20478</v>
      </c>
      <c r="G4068" t="s">
        <v>7571</v>
      </c>
      <c r="H4068" t="s">
        <v>20479</v>
      </c>
      <c r="I4068" t="s">
        <v>14713</v>
      </c>
      <c r="M4068">
        <v>106716</v>
      </c>
    </row>
    <row r="4069" spans="1:15" x14ac:dyDescent="0.25">
      <c r="A4069">
        <v>138701</v>
      </c>
      <c r="B4069" t="s">
        <v>20480</v>
      </c>
      <c r="C4069" t="s">
        <v>20481</v>
      </c>
      <c r="D4069">
        <v>3200</v>
      </c>
      <c r="E4069" t="s">
        <v>1224</v>
      </c>
      <c r="F4069" t="s">
        <v>20482</v>
      </c>
      <c r="G4069" t="s">
        <v>7571</v>
      </c>
      <c r="H4069" t="s">
        <v>20483</v>
      </c>
      <c r="I4069" t="s">
        <v>14713</v>
      </c>
      <c r="M4069">
        <v>106286</v>
      </c>
    </row>
    <row r="4070" spans="1:15" x14ac:dyDescent="0.25">
      <c r="A4070">
        <v>116616</v>
      </c>
      <c r="B4070" t="s">
        <v>20495</v>
      </c>
      <c r="C4070" t="s">
        <v>17275</v>
      </c>
      <c r="D4070">
        <v>1000</v>
      </c>
      <c r="E4070" t="s">
        <v>20496</v>
      </c>
      <c r="F4070" t="s">
        <v>20497</v>
      </c>
      <c r="H4070" t="s">
        <v>20498</v>
      </c>
      <c r="I4070" t="s">
        <v>14713</v>
      </c>
      <c r="M4070" t="s">
        <v>20499</v>
      </c>
      <c r="O4070" t="s">
        <v>20500</v>
      </c>
    </row>
    <row r="4071" spans="1:15" x14ac:dyDescent="0.25">
      <c r="A4071">
        <v>126516</v>
      </c>
      <c r="B4071" t="s">
        <v>20501</v>
      </c>
      <c r="C4071" t="s">
        <v>20502</v>
      </c>
      <c r="D4071">
        <v>2140</v>
      </c>
      <c r="E4071" t="s">
        <v>20503</v>
      </c>
      <c r="F4071" t="s">
        <v>20504</v>
      </c>
      <c r="H4071" t="s">
        <v>20505</v>
      </c>
      <c r="I4071" t="s">
        <v>14713</v>
      </c>
      <c r="M4071" t="s">
        <v>20506</v>
      </c>
      <c r="O4071" t="s">
        <v>20507</v>
      </c>
    </row>
    <row r="4072" spans="1:15" x14ac:dyDescent="0.25">
      <c r="A4072">
        <v>126524</v>
      </c>
      <c r="B4072" t="s">
        <v>20508</v>
      </c>
      <c r="C4072" t="s">
        <v>20509</v>
      </c>
      <c r="D4072">
        <v>2300</v>
      </c>
      <c r="E4072" t="s">
        <v>20510</v>
      </c>
      <c r="F4072" t="s">
        <v>20511</v>
      </c>
      <c r="H4072" t="s">
        <v>20512</v>
      </c>
      <c r="I4072" t="s">
        <v>14713</v>
      </c>
      <c r="M4072" t="s">
        <v>20513</v>
      </c>
      <c r="O4072" t="s">
        <v>20514</v>
      </c>
    </row>
    <row r="4073" spans="1:15" x14ac:dyDescent="0.25">
      <c r="A4073">
        <v>126532</v>
      </c>
      <c r="B4073" t="s">
        <v>20515</v>
      </c>
      <c r="C4073" t="s">
        <v>20516</v>
      </c>
      <c r="D4073">
        <v>2800</v>
      </c>
      <c r="E4073" t="s">
        <v>20517</v>
      </c>
      <c r="F4073" t="s">
        <v>20518</v>
      </c>
      <c r="H4073" t="s">
        <v>20519</v>
      </c>
      <c r="I4073" t="s">
        <v>14713</v>
      </c>
      <c r="M4073" t="s">
        <v>20520</v>
      </c>
      <c r="O4073" t="s">
        <v>20521</v>
      </c>
    </row>
    <row r="4074" spans="1:15" x14ac:dyDescent="0.25">
      <c r="A4074">
        <v>126541</v>
      </c>
      <c r="B4074" t="s">
        <v>20522</v>
      </c>
      <c r="C4074" t="s">
        <v>20523</v>
      </c>
      <c r="D4074">
        <v>3000</v>
      </c>
      <c r="E4074" t="s">
        <v>20524</v>
      </c>
      <c r="F4074" t="s">
        <v>20525</v>
      </c>
      <c r="H4074" t="s">
        <v>20526</v>
      </c>
      <c r="I4074" t="s">
        <v>14713</v>
      </c>
      <c r="M4074" t="s">
        <v>20527</v>
      </c>
      <c r="O4074" t="s">
        <v>20528</v>
      </c>
    </row>
    <row r="4075" spans="1:15" x14ac:dyDescent="0.25">
      <c r="A4075">
        <v>126557</v>
      </c>
      <c r="B4075" t="s">
        <v>20529</v>
      </c>
      <c r="C4075" t="s">
        <v>20530</v>
      </c>
      <c r="D4075">
        <v>1830</v>
      </c>
      <c r="E4075" t="s">
        <v>20531</v>
      </c>
      <c r="F4075" t="s">
        <v>20532</v>
      </c>
      <c r="H4075" t="s">
        <v>20533</v>
      </c>
      <c r="I4075" t="s">
        <v>14713</v>
      </c>
      <c r="M4075" t="s">
        <v>20534</v>
      </c>
      <c r="O4075" t="s">
        <v>20535</v>
      </c>
    </row>
    <row r="4076" spans="1:15" x14ac:dyDescent="0.25">
      <c r="A4076">
        <v>126557</v>
      </c>
      <c r="B4076" t="s">
        <v>20529</v>
      </c>
      <c r="C4076" t="s">
        <v>20530</v>
      </c>
      <c r="D4076">
        <v>1830</v>
      </c>
      <c r="E4076" t="s">
        <v>20531</v>
      </c>
      <c r="F4076" t="s">
        <v>20532</v>
      </c>
      <c r="H4076" t="s">
        <v>20533</v>
      </c>
      <c r="I4076" t="s">
        <v>14713</v>
      </c>
      <c r="M4076" t="s">
        <v>20534</v>
      </c>
      <c r="O4076" t="s">
        <v>20536</v>
      </c>
    </row>
    <row r="4077" spans="1:15" x14ac:dyDescent="0.25">
      <c r="A4077">
        <v>126565</v>
      </c>
      <c r="B4077" t="s">
        <v>20537</v>
      </c>
      <c r="C4077" t="s">
        <v>20538</v>
      </c>
      <c r="D4077">
        <v>3600</v>
      </c>
      <c r="E4077" t="s">
        <v>20539</v>
      </c>
      <c r="F4077" t="s">
        <v>20540</v>
      </c>
      <c r="H4077" t="s">
        <v>20541</v>
      </c>
      <c r="I4077" t="s">
        <v>14713</v>
      </c>
      <c r="M4077" t="s">
        <v>20542</v>
      </c>
      <c r="O4077" t="s">
        <v>20543</v>
      </c>
    </row>
    <row r="4078" spans="1:15" x14ac:dyDescent="0.25">
      <c r="A4078">
        <v>126573</v>
      </c>
      <c r="B4078" t="s">
        <v>20544</v>
      </c>
      <c r="C4078" t="s">
        <v>20545</v>
      </c>
      <c r="D4078">
        <v>3500</v>
      </c>
      <c r="E4078" t="s">
        <v>20546</v>
      </c>
      <c r="F4078" t="s">
        <v>20547</v>
      </c>
      <c r="H4078" t="s">
        <v>20548</v>
      </c>
      <c r="I4078" t="s">
        <v>14713</v>
      </c>
      <c r="M4078" t="s">
        <v>20549</v>
      </c>
      <c r="O4078" t="s">
        <v>20550</v>
      </c>
    </row>
    <row r="4079" spans="1:15" x14ac:dyDescent="0.25">
      <c r="A4079">
        <v>126581</v>
      </c>
      <c r="B4079" t="s">
        <v>20551</v>
      </c>
      <c r="C4079" t="s">
        <v>20552</v>
      </c>
      <c r="D4079">
        <v>9200</v>
      </c>
      <c r="E4079" t="s">
        <v>20553</v>
      </c>
      <c r="F4079" t="s">
        <v>20554</v>
      </c>
      <c r="H4079" t="s">
        <v>20555</v>
      </c>
      <c r="I4079" t="s">
        <v>14713</v>
      </c>
      <c r="M4079" t="s">
        <v>20556</v>
      </c>
      <c r="O4079" t="s">
        <v>20557</v>
      </c>
    </row>
    <row r="4080" spans="1:15" x14ac:dyDescent="0.25">
      <c r="A4080">
        <v>126599</v>
      </c>
      <c r="B4080" t="s">
        <v>20558</v>
      </c>
      <c r="C4080" t="s">
        <v>20559</v>
      </c>
      <c r="D4080">
        <v>9300</v>
      </c>
      <c r="E4080" t="s">
        <v>20560</v>
      </c>
      <c r="F4080" t="s">
        <v>20561</v>
      </c>
      <c r="H4080" t="s">
        <v>20562</v>
      </c>
      <c r="I4080" t="s">
        <v>14713</v>
      </c>
      <c r="M4080" t="s">
        <v>20563</v>
      </c>
      <c r="O4080" t="s">
        <v>20564</v>
      </c>
    </row>
    <row r="4081" spans="1:15" x14ac:dyDescent="0.25">
      <c r="A4081">
        <v>126599</v>
      </c>
      <c r="B4081" t="s">
        <v>20558</v>
      </c>
      <c r="C4081" t="s">
        <v>20559</v>
      </c>
      <c r="D4081">
        <v>9300</v>
      </c>
      <c r="E4081" t="s">
        <v>20560</v>
      </c>
      <c r="F4081" t="s">
        <v>20561</v>
      </c>
      <c r="H4081" t="s">
        <v>20562</v>
      </c>
      <c r="I4081" t="s">
        <v>14713</v>
      </c>
      <c r="M4081" t="s">
        <v>20563</v>
      </c>
      <c r="O4081" t="s">
        <v>20565</v>
      </c>
    </row>
    <row r="4082" spans="1:15" x14ac:dyDescent="0.25">
      <c r="A4082">
        <v>126607</v>
      </c>
      <c r="B4082" t="s">
        <v>20566</v>
      </c>
      <c r="C4082" t="s">
        <v>20567</v>
      </c>
      <c r="D4082">
        <v>9000</v>
      </c>
      <c r="E4082" t="s">
        <v>20568</v>
      </c>
      <c r="F4082" t="s">
        <v>20569</v>
      </c>
      <c r="H4082" t="s">
        <v>20570</v>
      </c>
      <c r="I4082" t="s">
        <v>14713</v>
      </c>
      <c r="M4082" t="s">
        <v>20571</v>
      </c>
      <c r="O4082" t="s">
        <v>20572</v>
      </c>
    </row>
    <row r="4083" spans="1:15" x14ac:dyDescent="0.25">
      <c r="A4083">
        <v>126615</v>
      </c>
      <c r="B4083" t="s">
        <v>20573</v>
      </c>
      <c r="C4083" t="s">
        <v>20574</v>
      </c>
      <c r="D4083">
        <v>8500</v>
      </c>
      <c r="E4083" t="s">
        <v>20575</v>
      </c>
      <c r="F4083" t="s">
        <v>20576</v>
      </c>
      <c r="H4083" t="s">
        <v>20577</v>
      </c>
      <c r="I4083" t="s">
        <v>14713</v>
      </c>
      <c r="M4083" t="s">
        <v>20578</v>
      </c>
      <c r="O4083" t="s">
        <v>20579</v>
      </c>
    </row>
    <row r="4084" spans="1:15" x14ac:dyDescent="0.25">
      <c r="A4084">
        <v>126623</v>
      </c>
      <c r="B4084" t="s">
        <v>20580</v>
      </c>
      <c r="C4084" t="s">
        <v>20581</v>
      </c>
      <c r="D4084">
        <v>8000</v>
      </c>
      <c r="E4084" t="s">
        <v>20582</v>
      </c>
      <c r="F4084" t="s">
        <v>20583</v>
      </c>
      <c r="H4084" t="s">
        <v>20584</v>
      </c>
      <c r="I4084" t="s">
        <v>14713</v>
      </c>
      <c r="M4084" t="s">
        <v>20585</v>
      </c>
      <c r="O4084" t="s">
        <v>20586</v>
      </c>
    </row>
  </sheetData>
  <sheetProtection algorithmName="SHA-512" hashValue="Tw1gZP1cdCimQPu0513bvutjcqQyTqPBRUWBfaHdb36Cfj96XRgRen3QQ0gNl1hcaqW0UzDQCSNwYp83wCX7Dg==" saltValue="0ET32fLNcjRbF/s0uN4zDw=="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C5C59-25D6-4196-8DEB-9E78534B83EC}">
  <sheetPr codeName="Blad10"/>
  <dimension ref="A1"/>
  <sheetViews>
    <sheetView workbookViewId="0"/>
  </sheetViews>
  <sheetFormatPr defaultColWidth="8.6640625" defaultRowHeight="13.2" x14ac:dyDescent="0.25"/>
  <cols>
    <col min="1" max="1" width="19.109375" style="43" customWidth="1"/>
    <col min="2" max="16384" width="8.6640625" style="43"/>
  </cols>
  <sheetData>
    <row r="1" spans="1:1" ht="16.95" customHeight="1" x14ac:dyDescent="0.25">
      <c r="A1" s="144"/>
    </row>
  </sheetData>
  <sheetProtection algorithmName="SHA-512" hashValue="Wr6uj0xdvgx7voZBu5S/upsULZZPgIm1CeqnrgleTnCBb+mEZ/wfnEbG13KfiQhmFYnRjrmHtS1PB6gNAoIw7g==" saltValue="7XLDd/Q48MLJeazRjE8etA==" spinCount="100000" sheet="1" objects="1" scenarios="1"/>
  <dataValidations count="1">
    <dataValidation type="list" allowBlank="1" showInputMessage="1" showErrorMessage="1" sqref="A1" xr:uid="{C37D9BB2-F536-4B05-905D-28CC81E4927B}">
      <formula1>"Sofie Alen,Daphne Es,Martien Van Bignoot,Barbara Vanderote"</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22521-D015-467E-AE4F-DA75E3436A47}">
  <sheetPr codeName="Blad11"/>
  <dimension ref="A1"/>
  <sheetViews>
    <sheetView workbookViewId="0"/>
  </sheetViews>
  <sheetFormatPr defaultColWidth="8.6640625" defaultRowHeight="13.2" x14ac:dyDescent="0.25"/>
  <sheetData/>
  <sheetProtection algorithmName="SHA-512" hashValue="gTJgmCcXvNhlPUtVDsJ79/PtPqVoX/JHlzrVCHI+QC1G0jL2+12+mytQIbleHVrOghlwZwrTozQDsjCqFrQxgQ==" saltValue="+ns+e2TcM/1CTOLqdNV5ow=="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64362-CFF7-49AE-9EE7-B65BB8081885}">
  <sheetPr codeName="Blad12"/>
  <dimension ref="A1"/>
  <sheetViews>
    <sheetView workbookViewId="0"/>
  </sheetViews>
  <sheetFormatPr defaultColWidth="8.6640625" defaultRowHeight="13.2" x14ac:dyDescent="0.25"/>
  <sheetData/>
  <sheetProtection algorithmName="SHA-512" hashValue="0GLNVife1iJL+gZwScJp3bVU+8S839u8hA2ohbOSnW1xmfcmOK+GT0rkRSTGJ9u8BM6yHevPIHshjnH16Nsoqw==" saltValue="vioKVYaPc0+O8XRj5NYChg=="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B38EE-000B-49AC-8D9F-EA39FAB2168F}">
  <sheetPr codeName="Blad13"/>
  <dimension ref="A1"/>
  <sheetViews>
    <sheetView workbookViewId="0"/>
  </sheetViews>
  <sheetFormatPr defaultColWidth="8.6640625" defaultRowHeight="13.2" x14ac:dyDescent="0.25"/>
  <sheetData/>
  <sheetProtection algorithmName="SHA-512" hashValue="oy1J8rIsUwn5eAQwRBQekmJVo6NYZ+ReAGStm4gRmlNae+IuZ2bpqsdbcwRuBHrhbhvUofvmDA+gtIyvfzmYZA==" saltValue="+K5Jj2IxEW7CMRhs5NE95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0762A-07A3-4CA7-BB18-6839435518B4}">
  <sheetPr codeName="Blad14"/>
  <dimension ref="A1"/>
  <sheetViews>
    <sheetView workbookViewId="0"/>
  </sheetViews>
  <sheetFormatPr defaultColWidth="8.6640625" defaultRowHeight="13.2" x14ac:dyDescent="0.25"/>
  <sheetData/>
  <sheetProtection algorithmName="SHA-512" hashValue="bQWxFgE5VZlVkdxU4JlGNvMR/Rwqf1d+WQyluSutbPHl7Yd4mlbWiR7WDIRrYGeYpB7A5Nkwegy+eo8E0pFhTg==" saltValue="F7hzbTqh22ubipjTqMER7w=="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0859393AB710A488C06E875789294F4" ma:contentTypeVersion="4" ma:contentTypeDescription="Een nieuw document maken." ma:contentTypeScope="" ma:versionID="79d403241a5e9cea027270308816e06d">
  <xsd:schema xmlns:xsd="http://www.w3.org/2001/XMLSchema" xmlns:xs="http://www.w3.org/2001/XMLSchema" xmlns:p="http://schemas.microsoft.com/office/2006/metadata/properties" xmlns:ns2="10ad6555-6024-49d3-85f7-c3f28f888b9f" targetNamespace="http://schemas.microsoft.com/office/2006/metadata/properties" ma:root="true" ma:fieldsID="36c07e0cbba687af56c4df216ce79436" ns2:_="">
    <xsd:import namespace="10ad6555-6024-49d3-85f7-c3f28f888b9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ad6555-6024-49d3-85f7-c3f28f888b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7"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55CFB1-92F7-4CAC-9F5C-FFF5AE5E7C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ad6555-6024-49d3-85f7-c3f28f888b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365A23-D194-4416-B014-0D352D9B9A38}">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DC572407-074A-4569-A22A-CEBDD5E5B5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20</vt:i4>
      </vt:variant>
      <vt:variant>
        <vt:lpstr>Benoemde bereiken</vt:lpstr>
      </vt:variant>
      <vt:variant>
        <vt:i4>1</vt:i4>
      </vt:variant>
    </vt:vector>
  </HeadingPairs>
  <TitlesOfParts>
    <vt:vector size="21" baseType="lpstr">
      <vt:lpstr>inrichtende machten</vt:lpstr>
      <vt:lpstr>fin.&amp;subs. meelooptraject</vt:lpstr>
      <vt:lpstr>Blad1</vt:lpstr>
      <vt:lpstr>instellingsgegevens</vt:lpstr>
      <vt:lpstr>A</vt:lpstr>
      <vt:lpstr>,                              </vt:lpstr>
      <vt:lpstr>.                              </vt:lpstr>
      <vt:lpstr>-                              </vt:lpstr>
      <vt:lpstr>!                              </vt:lpstr>
      <vt:lpstr>;                              </vt:lpstr>
      <vt:lpstr>_                              </vt:lpstr>
      <vt:lpstr>$                              </vt:lpstr>
      <vt:lpstr>=                              </vt:lpstr>
      <vt:lpstr>(                              </vt:lpstr>
      <vt:lpstr>)                              </vt:lpstr>
      <vt:lpstr>£                              </vt:lpstr>
      <vt:lpstr>gegevensblad aanvragen</vt:lpstr>
      <vt:lpstr>gegevensblad beslissingen</vt:lpstr>
      <vt:lpstr>keuzelijsten</vt:lpstr>
      <vt:lpstr>Blad2</vt:lpstr>
      <vt:lpstr>'fin.&amp;subs. meelooptraject'!Afdrukbereik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Degrande, Guy</dc:creator>
  <cp:lastModifiedBy>Bellon, Ann</cp:lastModifiedBy>
  <cp:lastPrinted>2021-08-04T12:58:30Z</cp:lastPrinted>
  <dcterms:created xsi:type="dcterms:W3CDTF">1999-07-16T11:34:31Z</dcterms:created>
  <dcterms:modified xsi:type="dcterms:W3CDTF">2021-08-16T10:28:30Z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0x01010400EC27CC480B4288488136E4129357B99700AD1E3B99EBD9A343AC130E4476E3D605</vt:lpwstr>
  </property>
</Properties>
</file>